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688" windowWidth="21312" windowHeight="1428"/>
  </bookViews>
  <sheets>
    <sheet name="enero" sheetId="5" r:id="rId1"/>
    <sheet name="febrero" sheetId="6" r:id="rId2"/>
    <sheet name="marzo" sheetId="7" r:id="rId3"/>
    <sheet name="abril" sheetId="8" r:id="rId4"/>
    <sheet name="mayo" sheetId="9" r:id="rId5"/>
    <sheet name="junio" sheetId="10" r:id="rId6"/>
    <sheet name="julio" sheetId="11" r:id="rId7"/>
    <sheet name="agosto" sheetId="12" r:id="rId8"/>
    <sheet name="septiembre" sheetId="13" r:id="rId9"/>
    <sheet name="octubre" sheetId="14" r:id="rId10"/>
    <sheet name="noviembre" sheetId="15" r:id="rId11"/>
    <sheet name="diciembre" sheetId="16" r:id="rId12"/>
    <sheet name="multicentro" sheetId="17" r:id="rId13"/>
    <sheet name="USDA" sheetId="18" r:id="rId14"/>
    <sheet name="FAO" sheetId="19" r:id="rId15"/>
    <sheet name="EMPRENDEDURISMO" sheetId="20" r:id="rId16"/>
    <sheet name="UICN" sheetId="21" r:id="rId17"/>
    <sheet name="Hoja1" sheetId="22" r:id="rId18"/>
  </sheets>
  <calcPr calcId="145621"/>
</workbook>
</file>

<file path=xl/calcChain.xml><?xml version="1.0" encoding="utf-8"?>
<calcChain xmlns="http://schemas.openxmlformats.org/spreadsheetml/2006/main">
  <c r="F46" i="17" l="1"/>
  <c r="R31" i="20" l="1"/>
  <c r="R32" i="20"/>
  <c r="R33" i="20"/>
  <c r="J156" i="16" l="1"/>
  <c r="L156" i="16" s="1"/>
  <c r="M156" i="16" s="1"/>
  <c r="J157" i="16"/>
  <c r="L157" i="16" s="1"/>
  <c r="M157" i="16" s="1"/>
  <c r="G32" i="20" l="1"/>
  <c r="I32" i="20" s="1"/>
  <c r="D31" i="20"/>
  <c r="G31" i="20" s="1"/>
  <c r="I31" i="20" s="1"/>
  <c r="D32" i="20"/>
  <c r="D33" i="20"/>
  <c r="J135" i="16"/>
  <c r="L135" i="16" s="1"/>
  <c r="J136" i="16"/>
  <c r="L136" i="16" s="1"/>
  <c r="M136" i="16" s="1"/>
  <c r="J137" i="16"/>
  <c r="L137" i="16" s="1"/>
  <c r="M137" i="16" s="1"/>
  <c r="J138" i="16"/>
  <c r="L138" i="16" s="1"/>
  <c r="M138" i="16" s="1"/>
  <c r="J139" i="16"/>
  <c r="J140" i="16"/>
  <c r="L140" i="16" s="1"/>
  <c r="M140" i="16" s="1"/>
  <c r="J141" i="16"/>
  <c r="J142" i="16"/>
  <c r="L142" i="16" s="1"/>
  <c r="M142" i="16" s="1"/>
  <c r="J143" i="16"/>
  <c r="J144" i="16"/>
  <c r="L144" i="16" s="1"/>
  <c r="M144" i="16" s="1"/>
  <c r="J145" i="16"/>
  <c r="J146" i="16"/>
  <c r="L146" i="16" s="1"/>
  <c r="M146" i="16" s="1"/>
  <c r="J147" i="16"/>
  <c r="J148" i="16"/>
  <c r="L148" i="16" s="1"/>
  <c r="M148" i="16" s="1"/>
  <c r="J149" i="16"/>
  <c r="J150" i="16"/>
  <c r="L150" i="16" s="1"/>
  <c r="M150" i="16" s="1"/>
  <c r="J151" i="16"/>
  <c r="J152" i="16"/>
  <c r="J153" i="16"/>
  <c r="L153" i="16" s="1"/>
  <c r="J154" i="16"/>
  <c r="J155" i="16"/>
  <c r="M135" i="16"/>
  <c r="L139" i="16"/>
  <c r="M139" i="16" s="1"/>
  <c r="L141" i="16"/>
  <c r="M141" i="16" s="1"/>
  <c r="L143" i="16"/>
  <c r="M143" i="16" s="1"/>
  <c r="L145" i="16"/>
  <c r="M145" i="16" s="1"/>
  <c r="L147" i="16"/>
  <c r="M147" i="16" s="1"/>
  <c r="L149" i="16"/>
  <c r="M149" i="16" s="1"/>
  <c r="L151" i="16"/>
  <c r="M151" i="16" s="1"/>
  <c r="L152" i="16"/>
  <c r="M152" i="16" s="1"/>
  <c r="M153" i="16"/>
  <c r="L154" i="16"/>
  <c r="M154" i="16" s="1"/>
  <c r="L155" i="16"/>
  <c r="M155" i="16" s="1"/>
  <c r="J125" i="16" l="1"/>
  <c r="L125" i="16" s="1"/>
  <c r="M125" i="16" s="1"/>
  <c r="J126" i="16"/>
  <c r="L126" i="16" s="1"/>
  <c r="M126" i="16" s="1"/>
  <c r="J127" i="16"/>
  <c r="L127" i="16" s="1"/>
  <c r="M127" i="16" s="1"/>
  <c r="J128" i="16"/>
  <c r="L128" i="16" s="1"/>
  <c r="M128" i="16" s="1"/>
  <c r="J129" i="16"/>
  <c r="L129" i="16" s="1"/>
  <c r="M129" i="16" s="1"/>
  <c r="J130" i="16"/>
  <c r="L130" i="16" s="1"/>
  <c r="M130" i="16" s="1"/>
  <c r="J131" i="16"/>
  <c r="L131" i="16" s="1"/>
  <c r="M131" i="16" s="1"/>
  <c r="J132" i="16"/>
  <c r="L132" i="16" s="1"/>
  <c r="M132" i="16" s="1"/>
  <c r="J133" i="16"/>
  <c r="L133" i="16" s="1"/>
  <c r="M133" i="16" s="1"/>
  <c r="J134" i="16"/>
  <c r="L134" i="16" s="1"/>
  <c r="M134" i="16" s="1"/>
  <c r="AB58" i="15" l="1"/>
  <c r="J112" i="16" l="1"/>
  <c r="J113" i="16"/>
  <c r="L113" i="16" s="1"/>
  <c r="M113" i="16" s="1"/>
  <c r="J114" i="16"/>
  <c r="L114" i="16" s="1"/>
  <c r="M114" i="16" s="1"/>
  <c r="J115" i="16"/>
  <c r="L115" i="16" s="1"/>
  <c r="M115" i="16" s="1"/>
  <c r="J116" i="16"/>
  <c r="L116" i="16" s="1"/>
  <c r="M116" i="16" s="1"/>
  <c r="J117" i="16"/>
  <c r="L117" i="16" s="1"/>
  <c r="M117" i="16" s="1"/>
  <c r="J118" i="16"/>
  <c r="L118" i="16" s="1"/>
  <c r="M118" i="16" s="1"/>
  <c r="J119" i="16"/>
  <c r="L119" i="16" s="1"/>
  <c r="M119" i="16" s="1"/>
  <c r="J120" i="16"/>
  <c r="L120" i="16" s="1"/>
  <c r="M120" i="16" s="1"/>
  <c r="J121" i="16"/>
  <c r="L121" i="16" s="1"/>
  <c r="M121" i="16" s="1"/>
  <c r="J122" i="16"/>
  <c r="L122" i="16" s="1"/>
  <c r="M122" i="16" s="1"/>
  <c r="J123" i="16"/>
  <c r="L123" i="16" s="1"/>
  <c r="M123" i="16" s="1"/>
  <c r="J124" i="16"/>
  <c r="L124" i="16" s="1"/>
  <c r="M124" i="16" s="1"/>
  <c r="L112" i="16" l="1"/>
  <c r="M112" i="16" s="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G13" i="21"/>
  <c r="J98" i="16"/>
  <c r="L98" i="16" s="1"/>
  <c r="M98" i="16" s="1"/>
  <c r="J99" i="16"/>
  <c r="L99" i="16" s="1"/>
  <c r="M99" i="16" s="1"/>
  <c r="J100" i="16"/>
  <c r="L100" i="16" s="1"/>
  <c r="M100" i="16" s="1"/>
  <c r="J101" i="16"/>
  <c r="L101" i="16" s="1"/>
  <c r="M101" i="16" s="1"/>
  <c r="J102" i="16"/>
  <c r="L102" i="16" s="1"/>
  <c r="M102" i="16" s="1"/>
  <c r="J103" i="16"/>
  <c r="L103" i="16" s="1"/>
  <c r="M103" i="16" s="1"/>
  <c r="J104" i="16"/>
  <c r="J105" i="16"/>
  <c r="L105" i="16" s="1"/>
  <c r="M105" i="16" s="1"/>
  <c r="J106" i="16"/>
  <c r="L106" i="16" s="1"/>
  <c r="M106" i="16" s="1"/>
  <c r="J107" i="16"/>
  <c r="L107" i="16" s="1"/>
  <c r="M107" i="16" s="1"/>
  <c r="J108" i="16"/>
  <c r="L108" i="16" s="1"/>
  <c r="M108" i="16" s="1"/>
  <c r="J109" i="16"/>
  <c r="L109" i="16" s="1"/>
  <c r="M109" i="16" s="1"/>
  <c r="J110" i="16"/>
  <c r="L110" i="16" s="1"/>
  <c r="M110" i="16" s="1"/>
  <c r="J111" i="16"/>
  <c r="L111" i="16" s="1"/>
  <c r="M111" i="16" s="1"/>
  <c r="R33" i="21" l="1"/>
  <c r="L104" i="16"/>
  <c r="M104" i="16" s="1"/>
  <c r="G33" i="21"/>
  <c r="I38" i="21"/>
  <c r="I13" i="21"/>
  <c r="I33" i="21" s="1"/>
  <c r="J95" i="16"/>
  <c r="L95" i="16" s="1"/>
  <c r="M95" i="16" s="1"/>
  <c r="J96" i="16"/>
  <c r="L96" i="16" s="1"/>
  <c r="M96" i="16" s="1"/>
  <c r="J97" i="16"/>
  <c r="L97" i="16" s="1"/>
  <c r="M97" i="16" s="1"/>
  <c r="I40" i="21" l="1"/>
  <c r="J38" i="21"/>
  <c r="J40" i="21" s="1"/>
  <c r="J83" i="16"/>
  <c r="L83" i="16" s="1"/>
  <c r="J84" i="16"/>
  <c r="L84" i="16" s="1"/>
  <c r="M84" i="16" s="1"/>
  <c r="J85" i="16"/>
  <c r="J86" i="16"/>
  <c r="J87" i="16"/>
  <c r="J88" i="16"/>
  <c r="J89" i="16"/>
  <c r="J90" i="16"/>
  <c r="J91" i="16"/>
  <c r="L91" i="16" s="1"/>
  <c r="J92" i="16"/>
  <c r="J93" i="16"/>
  <c r="J94" i="16"/>
  <c r="L94" i="16" s="1"/>
  <c r="L85" i="16"/>
  <c r="M85" i="16" s="1"/>
  <c r="L86" i="16"/>
  <c r="M86" i="16" s="1"/>
  <c r="L87" i="16"/>
  <c r="M87" i="16" s="1"/>
  <c r="L88" i="16"/>
  <c r="M88" i="16" s="1"/>
  <c r="L89" i="16"/>
  <c r="M89" i="16" s="1"/>
  <c r="L90" i="16"/>
  <c r="M90" i="16" s="1"/>
  <c r="M91" i="16"/>
  <c r="L92" i="16"/>
  <c r="M92" i="16" s="1"/>
  <c r="L93" i="16"/>
  <c r="M93" i="16" s="1"/>
  <c r="M94" i="16"/>
  <c r="M83" i="16"/>
  <c r="J72" i="16"/>
  <c r="L72" i="16" s="1"/>
  <c r="M72" i="16" s="1"/>
  <c r="J73" i="16"/>
  <c r="L73" i="16" s="1"/>
  <c r="M73" i="16" s="1"/>
  <c r="J74" i="16"/>
  <c r="L74" i="16" s="1"/>
  <c r="M74" i="16" s="1"/>
  <c r="J75" i="16"/>
  <c r="L75" i="16" s="1"/>
  <c r="M75" i="16" s="1"/>
  <c r="J76" i="16"/>
  <c r="L76" i="16" s="1"/>
  <c r="M76" i="16" s="1"/>
  <c r="J77" i="16"/>
  <c r="L77" i="16" s="1"/>
  <c r="M77" i="16" s="1"/>
  <c r="J78" i="16"/>
  <c r="L78" i="16" s="1"/>
  <c r="M78" i="16" s="1"/>
  <c r="J79" i="16"/>
  <c r="L79" i="16" s="1"/>
  <c r="M79" i="16" s="1"/>
  <c r="J80" i="16"/>
  <c r="L80" i="16" s="1"/>
  <c r="M80" i="16" s="1"/>
  <c r="J81" i="16"/>
  <c r="L81" i="16" s="1"/>
  <c r="M81" i="16" s="1"/>
  <c r="J82" i="16"/>
  <c r="L82" i="16" s="1"/>
  <c r="M82" i="16" s="1"/>
  <c r="R22" i="20" l="1"/>
  <c r="R23" i="20"/>
  <c r="R24" i="20"/>
  <c r="R25" i="20"/>
  <c r="R26" i="20"/>
  <c r="R27" i="20"/>
  <c r="R28" i="20"/>
  <c r="R29" i="20"/>
  <c r="R30" i="20"/>
  <c r="F39" i="18" l="1"/>
  <c r="F60" i="18"/>
  <c r="J55" i="16" l="1"/>
  <c r="L55" i="16" s="1"/>
  <c r="M55" i="16" s="1"/>
  <c r="J56" i="16"/>
  <c r="J57" i="16"/>
  <c r="J58" i="16"/>
  <c r="L58" i="16" s="1"/>
  <c r="M58" i="16" s="1"/>
  <c r="J59" i="16"/>
  <c r="L59" i="16" s="1"/>
  <c r="M59" i="16" s="1"/>
  <c r="J60" i="16"/>
  <c r="L60" i="16" s="1"/>
  <c r="M60" i="16" s="1"/>
  <c r="J61" i="16"/>
  <c r="J62" i="16"/>
  <c r="L62" i="16" s="1"/>
  <c r="M62" i="16" s="1"/>
  <c r="J63" i="16"/>
  <c r="L63" i="16" s="1"/>
  <c r="M63" i="16" s="1"/>
  <c r="J64" i="16"/>
  <c r="L64" i="16" s="1"/>
  <c r="M64" i="16" s="1"/>
  <c r="J65" i="16"/>
  <c r="L65" i="16" s="1"/>
  <c r="M65" i="16" s="1"/>
  <c r="J66" i="16"/>
  <c r="L66" i="16" s="1"/>
  <c r="M66" i="16" s="1"/>
  <c r="J67" i="16"/>
  <c r="L67" i="16" s="1"/>
  <c r="M67" i="16" s="1"/>
  <c r="J68" i="16"/>
  <c r="L68" i="16" s="1"/>
  <c r="M68" i="16" s="1"/>
  <c r="L69" i="16"/>
  <c r="M69" i="16" s="1"/>
  <c r="J70" i="16"/>
  <c r="J71" i="16"/>
  <c r="L71" i="16" s="1"/>
  <c r="M71" i="16" s="1"/>
  <c r="I33" i="20"/>
  <c r="I34" i="20"/>
  <c r="D29" i="20"/>
  <c r="G29" i="20" s="1"/>
  <c r="I29" i="20" s="1"/>
  <c r="D30" i="20"/>
  <c r="G30" i="20" s="1"/>
  <c r="I30" i="20" s="1"/>
  <c r="D28" i="20"/>
  <c r="G28" i="20" s="1"/>
  <c r="I28" i="20" s="1"/>
  <c r="J41" i="16"/>
  <c r="L41" i="16" s="1"/>
  <c r="M41" i="16" s="1"/>
  <c r="J42" i="16"/>
  <c r="J43" i="16"/>
  <c r="L43" i="16" s="1"/>
  <c r="M43" i="16" s="1"/>
  <c r="J44" i="16"/>
  <c r="L44" i="16" s="1"/>
  <c r="M44" i="16" s="1"/>
  <c r="J45" i="16"/>
  <c r="L45" i="16" s="1"/>
  <c r="M45" i="16" s="1"/>
  <c r="J46" i="16"/>
  <c r="L46" i="16" s="1"/>
  <c r="M46" i="16" s="1"/>
  <c r="J47" i="16"/>
  <c r="L47" i="16" s="1"/>
  <c r="M47" i="16" s="1"/>
  <c r="J48" i="16"/>
  <c r="L48" i="16" s="1"/>
  <c r="M48" i="16" s="1"/>
  <c r="J49" i="16"/>
  <c r="L49" i="16" s="1"/>
  <c r="M49" i="16" s="1"/>
  <c r="J50" i="16"/>
  <c r="L50" i="16" s="1"/>
  <c r="M50" i="16" s="1"/>
  <c r="J51" i="16"/>
  <c r="L51" i="16" s="1"/>
  <c r="M51" i="16" s="1"/>
  <c r="J52" i="16"/>
  <c r="L52" i="16" s="1"/>
  <c r="M52" i="16" s="1"/>
  <c r="J53" i="16"/>
  <c r="L53" i="16" s="1"/>
  <c r="M53" i="16" s="1"/>
  <c r="J54" i="16"/>
  <c r="L54" i="16" s="1"/>
  <c r="M54" i="16" s="1"/>
  <c r="D46" i="20" l="1"/>
  <c r="D51" i="20"/>
  <c r="L42" i="16"/>
  <c r="M42" i="16" s="1"/>
  <c r="L70" i="16"/>
  <c r="M70" i="16" s="1"/>
  <c r="L56" i="16"/>
  <c r="M56" i="16" s="1"/>
  <c r="L61" i="16"/>
  <c r="M61" i="16" s="1"/>
  <c r="L57" i="16"/>
  <c r="M57" i="16" s="1"/>
  <c r="D58" i="18"/>
  <c r="AB28" i="16"/>
  <c r="J27" i="16"/>
  <c r="L27" i="16" s="1"/>
  <c r="M27" i="16" s="1"/>
  <c r="J28" i="16"/>
  <c r="L28" i="16" s="1"/>
  <c r="M28" i="16" s="1"/>
  <c r="J29" i="16"/>
  <c r="L29" i="16" s="1"/>
  <c r="M29" i="16" s="1"/>
  <c r="J30" i="16"/>
  <c r="L30" i="16" s="1"/>
  <c r="M30" i="16" s="1"/>
  <c r="J31" i="16"/>
  <c r="L31" i="16" s="1"/>
  <c r="M31" i="16" s="1"/>
  <c r="J32" i="16"/>
  <c r="L32" i="16" s="1"/>
  <c r="M32" i="16" s="1"/>
  <c r="J33" i="16"/>
  <c r="J34" i="16"/>
  <c r="L34" i="16" s="1"/>
  <c r="M34" i="16" s="1"/>
  <c r="J35" i="16"/>
  <c r="L35" i="16" s="1"/>
  <c r="M35" i="16" s="1"/>
  <c r="J36" i="16"/>
  <c r="L36" i="16" s="1"/>
  <c r="M36" i="16" s="1"/>
  <c r="J37" i="16"/>
  <c r="L37" i="16" s="1"/>
  <c r="M37" i="16" s="1"/>
  <c r="J38" i="16"/>
  <c r="L38" i="16" s="1"/>
  <c r="M38" i="16" s="1"/>
  <c r="J39" i="16"/>
  <c r="L39" i="16" s="1"/>
  <c r="M39" i="16" s="1"/>
  <c r="J40" i="16"/>
  <c r="L40" i="16" s="1"/>
  <c r="M40" i="16" s="1"/>
  <c r="L33" i="16" l="1"/>
  <c r="M33" i="16" s="1"/>
  <c r="AB198" i="15"/>
  <c r="J198" i="15"/>
  <c r="L198" i="15" s="1"/>
  <c r="M198" i="15" s="1"/>
  <c r="AB157" i="16"/>
  <c r="AB156" i="16"/>
  <c r="AB155" i="16"/>
  <c r="AB154" i="16"/>
  <c r="AB153" i="16"/>
  <c r="AB152" i="16"/>
  <c r="AB151" i="16"/>
  <c r="AB150" i="16"/>
  <c r="AB149" i="16"/>
  <c r="AB148" i="16"/>
  <c r="AB147" i="16"/>
  <c r="AB146" i="16"/>
  <c r="AB145" i="16"/>
  <c r="AB144" i="16"/>
  <c r="AB143" i="16"/>
  <c r="AB142" i="16"/>
  <c r="AB141" i="16"/>
  <c r="AB140" i="16"/>
  <c r="AB139" i="16"/>
  <c r="AB138" i="16"/>
  <c r="AB137" i="16"/>
  <c r="AB136" i="16"/>
  <c r="AB135" i="16"/>
  <c r="AB134" i="16"/>
  <c r="AB133" i="16"/>
  <c r="AB132" i="16"/>
  <c r="AB131" i="16"/>
  <c r="AB130" i="16"/>
  <c r="AB129" i="16"/>
  <c r="AB128" i="16"/>
  <c r="AB127" i="16"/>
  <c r="AB126" i="16"/>
  <c r="AB125" i="16"/>
  <c r="AB124" i="16"/>
  <c r="AB123" i="16"/>
  <c r="AB122" i="16"/>
  <c r="AB121" i="16"/>
  <c r="AB120" i="16"/>
  <c r="AB119" i="16"/>
  <c r="AB118" i="16"/>
  <c r="AB117" i="16"/>
  <c r="AB116" i="16"/>
  <c r="AB115" i="16"/>
  <c r="AB114" i="16"/>
  <c r="AB113" i="16"/>
  <c r="AB112" i="16"/>
  <c r="AB111" i="16"/>
  <c r="AB110" i="16"/>
  <c r="AB109" i="16"/>
  <c r="AB108" i="16"/>
  <c r="AB107" i="16"/>
  <c r="AB106" i="16"/>
  <c r="AB105" i="16"/>
  <c r="AB104" i="16"/>
  <c r="AB103" i="16"/>
  <c r="AB102" i="16"/>
  <c r="AB101" i="16"/>
  <c r="AB100" i="16"/>
  <c r="AB99" i="16"/>
  <c r="AB98" i="16"/>
  <c r="AB97" i="16"/>
  <c r="AB96" i="16"/>
  <c r="AB95" i="16"/>
  <c r="AB94" i="16"/>
  <c r="AB93" i="16"/>
  <c r="AB92" i="16"/>
  <c r="AB91" i="16"/>
  <c r="AB90" i="16"/>
  <c r="AB89" i="16"/>
  <c r="AB88" i="16"/>
  <c r="AB87" i="16"/>
  <c r="AB86" i="16"/>
  <c r="AB85" i="16"/>
  <c r="AB84" i="16"/>
  <c r="AB83" i="16"/>
  <c r="AB82" i="16"/>
  <c r="AB81" i="16"/>
  <c r="AB80" i="16"/>
  <c r="AB79" i="16"/>
  <c r="AB78" i="16"/>
  <c r="AB77" i="16"/>
  <c r="AB76" i="16"/>
  <c r="AB75" i="16"/>
  <c r="AB74" i="16"/>
  <c r="AB73" i="16"/>
  <c r="AB72" i="16"/>
  <c r="AB71" i="16"/>
  <c r="AB70" i="16"/>
  <c r="AB69" i="16"/>
  <c r="AB68" i="16"/>
  <c r="AB67" i="16"/>
  <c r="AB66" i="16"/>
  <c r="AB65" i="16"/>
  <c r="AB64" i="16"/>
  <c r="AB63" i="16"/>
  <c r="AB62" i="16"/>
  <c r="AB61" i="16"/>
  <c r="AB60" i="16"/>
  <c r="AB59" i="16"/>
  <c r="AB58" i="16"/>
  <c r="AB57" i="16"/>
  <c r="AB56" i="16"/>
  <c r="AB55" i="16"/>
  <c r="AB54" i="16"/>
  <c r="AB53" i="16"/>
  <c r="AB52" i="16"/>
  <c r="AB51" i="16"/>
  <c r="AB50" i="16"/>
  <c r="AB49" i="16"/>
  <c r="AB48" i="16"/>
  <c r="AB47" i="16"/>
  <c r="AB46" i="16"/>
  <c r="AB45" i="16"/>
  <c r="AB44" i="16"/>
  <c r="AB43" i="16"/>
  <c r="AB42" i="16"/>
  <c r="AB41" i="16"/>
  <c r="AB40" i="16"/>
  <c r="AB39" i="16"/>
  <c r="AB38" i="16"/>
  <c r="AB37" i="16"/>
  <c r="AB36" i="16"/>
  <c r="AB35" i="16"/>
  <c r="AB34" i="16"/>
  <c r="AB33" i="16"/>
  <c r="AB32" i="16"/>
  <c r="AB31" i="16"/>
  <c r="AB30" i="16"/>
  <c r="AB29" i="16"/>
  <c r="AB27" i="16"/>
  <c r="AB26" i="16"/>
  <c r="J26" i="16"/>
  <c r="L26" i="16" s="1"/>
  <c r="M26" i="16" s="1"/>
  <c r="AB25" i="16"/>
  <c r="J25" i="16"/>
  <c r="L25" i="16" s="1"/>
  <c r="M25" i="16" s="1"/>
  <c r="AB24" i="16"/>
  <c r="J24" i="16"/>
  <c r="L24" i="16" s="1"/>
  <c r="M24" i="16" s="1"/>
  <c r="AB23" i="16"/>
  <c r="J23" i="16"/>
  <c r="L23" i="16" s="1"/>
  <c r="M23" i="16" s="1"/>
  <c r="AB22" i="16"/>
  <c r="J22" i="16"/>
  <c r="L22" i="16" s="1"/>
  <c r="M22" i="16" s="1"/>
  <c r="AB21" i="16"/>
  <c r="J21" i="16"/>
  <c r="L21" i="16" s="1"/>
  <c r="M21" i="16" s="1"/>
  <c r="AB20" i="16"/>
  <c r="J20" i="16"/>
  <c r="L20" i="16" s="1"/>
  <c r="M20" i="16" s="1"/>
  <c r="AB19" i="16"/>
  <c r="J19" i="16"/>
  <c r="L19" i="16" s="1"/>
  <c r="M19" i="16" s="1"/>
  <c r="AB18" i="16"/>
  <c r="J18" i="16"/>
  <c r="L18" i="16" s="1"/>
  <c r="M18" i="16" s="1"/>
  <c r="AB17" i="16"/>
  <c r="J17" i="16"/>
  <c r="L17" i="16" s="1"/>
  <c r="M17" i="16" s="1"/>
  <c r="AB16" i="16"/>
  <c r="J16" i="16"/>
  <c r="L16" i="16" s="1"/>
  <c r="M16" i="16" s="1"/>
  <c r="AB15" i="16"/>
  <c r="J15" i="16"/>
  <c r="L15" i="16" s="1"/>
  <c r="M15" i="16" s="1"/>
  <c r="AB14" i="16"/>
  <c r="J14" i="16"/>
  <c r="L14" i="16" s="1"/>
  <c r="M14" i="16" s="1"/>
  <c r="AB13" i="16"/>
  <c r="J13" i="16"/>
  <c r="L13" i="16" s="1"/>
  <c r="M13" i="16" s="1"/>
  <c r="AB12" i="16"/>
  <c r="L12" i="16"/>
  <c r="L159" i="16" s="1"/>
  <c r="AB159" i="16" l="1"/>
  <c r="P165" i="16" s="1"/>
  <c r="M12" i="16"/>
  <c r="M159" i="16" s="1"/>
  <c r="O165" i="16" s="1"/>
  <c r="J192" i="15" l="1"/>
  <c r="L192" i="15" s="1"/>
  <c r="M192" i="15" s="1"/>
  <c r="J193" i="15"/>
  <c r="L193" i="15" s="1"/>
  <c r="M193" i="15" s="1"/>
  <c r="J194" i="15"/>
  <c r="L194" i="15" s="1"/>
  <c r="M194" i="15" s="1"/>
  <c r="J195" i="15"/>
  <c r="L195" i="15" s="1"/>
  <c r="M195" i="15" s="1"/>
  <c r="J196" i="15"/>
  <c r="L196" i="15" s="1"/>
  <c r="M196" i="15" s="1"/>
  <c r="J197" i="15"/>
  <c r="L197" i="15" s="1"/>
  <c r="M197" i="15" s="1"/>
  <c r="J178" i="15"/>
  <c r="L178" i="15" s="1"/>
  <c r="M178" i="15" s="1"/>
  <c r="J179" i="15"/>
  <c r="L179" i="15" s="1"/>
  <c r="M179" i="15" s="1"/>
  <c r="J180" i="15"/>
  <c r="L180" i="15" s="1"/>
  <c r="M180" i="15" s="1"/>
  <c r="J181" i="15"/>
  <c r="J182" i="15"/>
  <c r="L182" i="15" s="1"/>
  <c r="M182" i="15" s="1"/>
  <c r="J183" i="15"/>
  <c r="L183" i="15" s="1"/>
  <c r="M183" i="15" s="1"/>
  <c r="J184" i="15"/>
  <c r="L184" i="15" s="1"/>
  <c r="M184" i="15" s="1"/>
  <c r="J185" i="15"/>
  <c r="L185" i="15" s="1"/>
  <c r="M185" i="15" s="1"/>
  <c r="J186" i="15"/>
  <c r="L186" i="15" s="1"/>
  <c r="M186" i="15" s="1"/>
  <c r="J187" i="15"/>
  <c r="L187" i="15" s="1"/>
  <c r="M187" i="15" s="1"/>
  <c r="J188" i="15"/>
  <c r="L188" i="15" s="1"/>
  <c r="M188" i="15" s="1"/>
  <c r="J189" i="15"/>
  <c r="L189" i="15" s="1"/>
  <c r="M189" i="15" s="1"/>
  <c r="J190" i="15"/>
  <c r="L190" i="15" s="1"/>
  <c r="M190" i="15" s="1"/>
  <c r="J191" i="15"/>
  <c r="L191" i="15" s="1"/>
  <c r="M191" i="15" s="1"/>
  <c r="L181" i="15" l="1"/>
  <c r="M181" i="15" s="1"/>
  <c r="J166" i="15"/>
  <c r="L166" i="15" s="1"/>
  <c r="M166" i="15" s="1"/>
  <c r="J167" i="15"/>
  <c r="L167" i="15" s="1"/>
  <c r="M167" i="15" s="1"/>
  <c r="J168" i="15"/>
  <c r="L168" i="15" s="1"/>
  <c r="M168" i="15" s="1"/>
  <c r="J169" i="15"/>
  <c r="L169" i="15" s="1"/>
  <c r="M169" i="15" s="1"/>
  <c r="J170" i="15"/>
  <c r="L170" i="15" s="1"/>
  <c r="M170" i="15" s="1"/>
  <c r="J171" i="15"/>
  <c r="L171" i="15" s="1"/>
  <c r="M171" i="15" s="1"/>
  <c r="J172" i="15"/>
  <c r="L172" i="15" s="1"/>
  <c r="M172" i="15" s="1"/>
  <c r="J173" i="15"/>
  <c r="J174" i="15"/>
  <c r="J175" i="15"/>
  <c r="L175" i="15" s="1"/>
  <c r="M175" i="15" s="1"/>
  <c r="J176" i="15"/>
  <c r="L176" i="15" s="1"/>
  <c r="M176" i="15" s="1"/>
  <c r="J177" i="15"/>
  <c r="L177" i="15" s="1"/>
  <c r="M177" i="15" s="1"/>
  <c r="L174" i="15" l="1"/>
  <c r="M174" i="15" s="1"/>
  <c r="L173" i="15"/>
  <c r="M173" i="15" s="1"/>
  <c r="J154" i="15"/>
  <c r="L154" i="15" s="1"/>
  <c r="M154" i="15" s="1"/>
  <c r="J155" i="15"/>
  <c r="L155" i="15" s="1"/>
  <c r="M155" i="15" s="1"/>
  <c r="J156" i="15"/>
  <c r="L156" i="15" s="1"/>
  <c r="M156" i="15" s="1"/>
  <c r="J157" i="15"/>
  <c r="L157" i="15" s="1"/>
  <c r="M157" i="15" s="1"/>
  <c r="J158" i="15"/>
  <c r="L158" i="15" s="1"/>
  <c r="M158" i="15" s="1"/>
  <c r="J159" i="15"/>
  <c r="J160" i="15"/>
  <c r="L160" i="15" s="1"/>
  <c r="M160" i="15" s="1"/>
  <c r="J161" i="15"/>
  <c r="L161" i="15" s="1"/>
  <c r="M161" i="15" s="1"/>
  <c r="J162" i="15"/>
  <c r="L162" i="15" s="1"/>
  <c r="M162" i="15" s="1"/>
  <c r="J163" i="15"/>
  <c r="L163" i="15" s="1"/>
  <c r="M163" i="15" s="1"/>
  <c r="J164" i="15"/>
  <c r="L164" i="15" s="1"/>
  <c r="M164" i="15" s="1"/>
  <c r="J165" i="15"/>
  <c r="L165" i="15" s="1"/>
  <c r="M165" i="15" s="1"/>
  <c r="L159" i="15" l="1"/>
  <c r="M159" i="15" s="1"/>
  <c r="X95" i="14"/>
  <c r="J81" i="15" l="1"/>
  <c r="L81" i="15" s="1"/>
  <c r="M81" i="15" s="1"/>
  <c r="AB81" i="15"/>
  <c r="J144" i="15" l="1"/>
  <c r="L144" i="15" s="1"/>
  <c r="M144" i="15" s="1"/>
  <c r="J145" i="15"/>
  <c r="L145" i="15" s="1"/>
  <c r="M145" i="15" s="1"/>
  <c r="J146" i="15"/>
  <c r="L146" i="15" s="1"/>
  <c r="M146" i="15" s="1"/>
  <c r="J147" i="15"/>
  <c r="L147" i="15" s="1"/>
  <c r="M147" i="15" s="1"/>
  <c r="J148" i="15"/>
  <c r="L148" i="15" s="1"/>
  <c r="M148" i="15" s="1"/>
  <c r="J149" i="15"/>
  <c r="L149" i="15" s="1"/>
  <c r="M149" i="15" s="1"/>
  <c r="J150" i="15"/>
  <c r="L150" i="15" s="1"/>
  <c r="J151" i="15"/>
  <c r="J152" i="15"/>
  <c r="L152" i="15" s="1"/>
  <c r="M152" i="15" s="1"/>
  <c r="J153" i="15"/>
  <c r="L153" i="15" s="1"/>
  <c r="M153" i="15" s="1"/>
  <c r="L151" i="15" l="1"/>
  <c r="M151" i="15" s="1"/>
  <c r="M150" i="15"/>
  <c r="J133" i="15"/>
  <c r="L133" i="15" s="1"/>
  <c r="M133" i="15" s="1"/>
  <c r="J134" i="15"/>
  <c r="L134" i="15" s="1"/>
  <c r="M134" i="15" s="1"/>
  <c r="J135" i="15"/>
  <c r="L135" i="15" s="1"/>
  <c r="M135" i="15" s="1"/>
  <c r="J136" i="15"/>
  <c r="L136" i="15" s="1"/>
  <c r="M136" i="15" s="1"/>
  <c r="J137" i="15"/>
  <c r="L137" i="15" s="1"/>
  <c r="M137" i="15" s="1"/>
  <c r="J138" i="15"/>
  <c r="L138" i="15" s="1"/>
  <c r="M138" i="15" s="1"/>
  <c r="J139" i="15"/>
  <c r="L139" i="15" s="1"/>
  <c r="M139" i="15" s="1"/>
  <c r="J140" i="15"/>
  <c r="L140" i="15" s="1"/>
  <c r="M140" i="15" s="1"/>
  <c r="J141" i="15"/>
  <c r="L141" i="15" s="1"/>
  <c r="J142" i="15"/>
  <c r="L142" i="15" s="1"/>
  <c r="M142" i="15" s="1"/>
  <c r="J143" i="15"/>
  <c r="M141" i="15" l="1"/>
  <c r="L143" i="15"/>
  <c r="M143" i="15" s="1"/>
  <c r="J120" i="15"/>
  <c r="L120" i="15" s="1"/>
  <c r="M120" i="15" s="1"/>
  <c r="J121" i="15"/>
  <c r="L121" i="15" s="1"/>
  <c r="M121" i="15" s="1"/>
  <c r="J122" i="15"/>
  <c r="L122" i="15" s="1"/>
  <c r="M122" i="15" s="1"/>
  <c r="J123" i="15"/>
  <c r="L123" i="15" s="1"/>
  <c r="M123" i="15" s="1"/>
  <c r="J124" i="15"/>
  <c r="L124" i="15" s="1"/>
  <c r="M124" i="15" s="1"/>
  <c r="J125" i="15"/>
  <c r="L125" i="15" s="1"/>
  <c r="M125" i="15" s="1"/>
  <c r="J126" i="15"/>
  <c r="L126" i="15" s="1"/>
  <c r="M126" i="15" s="1"/>
  <c r="J127" i="15"/>
  <c r="J128" i="15"/>
  <c r="L128" i="15" s="1"/>
  <c r="M128" i="15" s="1"/>
  <c r="J129" i="15"/>
  <c r="L129" i="15" s="1"/>
  <c r="M129" i="15" s="1"/>
  <c r="J130" i="15"/>
  <c r="L130" i="15" s="1"/>
  <c r="M130" i="15" s="1"/>
  <c r="J131" i="15"/>
  <c r="L131" i="15" s="1"/>
  <c r="M131" i="15" s="1"/>
  <c r="J132" i="15"/>
  <c r="L132" i="15" s="1"/>
  <c r="M132" i="15" s="1"/>
  <c r="J112" i="15"/>
  <c r="J110" i="15"/>
  <c r="L110" i="15" s="1"/>
  <c r="M110" i="15" s="1"/>
  <c r="J111" i="15"/>
  <c r="L111" i="15" s="1"/>
  <c r="M111" i="15" s="1"/>
  <c r="J113" i="15"/>
  <c r="L113" i="15" s="1"/>
  <c r="M113" i="15" s="1"/>
  <c r="J114" i="15"/>
  <c r="L114" i="15" s="1"/>
  <c r="M114" i="15" s="1"/>
  <c r="J115" i="15"/>
  <c r="L115" i="15" s="1"/>
  <c r="M115" i="15" s="1"/>
  <c r="J116" i="15"/>
  <c r="L116" i="15" s="1"/>
  <c r="M116" i="15" s="1"/>
  <c r="J117" i="15"/>
  <c r="L117" i="15" s="1"/>
  <c r="M117" i="15" s="1"/>
  <c r="J118" i="15"/>
  <c r="J119" i="15"/>
  <c r="L119" i="15" s="1"/>
  <c r="M119" i="15" s="1"/>
  <c r="L118" i="15" l="1"/>
  <c r="M118" i="15" s="1"/>
  <c r="L112" i="15"/>
  <c r="M112" i="15" s="1"/>
  <c r="L127" i="15"/>
  <c r="M127" i="15" s="1"/>
  <c r="J98" i="15"/>
  <c r="L98" i="15" s="1"/>
  <c r="M98" i="15" s="1"/>
  <c r="J99" i="15"/>
  <c r="L99" i="15" s="1"/>
  <c r="M99" i="15" s="1"/>
  <c r="J100" i="15"/>
  <c r="L100" i="15" s="1"/>
  <c r="M100" i="15" s="1"/>
  <c r="J101" i="15"/>
  <c r="L101" i="15" s="1"/>
  <c r="M101" i="15" s="1"/>
  <c r="J102" i="15"/>
  <c r="L102" i="15" s="1"/>
  <c r="M102" i="15" s="1"/>
  <c r="J103" i="15"/>
  <c r="L103" i="15" s="1"/>
  <c r="M103" i="15" s="1"/>
  <c r="J104" i="15"/>
  <c r="L104" i="15" s="1"/>
  <c r="M104" i="15" s="1"/>
  <c r="J105" i="15"/>
  <c r="L105" i="15" s="1"/>
  <c r="M105" i="15" s="1"/>
  <c r="J106" i="15"/>
  <c r="L106" i="15" s="1"/>
  <c r="M106" i="15" s="1"/>
  <c r="J107" i="15"/>
  <c r="L107" i="15" s="1"/>
  <c r="M107" i="15" s="1"/>
  <c r="J108" i="15"/>
  <c r="L108" i="15" s="1"/>
  <c r="M108" i="15" s="1"/>
  <c r="J109" i="15"/>
  <c r="L109" i="15" s="1"/>
  <c r="M109" i="15" s="1"/>
  <c r="J97" i="15"/>
  <c r="L97" i="15" s="1"/>
  <c r="J85" i="15" l="1"/>
  <c r="L85" i="15" s="1"/>
  <c r="M85" i="15" s="1"/>
  <c r="J86" i="15"/>
  <c r="L86" i="15" s="1"/>
  <c r="M86" i="15" s="1"/>
  <c r="J87" i="15"/>
  <c r="L87" i="15" s="1"/>
  <c r="M87" i="15" s="1"/>
  <c r="J88" i="15"/>
  <c r="L88" i="15" s="1"/>
  <c r="M88" i="15" s="1"/>
  <c r="J89" i="15"/>
  <c r="L89" i="15" s="1"/>
  <c r="M89" i="15" s="1"/>
  <c r="J90" i="15"/>
  <c r="J91" i="15"/>
  <c r="J92" i="15"/>
  <c r="L92" i="15" s="1"/>
  <c r="M92" i="15" s="1"/>
  <c r="J93" i="15"/>
  <c r="L93" i="15" s="1"/>
  <c r="M93" i="15" s="1"/>
  <c r="J94" i="15"/>
  <c r="L94" i="15" s="1"/>
  <c r="M94" i="15" s="1"/>
  <c r="J95" i="15"/>
  <c r="L95" i="15" s="1"/>
  <c r="M95" i="15" s="1"/>
  <c r="J96" i="15"/>
  <c r="L96" i="15" s="1"/>
  <c r="M97" i="15"/>
  <c r="J84" i="15"/>
  <c r="L84" i="15" s="1"/>
  <c r="M84" i="15" s="1"/>
  <c r="L91" i="15" l="1"/>
  <c r="M91" i="15" s="1"/>
  <c r="L90" i="15"/>
  <c r="M90" i="15" s="1"/>
  <c r="J75" i="15" l="1"/>
  <c r="L75" i="15" s="1"/>
  <c r="M75" i="15" s="1"/>
  <c r="J76" i="15"/>
  <c r="L76" i="15" s="1"/>
  <c r="M76" i="15" s="1"/>
  <c r="J77" i="15"/>
  <c r="L77" i="15" s="1"/>
  <c r="M77" i="15" s="1"/>
  <c r="J78" i="15"/>
  <c r="L78" i="15" s="1"/>
  <c r="M78" i="15" s="1"/>
  <c r="J79" i="15"/>
  <c r="L79" i="15" s="1"/>
  <c r="M79" i="15" s="1"/>
  <c r="J80" i="15"/>
  <c r="L80" i="15" s="1"/>
  <c r="M80" i="15" s="1"/>
  <c r="L82" i="15"/>
  <c r="M82" i="15" s="1"/>
  <c r="L83" i="15"/>
  <c r="M83" i="15" s="1"/>
  <c r="J60" i="15"/>
  <c r="L60" i="15" s="1"/>
  <c r="M60" i="15" s="1"/>
  <c r="J61" i="15"/>
  <c r="L61" i="15" s="1"/>
  <c r="M61" i="15" s="1"/>
  <c r="J62" i="15"/>
  <c r="L62" i="15" s="1"/>
  <c r="M62" i="15" s="1"/>
  <c r="J63" i="15"/>
  <c r="L63" i="15" s="1"/>
  <c r="M63" i="15" s="1"/>
  <c r="J64" i="15"/>
  <c r="J65" i="15"/>
  <c r="L65" i="15" s="1"/>
  <c r="M65" i="15" s="1"/>
  <c r="J66" i="15"/>
  <c r="L66" i="15" s="1"/>
  <c r="M66" i="15" s="1"/>
  <c r="J67" i="15"/>
  <c r="L67" i="15" s="1"/>
  <c r="M67" i="15" s="1"/>
  <c r="J68" i="15"/>
  <c r="L68" i="15" s="1"/>
  <c r="M68" i="15" s="1"/>
  <c r="J69" i="15"/>
  <c r="L69" i="15" s="1"/>
  <c r="M69" i="15" s="1"/>
  <c r="J70" i="15"/>
  <c r="L70" i="15" s="1"/>
  <c r="M70" i="15" s="1"/>
  <c r="J71" i="15"/>
  <c r="L71" i="15" s="1"/>
  <c r="M71" i="15" s="1"/>
  <c r="J72" i="15"/>
  <c r="L72" i="15" s="1"/>
  <c r="M72" i="15" s="1"/>
  <c r="J73" i="15"/>
  <c r="J74" i="15"/>
  <c r="L74" i="15" s="1"/>
  <c r="M74" i="15" s="1"/>
  <c r="L64" i="15" l="1"/>
  <c r="M64" i="15" s="1"/>
  <c r="L73" i="15"/>
  <c r="M73" i="15" s="1"/>
  <c r="J46" i="15" l="1"/>
  <c r="L46" i="15" s="1"/>
  <c r="M46" i="15" s="1"/>
  <c r="J47" i="15"/>
  <c r="L47" i="15" s="1"/>
  <c r="M47" i="15" s="1"/>
  <c r="J48" i="15"/>
  <c r="L48" i="15" s="1"/>
  <c r="M48" i="15" s="1"/>
  <c r="J49" i="15"/>
  <c r="L49" i="15" s="1"/>
  <c r="M49" i="15" s="1"/>
  <c r="J50" i="15"/>
  <c r="J51" i="15"/>
  <c r="L51" i="15" s="1"/>
  <c r="M51" i="15" s="1"/>
  <c r="J52" i="15"/>
  <c r="L52" i="15" s="1"/>
  <c r="M52" i="15" s="1"/>
  <c r="J53" i="15"/>
  <c r="L53" i="15" s="1"/>
  <c r="M53" i="15" s="1"/>
  <c r="J54" i="15"/>
  <c r="L54" i="15" s="1"/>
  <c r="M54" i="15" s="1"/>
  <c r="J55" i="15"/>
  <c r="L55" i="15" s="1"/>
  <c r="M55" i="15" s="1"/>
  <c r="J56" i="15"/>
  <c r="L56" i="15" s="1"/>
  <c r="M56" i="15" s="1"/>
  <c r="J57" i="15"/>
  <c r="J58" i="15"/>
  <c r="L58" i="15" s="1"/>
  <c r="M58" i="15" s="1"/>
  <c r="J59" i="15"/>
  <c r="L59" i="15" s="1"/>
  <c r="M59" i="15" s="1"/>
  <c r="J34" i="15"/>
  <c r="L34" i="15" s="1"/>
  <c r="M34" i="15" s="1"/>
  <c r="J35" i="15"/>
  <c r="L35" i="15" s="1"/>
  <c r="M35" i="15" s="1"/>
  <c r="J36" i="15"/>
  <c r="L36" i="15" s="1"/>
  <c r="M36" i="15" s="1"/>
  <c r="J37" i="15"/>
  <c r="L37" i="15" s="1"/>
  <c r="M37" i="15" s="1"/>
  <c r="J38" i="15"/>
  <c r="L38" i="15" s="1"/>
  <c r="M38" i="15" s="1"/>
  <c r="J39" i="15"/>
  <c r="L39" i="15" s="1"/>
  <c r="M39" i="15" s="1"/>
  <c r="J40" i="15"/>
  <c r="L40" i="15" s="1"/>
  <c r="M40" i="15" s="1"/>
  <c r="J41" i="15"/>
  <c r="L41" i="15" s="1"/>
  <c r="M41" i="15" s="1"/>
  <c r="J42" i="15"/>
  <c r="L42" i="15" s="1"/>
  <c r="M42" i="15" s="1"/>
  <c r="J43" i="15"/>
  <c r="L43" i="15" s="1"/>
  <c r="M43" i="15" s="1"/>
  <c r="J44" i="15"/>
  <c r="L44" i="15" s="1"/>
  <c r="M44" i="15" s="1"/>
  <c r="J45" i="15"/>
  <c r="L45" i="15" s="1"/>
  <c r="M45" i="15" s="1"/>
  <c r="J18" i="15"/>
  <c r="J21" i="15"/>
  <c r="L21" i="15" s="1"/>
  <c r="M21" i="15" s="1"/>
  <c r="J22" i="15"/>
  <c r="L22" i="15" s="1"/>
  <c r="M22" i="15" s="1"/>
  <c r="J23" i="15"/>
  <c r="L23" i="15" s="1"/>
  <c r="M23" i="15" s="1"/>
  <c r="J24" i="15"/>
  <c r="L24" i="15" s="1"/>
  <c r="M24" i="15" s="1"/>
  <c r="J25" i="15"/>
  <c r="L25" i="15" s="1"/>
  <c r="M25" i="15" s="1"/>
  <c r="J26" i="15"/>
  <c r="L26" i="15" s="1"/>
  <c r="M26" i="15" s="1"/>
  <c r="J27" i="15"/>
  <c r="L27" i="15" s="1"/>
  <c r="M27" i="15" s="1"/>
  <c r="J28" i="15"/>
  <c r="L28" i="15" s="1"/>
  <c r="M28" i="15" s="1"/>
  <c r="J29" i="15"/>
  <c r="L29" i="15" s="1"/>
  <c r="M29" i="15" s="1"/>
  <c r="J30" i="15"/>
  <c r="J31" i="15"/>
  <c r="L31" i="15" s="1"/>
  <c r="M31" i="15" s="1"/>
  <c r="J32" i="15"/>
  <c r="L32" i="15" s="1"/>
  <c r="M32" i="15" s="1"/>
  <c r="J33" i="15"/>
  <c r="L33" i="15" s="1"/>
  <c r="M33" i="15" s="1"/>
  <c r="L57" i="15" l="1"/>
  <c r="M57" i="15" s="1"/>
  <c r="L30" i="15"/>
  <c r="M30" i="15" s="1"/>
  <c r="L50" i="15"/>
  <c r="M50" i="15" s="1"/>
  <c r="J14" i="15"/>
  <c r="L14" i="15" s="1"/>
  <c r="M14" i="15" s="1"/>
  <c r="J15" i="15"/>
  <c r="L15" i="15" s="1"/>
  <c r="M15" i="15" s="1"/>
  <c r="J16" i="15"/>
  <c r="L16" i="15" s="1"/>
  <c r="M16" i="15" s="1"/>
  <c r="J17" i="15"/>
  <c r="L17" i="15" s="1"/>
  <c r="M17" i="15" s="1"/>
  <c r="L18" i="15"/>
  <c r="M18" i="15" s="1"/>
  <c r="J19" i="15"/>
  <c r="L19" i="15" s="1"/>
  <c r="M19" i="15" s="1"/>
  <c r="J20" i="15"/>
  <c r="L20" i="15" s="1"/>
  <c r="M20" i="15" s="1"/>
  <c r="AB197" i="15"/>
  <c r="AB196" i="15"/>
  <c r="AB195" i="15"/>
  <c r="AB194" i="15"/>
  <c r="AB193" i="15"/>
  <c r="AB192" i="15"/>
  <c r="AB191" i="15"/>
  <c r="AB190" i="15"/>
  <c r="AB189" i="15"/>
  <c r="AB188" i="15"/>
  <c r="AB187" i="15"/>
  <c r="AB186" i="15"/>
  <c r="AB185" i="15"/>
  <c r="AB184" i="15"/>
  <c r="AB183" i="15"/>
  <c r="AB182" i="15"/>
  <c r="AB181" i="15"/>
  <c r="AB180" i="15"/>
  <c r="AB179" i="15"/>
  <c r="AB178" i="15"/>
  <c r="AB177" i="15"/>
  <c r="AB176" i="15"/>
  <c r="AB175" i="15"/>
  <c r="AB174" i="15"/>
  <c r="AB173" i="15"/>
  <c r="AB172" i="15"/>
  <c r="AB171" i="15"/>
  <c r="AB170" i="15"/>
  <c r="AB169" i="15"/>
  <c r="AB168" i="15"/>
  <c r="AB167" i="15"/>
  <c r="AB166" i="15"/>
  <c r="AB165" i="15"/>
  <c r="AB164" i="15"/>
  <c r="AB163" i="15"/>
  <c r="AB162" i="15"/>
  <c r="AB161" i="15"/>
  <c r="AB160" i="15"/>
  <c r="AB159" i="15"/>
  <c r="AB158" i="15"/>
  <c r="AB157" i="15"/>
  <c r="AB156" i="15"/>
  <c r="AB155" i="15"/>
  <c r="AB154" i="15"/>
  <c r="AB153" i="15"/>
  <c r="AB152" i="15"/>
  <c r="AB151" i="15"/>
  <c r="AB150" i="15"/>
  <c r="AB149" i="15"/>
  <c r="AB148" i="15"/>
  <c r="AB147" i="15"/>
  <c r="AB146" i="15"/>
  <c r="AB145" i="15"/>
  <c r="AB144" i="15"/>
  <c r="AB143" i="15"/>
  <c r="AB142" i="15"/>
  <c r="AB141" i="15"/>
  <c r="AB140" i="15"/>
  <c r="AB139" i="15"/>
  <c r="AB138" i="15"/>
  <c r="AB137" i="15"/>
  <c r="AB136" i="15"/>
  <c r="AB135" i="15"/>
  <c r="AB134" i="15"/>
  <c r="AB133" i="15"/>
  <c r="AB132" i="15"/>
  <c r="AB131" i="15"/>
  <c r="AB130" i="15"/>
  <c r="AB129" i="15"/>
  <c r="AB128" i="15"/>
  <c r="AB127" i="15"/>
  <c r="AB126" i="15"/>
  <c r="AB125" i="15"/>
  <c r="AB124" i="15"/>
  <c r="AB123" i="15"/>
  <c r="AB122" i="15"/>
  <c r="AB121" i="15"/>
  <c r="AB120" i="15"/>
  <c r="AB119" i="15"/>
  <c r="AB118" i="15"/>
  <c r="AB117" i="15"/>
  <c r="AB116" i="15"/>
  <c r="AB115" i="15"/>
  <c r="AB114" i="15"/>
  <c r="AB113" i="15"/>
  <c r="AB112" i="15"/>
  <c r="AB111" i="15"/>
  <c r="AB110" i="15"/>
  <c r="AB109" i="15"/>
  <c r="AB108" i="15"/>
  <c r="AB107" i="15"/>
  <c r="AB106" i="15"/>
  <c r="AB105" i="15"/>
  <c r="AB104" i="15"/>
  <c r="AB103" i="15"/>
  <c r="AB102" i="15"/>
  <c r="AB101" i="15"/>
  <c r="AB100" i="15"/>
  <c r="AB99" i="15"/>
  <c r="AB98" i="15"/>
  <c r="AB97" i="15"/>
  <c r="AB96" i="15"/>
  <c r="AB95" i="15"/>
  <c r="AB94" i="15"/>
  <c r="AB93" i="15"/>
  <c r="AB92" i="15"/>
  <c r="AB91" i="15"/>
  <c r="AB90" i="15"/>
  <c r="AB89" i="15"/>
  <c r="AB88" i="15"/>
  <c r="AB87" i="15"/>
  <c r="AB86" i="15"/>
  <c r="AB85" i="15"/>
  <c r="AB84" i="15"/>
  <c r="AB83" i="15"/>
  <c r="AB82" i="15"/>
  <c r="AB80" i="15"/>
  <c r="AB79" i="15"/>
  <c r="AB78" i="15"/>
  <c r="AB77" i="15"/>
  <c r="AB76" i="15"/>
  <c r="AB75" i="15"/>
  <c r="AB74" i="15"/>
  <c r="AB73" i="15"/>
  <c r="AB72" i="15"/>
  <c r="AB71" i="15"/>
  <c r="AB70" i="15"/>
  <c r="AB69" i="15"/>
  <c r="AB68" i="15"/>
  <c r="AB67" i="15"/>
  <c r="AB66" i="15"/>
  <c r="AB65" i="15"/>
  <c r="AB64" i="15"/>
  <c r="AB63" i="15"/>
  <c r="AB62" i="15"/>
  <c r="AB61" i="15"/>
  <c r="AB60" i="15"/>
  <c r="AB59" i="15"/>
  <c r="AB57" i="15"/>
  <c r="AB56" i="15"/>
  <c r="AB55" i="15"/>
  <c r="AB54" i="15"/>
  <c r="AB53" i="15"/>
  <c r="AB52" i="15"/>
  <c r="AB51" i="15"/>
  <c r="AB50" i="15"/>
  <c r="AB49" i="15"/>
  <c r="AB48" i="15"/>
  <c r="AB47" i="15"/>
  <c r="AB46" i="15"/>
  <c r="AB45" i="15"/>
  <c r="AB44" i="15"/>
  <c r="AB43" i="15"/>
  <c r="AB42" i="15"/>
  <c r="AB41" i="15"/>
  <c r="AB40" i="15"/>
  <c r="AB39" i="15"/>
  <c r="AB38" i="15"/>
  <c r="AB37" i="15"/>
  <c r="AB36" i="15"/>
  <c r="AB35" i="15"/>
  <c r="AB34" i="15"/>
  <c r="AB33" i="15"/>
  <c r="AB32" i="15"/>
  <c r="AB31" i="15"/>
  <c r="AB30" i="15"/>
  <c r="AB29" i="15"/>
  <c r="AB28" i="15"/>
  <c r="AB27" i="15"/>
  <c r="AB26" i="15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J13" i="15"/>
  <c r="L13" i="15" s="1"/>
  <c r="M13" i="15" s="1"/>
  <c r="AB12" i="15"/>
  <c r="L12" i="15"/>
  <c r="X221" i="14"/>
  <c r="X222" i="14"/>
  <c r="X223" i="14"/>
  <c r="X224" i="14"/>
  <c r="X225" i="14"/>
  <c r="X226" i="14"/>
  <c r="X227" i="14"/>
  <c r="X228" i="14"/>
  <c r="X229" i="14"/>
  <c r="X230" i="14"/>
  <c r="X231" i="14"/>
  <c r="X232" i="14"/>
  <c r="X233" i="14"/>
  <c r="E221" i="14"/>
  <c r="G221" i="14" s="1"/>
  <c r="I221" i="14" s="1"/>
  <c r="E222" i="14"/>
  <c r="G222" i="14" s="1"/>
  <c r="I222" i="14" s="1"/>
  <c r="E223" i="14"/>
  <c r="G223" i="14" s="1"/>
  <c r="I223" i="14" s="1"/>
  <c r="E224" i="14"/>
  <c r="G224" i="14" s="1"/>
  <c r="I224" i="14" s="1"/>
  <c r="E225" i="14"/>
  <c r="G225" i="14" s="1"/>
  <c r="I225" i="14" s="1"/>
  <c r="E226" i="14"/>
  <c r="G226" i="14" s="1"/>
  <c r="I226" i="14" s="1"/>
  <c r="E227" i="14"/>
  <c r="G227" i="14" s="1"/>
  <c r="I227" i="14" s="1"/>
  <c r="E228" i="14"/>
  <c r="G228" i="14" s="1"/>
  <c r="I228" i="14" s="1"/>
  <c r="E229" i="14"/>
  <c r="E230" i="14"/>
  <c r="G230" i="14" s="1"/>
  <c r="I230" i="14" s="1"/>
  <c r="E231" i="14"/>
  <c r="G231" i="14" s="1"/>
  <c r="I231" i="14" s="1"/>
  <c r="G232" i="14"/>
  <c r="I232" i="14" s="1"/>
  <c r="G233" i="14"/>
  <c r="I233" i="14" s="1"/>
  <c r="G229" i="14" l="1"/>
  <c r="I229" i="14" s="1"/>
  <c r="M96" i="15"/>
  <c r="L200" i="15"/>
  <c r="AB200" i="15"/>
  <c r="P206" i="15" s="1"/>
  <c r="M12" i="15"/>
  <c r="M200" i="15" s="1"/>
  <c r="O206" i="15" s="1"/>
  <c r="X191" i="14"/>
  <c r="X192" i="14"/>
  <c r="X193" i="14"/>
  <c r="X194" i="14"/>
  <c r="X195" i="14"/>
  <c r="X196" i="14"/>
  <c r="X197" i="14"/>
  <c r="X198" i="14"/>
  <c r="X199" i="14"/>
  <c r="X200" i="14"/>
  <c r="X201" i="14"/>
  <c r="X202" i="14"/>
  <c r="X203" i="14"/>
  <c r="X204" i="14"/>
  <c r="X205" i="14"/>
  <c r="X206" i="14"/>
  <c r="X207" i="14"/>
  <c r="X208" i="14"/>
  <c r="X209" i="14"/>
  <c r="X210" i="14"/>
  <c r="X211" i="14"/>
  <c r="X212" i="14"/>
  <c r="X213" i="14"/>
  <c r="X214" i="14"/>
  <c r="X215" i="14"/>
  <c r="X216" i="14"/>
  <c r="X217" i="14"/>
  <c r="X218" i="14"/>
  <c r="X219" i="14"/>
  <c r="X220" i="14"/>
  <c r="E191" i="14"/>
  <c r="G191" i="14" s="1"/>
  <c r="I191" i="14" s="1"/>
  <c r="E192" i="14"/>
  <c r="E193" i="14"/>
  <c r="G193" i="14" s="1"/>
  <c r="I193" i="14" s="1"/>
  <c r="E194" i="14"/>
  <c r="G194" i="14" s="1"/>
  <c r="I194" i="14" s="1"/>
  <c r="E195" i="14"/>
  <c r="G195" i="14" s="1"/>
  <c r="I195" i="14" s="1"/>
  <c r="E196" i="14"/>
  <c r="G196" i="14" s="1"/>
  <c r="I196" i="14" s="1"/>
  <c r="E197" i="14"/>
  <c r="G197" i="14" s="1"/>
  <c r="I197" i="14" s="1"/>
  <c r="E198" i="14"/>
  <c r="E199" i="14"/>
  <c r="G199" i="14" s="1"/>
  <c r="I199" i="14" s="1"/>
  <c r="E200" i="14"/>
  <c r="G200" i="14" s="1"/>
  <c r="I200" i="14" s="1"/>
  <c r="E201" i="14"/>
  <c r="G201" i="14" s="1"/>
  <c r="I201" i="14" s="1"/>
  <c r="E202" i="14"/>
  <c r="G202" i="14" s="1"/>
  <c r="I202" i="14" s="1"/>
  <c r="E203" i="14"/>
  <c r="G203" i="14" s="1"/>
  <c r="I203" i="14" s="1"/>
  <c r="E204" i="14"/>
  <c r="E205" i="14"/>
  <c r="G205" i="14" s="1"/>
  <c r="I205" i="14" s="1"/>
  <c r="E206" i="14"/>
  <c r="G206" i="14" s="1"/>
  <c r="I206" i="14" s="1"/>
  <c r="E207" i="14"/>
  <c r="G207" i="14" s="1"/>
  <c r="I207" i="14" s="1"/>
  <c r="E208" i="14"/>
  <c r="G208" i="14" s="1"/>
  <c r="I208" i="14" s="1"/>
  <c r="E209" i="14"/>
  <c r="G209" i="14" s="1"/>
  <c r="I209" i="14" s="1"/>
  <c r="E210" i="14"/>
  <c r="G210" i="14" s="1"/>
  <c r="I210" i="14" s="1"/>
  <c r="E211" i="14"/>
  <c r="G211" i="14" s="1"/>
  <c r="I211" i="14" s="1"/>
  <c r="E212" i="14"/>
  <c r="G212" i="14" s="1"/>
  <c r="I212" i="14" s="1"/>
  <c r="E213" i="14"/>
  <c r="E214" i="14"/>
  <c r="G214" i="14" s="1"/>
  <c r="I214" i="14" s="1"/>
  <c r="E215" i="14"/>
  <c r="G215" i="14" s="1"/>
  <c r="I215" i="14" s="1"/>
  <c r="E216" i="14"/>
  <c r="G216" i="14" s="1"/>
  <c r="I216" i="14" s="1"/>
  <c r="E217" i="14"/>
  <c r="G217" i="14" s="1"/>
  <c r="I217" i="14" s="1"/>
  <c r="E218" i="14"/>
  <c r="G218" i="14" s="1"/>
  <c r="I218" i="14" s="1"/>
  <c r="E219" i="14"/>
  <c r="E220" i="14"/>
  <c r="G220" i="14" s="1"/>
  <c r="G213" i="14" l="1"/>
  <c r="I213" i="14" s="1"/>
  <c r="G204" i="14"/>
  <c r="I204" i="14" s="1"/>
  <c r="G198" i="14"/>
  <c r="I198" i="14" s="1"/>
  <c r="G192" i="14"/>
  <c r="I192" i="14" s="1"/>
  <c r="G219" i="14"/>
  <c r="I219" i="14" s="1"/>
  <c r="I220" i="14"/>
  <c r="E171" i="14" l="1"/>
  <c r="G171" i="14" s="1"/>
  <c r="I171" i="14" s="1"/>
  <c r="E172" i="14"/>
  <c r="G172" i="14" s="1"/>
  <c r="I172" i="14" s="1"/>
  <c r="E173" i="14"/>
  <c r="G173" i="14" s="1"/>
  <c r="I173" i="14" s="1"/>
  <c r="E174" i="14"/>
  <c r="G174" i="14" s="1"/>
  <c r="I174" i="14" s="1"/>
  <c r="E175" i="14"/>
  <c r="G175" i="14" s="1"/>
  <c r="I175" i="14" s="1"/>
  <c r="E176" i="14"/>
  <c r="G176" i="14" s="1"/>
  <c r="I176" i="14" s="1"/>
  <c r="E177" i="14"/>
  <c r="G177" i="14" s="1"/>
  <c r="I177" i="14" s="1"/>
  <c r="E178" i="14"/>
  <c r="G178" i="14" s="1"/>
  <c r="I178" i="14" s="1"/>
  <c r="E179" i="14"/>
  <c r="G179" i="14" s="1"/>
  <c r="I179" i="14" s="1"/>
  <c r="E180" i="14"/>
  <c r="G180" i="14" s="1"/>
  <c r="I180" i="14" s="1"/>
  <c r="E181" i="14"/>
  <c r="G181" i="14" s="1"/>
  <c r="I181" i="14" s="1"/>
  <c r="E182" i="14"/>
  <c r="G182" i="14" s="1"/>
  <c r="I182" i="14" s="1"/>
  <c r="E183" i="14"/>
  <c r="E184" i="14"/>
  <c r="G184" i="14" s="1"/>
  <c r="I184" i="14" s="1"/>
  <c r="E185" i="14"/>
  <c r="G185" i="14" s="1"/>
  <c r="I185" i="14" s="1"/>
  <c r="E186" i="14"/>
  <c r="G186" i="14" s="1"/>
  <c r="I186" i="14" s="1"/>
  <c r="E187" i="14"/>
  <c r="G187" i="14" s="1"/>
  <c r="I187" i="14" s="1"/>
  <c r="E188" i="14"/>
  <c r="G188" i="14" s="1"/>
  <c r="I188" i="14" s="1"/>
  <c r="E189" i="14"/>
  <c r="E190" i="14"/>
  <c r="G190" i="14" s="1"/>
  <c r="I190" i="14" s="1"/>
  <c r="G189" i="14" l="1"/>
  <c r="I189" i="14" s="1"/>
  <c r="G183" i="14"/>
  <c r="I183" i="14" s="1"/>
  <c r="E153" i="14"/>
  <c r="G153" i="14" s="1"/>
  <c r="I153" i="14" s="1"/>
  <c r="E154" i="14"/>
  <c r="G154" i="14" s="1"/>
  <c r="I154" i="14" s="1"/>
  <c r="E155" i="14"/>
  <c r="G155" i="14" s="1"/>
  <c r="I155" i="14" s="1"/>
  <c r="E156" i="14"/>
  <c r="E157" i="14"/>
  <c r="G157" i="14" s="1"/>
  <c r="I157" i="14" s="1"/>
  <c r="E158" i="14"/>
  <c r="G158" i="14" s="1"/>
  <c r="I158" i="14" s="1"/>
  <c r="E159" i="14"/>
  <c r="G159" i="14" s="1"/>
  <c r="I159" i="14" s="1"/>
  <c r="E160" i="14"/>
  <c r="G160" i="14" s="1"/>
  <c r="I160" i="14" s="1"/>
  <c r="E161" i="14"/>
  <c r="G161" i="14" s="1"/>
  <c r="I161" i="14" s="1"/>
  <c r="E162" i="14"/>
  <c r="G162" i="14" s="1"/>
  <c r="I162" i="14" s="1"/>
  <c r="E163" i="14"/>
  <c r="G163" i="14" s="1"/>
  <c r="I163" i="14" s="1"/>
  <c r="E164" i="14"/>
  <c r="G164" i="14" s="1"/>
  <c r="I164" i="14" s="1"/>
  <c r="E165" i="14"/>
  <c r="G165" i="14" s="1"/>
  <c r="I165" i="14" s="1"/>
  <c r="E166" i="14"/>
  <c r="G166" i="14" s="1"/>
  <c r="I166" i="14" s="1"/>
  <c r="E167" i="14"/>
  <c r="G167" i="14" s="1"/>
  <c r="I167" i="14" s="1"/>
  <c r="E168" i="14"/>
  <c r="E169" i="14"/>
  <c r="G169" i="14" s="1"/>
  <c r="I169" i="14" s="1"/>
  <c r="E170" i="14"/>
  <c r="G170" i="14" s="1"/>
  <c r="I170" i="14" s="1"/>
  <c r="G168" i="14" l="1"/>
  <c r="I168" i="14" s="1"/>
  <c r="G156" i="14"/>
  <c r="I156" i="14" s="1"/>
  <c r="E140" i="14" l="1"/>
  <c r="G140" i="14" s="1"/>
  <c r="I140" i="14" s="1"/>
  <c r="E141" i="14"/>
  <c r="G141" i="14" s="1"/>
  <c r="I141" i="14" s="1"/>
  <c r="E142" i="14"/>
  <c r="G142" i="14" s="1"/>
  <c r="I142" i="14" s="1"/>
  <c r="E143" i="14"/>
  <c r="E144" i="14"/>
  <c r="G144" i="14" s="1"/>
  <c r="I144" i="14" s="1"/>
  <c r="E145" i="14"/>
  <c r="G145" i="14" s="1"/>
  <c r="I145" i="14" s="1"/>
  <c r="E146" i="14"/>
  <c r="E147" i="14"/>
  <c r="G147" i="14" s="1"/>
  <c r="E148" i="14"/>
  <c r="G148" i="14" s="1"/>
  <c r="I148" i="14" s="1"/>
  <c r="E149" i="14"/>
  <c r="G149" i="14" s="1"/>
  <c r="I149" i="14" s="1"/>
  <c r="E150" i="14"/>
  <c r="E151" i="14"/>
  <c r="G151" i="14" s="1"/>
  <c r="I151" i="14" s="1"/>
  <c r="E152" i="14"/>
  <c r="G152" i="14" s="1"/>
  <c r="I152" i="14" s="1"/>
  <c r="E124" i="14"/>
  <c r="G124" i="14" s="1"/>
  <c r="I124" i="14" s="1"/>
  <c r="G125" i="14"/>
  <c r="I125" i="14" s="1"/>
  <c r="G126" i="14"/>
  <c r="I126" i="14" s="1"/>
  <c r="G127" i="14"/>
  <c r="I127" i="14" s="1"/>
  <c r="G128" i="14"/>
  <c r="I128" i="14" s="1"/>
  <c r="G129" i="14"/>
  <c r="I129" i="14" s="1"/>
  <c r="G130" i="14"/>
  <c r="I130" i="14" s="1"/>
  <c r="E131" i="14"/>
  <c r="G131" i="14" s="1"/>
  <c r="I131" i="14" s="1"/>
  <c r="E132" i="14"/>
  <c r="G132" i="14" s="1"/>
  <c r="I132" i="14" s="1"/>
  <c r="E133" i="14"/>
  <c r="E134" i="14"/>
  <c r="G134" i="14" s="1"/>
  <c r="I134" i="14" s="1"/>
  <c r="E135" i="14"/>
  <c r="G135" i="14" s="1"/>
  <c r="I135" i="14" s="1"/>
  <c r="E136" i="14"/>
  <c r="G136" i="14" s="1"/>
  <c r="I136" i="14" s="1"/>
  <c r="E137" i="14"/>
  <c r="G137" i="14" s="1"/>
  <c r="I137" i="14" s="1"/>
  <c r="E138" i="14"/>
  <c r="G138" i="14" s="1"/>
  <c r="I138" i="14" s="1"/>
  <c r="E139" i="14"/>
  <c r="G139" i="14" s="1"/>
  <c r="I139" i="14" s="1"/>
  <c r="G143" i="14" l="1"/>
  <c r="I143" i="14" s="1"/>
  <c r="G150" i="14"/>
  <c r="I150" i="14" s="1"/>
  <c r="G146" i="14"/>
  <c r="I146" i="14" s="1"/>
  <c r="G133" i="14"/>
  <c r="I133" i="14" s="1"/>
  <c r="I147" i="14"/>
  <c r="E111" i="14"/>
  <c r="G111" i="14" s="1"/>
  <c r="I111" i="14" s="1"/>
  <c r="E109" i="14"/>
  <c r="G109" i="14" s="1"/>
  <c r="I109" i="14" s="1"/>
  <c r="E110" i="14"/>
  <c r="G110" i="14" s="1"/>
  <c r="I110" i="14" s="1"/>
  <c r="G112" i="14"/>
  <c r="I112" i="14" s="1"/>
  <c r="G113" i="14"/>
  <c r="I113" i="14" s="1"/>
  <c r="G114" i="14"/>
  <c r="I114" i="14" s="1"/>
  <c r="G115" i="14"/>
  <c r="I115" i="14" s="1"/>
  <c r="E116" i="14"/>
  <c r="E117" i="14"/>
  <c r="G117" i="14" s="1"/>
  <c r="I117" i="14" s="1"/>
  <c r="E118" i="14"/>
  <c r="G118" i="14" s="1"/>
  <c r="I118" i="14" s="1"/>
  <c r="E119" i="14"/>
  <c r="G119" i="14" s="1"/>
  <c r="I119" i="14" s="1"/>
  <c r="E120" i="14"/>
  <c r="G120" i="14" s="1"/>
  <c r="I120" i="14" s="1"/>
  <c r="E121" i="14"/>
  <c r="G121" i="14" s="1"/>
  <c r="I121" i="14" s="1"/>
  <c r="E122" i="14"/>
  <c r="G122" i="14" s="1"/>
  <c r="I122" i="14" s="1"/>
  <c r="E123" i="14"/>
  <c r="G123" i="14" s="1"/>
  <c r="I123" i="14" s="1"/>
  <c r="G116" i="14" l="1"/>
  <c r="I116" i="14" s="1"/>
  <c r="V50" i="18" l="1"/>
  <c r="G86" i="14" l="1"/>
  <c r="E95" i="14"/>
  <c r="G95" i="14" s="1"/>
  <c r="I95" i="14" s="1"/>
  <c r="E96" i="14"/>
  <c r="E97" i="14"/>
  <c r="G97" i="14" s="1"/>
  <c r="G98" i="14"/>
  <c r="I98" i="14" s="1"/>
  <c r="G99" i="14"/>
  <c r="I99" i="14" s="1"/>
  <c r="E100" i="14"/>
  <c r="E101" i="14"/>
  <c r="G101" i="14" s="1"/>
  <c r="I101" i="14" s="1"/>
  <c r="E102" i="14"/>
  <c r="G102" i="14" s="1"/>
  <c r="I102" i="14" s="1"/>
  <c r="E103" i="14"/>
  <c r="G103" i="14" s="1"/>
  <c r="I103" i="14" s="1"/>
  <c r="E104" i="14"/>
  <c r="G104" i="14" s="1"/>
  <c r="I104" i="14" s="1"/>
  <c r="G105" i="14"/>
  <c r="I105" i="14" s="1"/>
  <c r="G106" i="14"/>
  <c r="I106" i="14" s="1"/>
  <c r="E107" i="14"/>
  <c r="G107" i="14" s="1"/>
  <c r="I107" i="14" s="1"/>
  <c r="E108" i="14"/>
  <c r="G108" i="14" s="1"/>
  <c r="I108" i="14" s="1"/>
  <c r="G100" i="14" l="1"/>
  <c r="I100" i="14" s="1"/>
  <c r="G96" i="14"/>
  <c r="I96" i="14" s="1"/>
  <c r="I97" i="14"/>
  <c r="V48" i="18" l="1"/>
  <c r="E82" i="14" l="1"/>
  <c r="G82" i="14" s="1"/>
  <c r="I82" i="14" s="1"/>
  <c r="E83" i="14"/>
  <c r="G83" i="14" s="1"/>
  <c r="I83" i="14" s="1"/>
  <c r="G84" i="14"/>
  <c r="I84" i="14" s="1"/>
  <c r="G85" i="14"/>
  <c r="I85" i="14" s="1"/>
  <c r="I86" i="14"/>
  <c r="G87" i="14"/>
  <c r="I87" i="14" s="1"/>
  <c r="G88" i="14"/>
  <c r="I88" i="14" s="1"/>
  <c r="G89" i="14"/>
  <c r="I89" i="14" s="1"/>
  <c r="G90" i="14"/>
  <c r="I90" i="14" s="1"/>
  <c r="G91" i="14"/>
  <c r="I91" i="14" s="1"/>
  <c r="G92" i="14"/>
  <c r="I92" i="14" s="1"/>
  <c r="E93" i="14"/>
  <c r="G93" i="14" s="1"/>
  <c r="I93" i="14" s="1"/>
  <c r="E94" i="14"/>
  <c r="G94" i="14" s="1"/>
  <c r="I94" i="14" s="1"/>
  <c r="G78" i="14" l="1"/>
  <c r="G70" i="14"/>
  <c r="G58" i="14"/>
  <c r="D52" i="18" l="1"/>
  <c r="F52" i="18" s="1"/>
  <c r="I52" i="18" s="1"/>
  <c r="D53" i="18"/>
  <c r="F53" i="18" s="1"/>
  <c r="D54" i="18"/>
  <c r="F54" i="18" s="1"/>
  <c r="I54" i="18" s="1"/>
  <c r="D55" i="18"/>
  <c r="F55" i="18" s="1"/>
  <c r="I55" i="18" s="1"/>
  <c r="D56" i="18"/>
  <c r="F56" i="18" s="1"/>
  <c r="I56" i="18" s="1"/>
  <c r="F57" i="18"/>
  <c r="F58" i="18"/>
  <c r="I58" i="18" s="1"/>
  <c r="D59" i="18"/>
  <c r="F59" i="18" s="1"/>
  <c r="I59" i="18" s="1"/>
  <c r="I60" i="18"/>
  <c r="D61" i="18"/>
  <c r="I61" i="18" s="1"/>
  <c r="D62" i="18"/>
  <c r="F62" i="18" s="1"/>
  <c r="I62" i="18" s="1"/>
  <c r="D63" i="18"/>
  <c r="F63" i="18" s="1"/>
  <c r="I63" i="18" s="1"/>
  <c r="D64" i="18"/>
  <c r="F64" i="18" s="1"/>
  <c r="I64" i="18" s="1"/>
  <c r="E68" i="14"/>
  <c r="G68" i="14" s="1"/>
  <c r="I68" i="14" s="1"/>
  <c r="E69" i="14"/>
  <c r="G69" i="14" s="1"/>
  <c r="I69" i="14" s="1"/>
  <c r="I70" i="14"/>
  <c r="G71" i="14"/>
  <c r="I71" i="14" s="1"/>
  <c r="E72" i="14"/>
  <c r="G72" i="14" s="1"/>
  <c r="I72" i="14" s="1"/>
  <c r="E73" i="14"/>
  <c r="G73" i="14" s="1"/>
  <c r="I73" i="14" s="1"/>
  <c r="G74" i="14"/>
  <c r="I74" i="14" s="1"/>
  <c r="G75" i="14"/>
  <c r="I75" i="14" s="1"/>
  <c r="E76" i="14"/>
  <c r="G76" i="14" s="1"/>
  <c r="I76" i="14" s="1"/>
  <c r="E77" i="14"/>
  <c r="G77" i="14" s="1"/>
  <c r="I77" i="14" s="1"/>
  <c r="I78" i="14"/>
  <c r="G79" i="14"/>
  <c r="I79" i="14" s="1"/>
  <c r="E80" i="14"/>
  <c r="G80" i="14" s="1"/>
  <c r="I80" i="14" s="1"/>
  <c r="E81" i="14"/>
  <c r="G81" i="14" s="1"/>
  <c r="I81" i="14" s="1"/>
  <c r="I57" i="18" l="1"/>
  <c r="I80" i="18"/>
  <c r="J80" i="18" s="1"/>
  <c r="I53" i="18"/>
  <c r="I79" i="18"/>
  <c r="J79" i="18" s="1"/>
  <c r="I58" i="14"/>
  <c r="E53" i="14"/>
  <c r="G53" i="14" s="1"/>
  <c r="I53" i="14" s="1"/>
  <c r="E54" i="14"/>
  <c r="G54" i="14" s="1"/>
  <c r="I54" i="14" s="1"/>
  <c r="E55" i="14"/>
  <c r="G55" i="14" s="1"/>
  <c r="I55" i="14" s="1"/>
  <c r="E56" i="14"/>
  <c r="E57" i="14"/>
  <c r="G57" i="14" s="1"/>
  <c r="I57" i="14" s="1"/>
  <c r="G59" i="14"/>
  <c r="I59" i="14" s="1"/>
  <c r="E60" i="14"/>
  <c r="G60" i="14" s="1"/>
  <c r="I60" i="14" s="1"/>
  <c r="E61" i="14"/>
  <c r="G61" i="14" s="1"/>
  <c r="I61" i="14" s="1"/>
  <c r="E62" i="14"/>
  <c r="G62" i="14" s="1"/>
  <c r="I62" i="14" s="1"/>
  <c r="E63" i="14"/>
  <c r="G63" i="14" s="1"/>
  <c r="I63" i="14" s="1"/>
  <c r="E64" i="14"/>
  <c r="G64" i="14" s="1"/>
  <c r="I64" i="14" s="1"/>
  <c r="E65" i="14"/>
  <c r="G65" i="14" s="1"/>
  <c r="I65" i="14" s="1"/>
  <c r="E66" i="14"/>
  <c r="G66" i="14" s="1"/>
  <c r="I66" i="14" s="1"/>
  <c r="E67" i="14"/>
  <c r="G67" i="14" s="1"/>
  <c r="I67" i="14" s="1"/>
  <c r="G56" i="14" l="1"/>
  <c r="I56" i="14" s="1"/>
  <c r="G38" i="14"/>
  <c r="I38" i="14" s="1"/>
  <c r="E39" i="14"/>
  <c r="G39" i="14" s="1"/>
  <c r="I39" i="14" s="1"/>
  <c r="E40" i="14"/>
  <c r="G40" i="14" s="1"/>
  <c r="I40" i="14" s="1"/>
  <c r="E41" i="14"/>
  <c r="G41" i="14" s="1"/>
  <c r="I41" i="14" s="1"/>
  <c r="E42" i="14"/>
  <c r="G42" i="14" s="1"/>
  <c r="I42" i="14" s="1"/>
  <c r="E43" i="14"/>
  <c r="E44" i="14"/>
  <c r="G44" i="14" s="1"/>
  <c r="I44" i="14" s="1"/>
  <c r="E45" i="14"/>
  <c r="G45" i="14" s="1"/>
  <c r="I45" i="14" s="1"/>
  <c r="E46" i="14"/>
  <c r="G46" i="14" s="1"/>
  <c r="I46" i="14" s="1"/>
  <c r="E47" i="14"/>
  <c r="G47" i="14" s="1"/>
  <c r="I47" i="14" s="1"/>
  <c r="E48" i="14"/>
  <c r="G48" i="14" s="1"/>
  <c r="I48" i="14" s="1"/>
  <c r="E49" i="14"/>
  <c r="G49" i="14" s="1"/>
  <c r="I49" i="14" s="1"/>
  <c r="E50" i="14"/>
  <c r="G50" i="14" s="1"/>
  <c r="I50" i="14" s="1"/>
  <c r="E51" i="14"/>
  <c r="G51" i="14" s="1"/>
  <c r="I51" i="14" s="1"/>
  <c r="E52" i="14"/>
  <c r="G52" i="14" l="1"/>
  <c r="I52" i="14" s="1"/>
  <c r="G43" i="14"/>
  <c r="I43" i="14" s="1"/>
  <c r="E28" i="14"/>
  <c r="E27" i="14"/>
  <c r="G27" i="14" s="1"/>
  <c r="E25" i="14" l="1"/>
  <c r="G25" i="14" s="1"/>
  <c r="I25" i="14" s="1"/>
  <c r="E26" i="14"/>
  <c r="G26" i="14" s="1"/>
  <c r="I26" i="14" s="1"/>
  <c r="I27" i="14"/>
  <c r="G28" i="14"/>
  <c r="I28" i="14" s="1"/>
  <c r="E29" i="14"/>
  <c r="G29" i="14" s="1"/>
  <c r="I29" i="14" s="1"/>
  <c r="E30" i="14"/>
  <c r="G30" i="14" s="1"/>
  <c r="I30" i="14" s="1"/>
  <c r="E31" i="14"/>
  <c r="G31" i="14" s="1"/>
  <c r="I31" i="14" s="1"/>
  <c r="E32" i="14"/>
  <c r="G32" i="14" s="1"/>
  <c r="I32" i="14" s="1"/>
  <c r="E33" i="14"/>
  <c r="G33" i="14" s="1"/>
  <c r="I33" i="14" s="1"/>
  <c r="E34" i="14"/>
  <c r="G34" i="14" s="1"/>
  <c r="I34" i="14" s="1"/>
  <c r="E35" i="14"/>
  <c r="G35" i="14" s="1"/>
  <c r="I35" i="14" s="1"/>
  <c r="E36" i="14"/>
  <c r="G36" i="14" s="1"/>
  <c r="I36" i="14" s="1"/>
  <c r="G37" i="14"/>
  <c r="E14" i="14"/>
  <c r="G14" i="14" s="1"/>
  <c r="I14" i="14" s="1"/>
  <c r="E15" i="14"/>
  <c r="G15" i="14" s="1"/>
  <c r="I15" i="14" s="1"/>
  <c r="E16" i="14"/>
  <c r="G16" i="14" s="1"/>
  <c r="I16" i="14" s="1"/>
  <c r="E17" i="14"/>
  <c r="G17" i="14" s="1"/>
  <c r="I17" i="14" s="1"/>
  <c r="E18" i="14"/>
  <c r="G18" i="14" s="1"/>
  <c r="I18" i="14" s="1"/>
  <c r="E19" i="14"/>
  <c r="G19" i="14" s="1"/>
  <c r="I19" i="14" s="1"/>
  <c r="E20" i="14"/>
  <c r="G20" i="14" s="1"/>
  <c r="I20" i="14" s="1"/>
  <c r="E21" i="14"/>
  <c r="G21" i="14" s="1"/>
  <c r="I21" i="14" s="1"/>
  <c r="E22" i="14"/>
  <c r="G22" i="14" s="1"/>
  <c r="I22" i="14" s="1"/>
  <c r="E23" i="14"/>
  <c r="G23" i="14" s="1"/>
  <c r="I23" i="14" s="1"/>
  <c r="E24" i="14"/>
  <c r="G24" i="14" s="1"/>
  <c r="I24" i="14" s="1"/>
  <c r="X190" i="14"/>
  <c r="X189" i="14"/>
  <c r="X188" i="14"/>
  <c r="X187" i="14"/>
  <c r="X186" i="14"/>
  <c r="X185" i="14"/>
  <c r="X184" i="14"/>
  <c r="X183" i="14"/>
  <c r="X182" i="14"/>
  <c r="X181" i="14"/>
  <c r="X180" i="14"/>
  <c r="X179" i="14"/>
  <c r="X178" i="14"/>
  <c r="X177" i="14"/>
  <c r="X176" i="14"/>
  <c r="X175" i="14"/>
  <c r="X174" i="14"/>
  <c r="X173" i="14"/>
  <c r="X172" i="14"/>
  <c r="X171" i="14"/>
  <c r="X170" i="14"/>
  <c r="X169" i="14"/>
  <c r="X168" i="14"/>
  <c r="X167" i="14"/>
  <c r="X166" i="14"/>
  <c r="X165" i="14"/>
  <c r="X164" i="14"/>
  <c r="X163" i="14"/>
  <c r="X162" i="14"/>
  <c r="X161" i="14"/>
  <c r="X160" i="14"/>
  <c r="X159" i="14"/>
  <c r="X158" i="14"/>
  <c r="X157" i="14"/>
  <c r="X156" i="14"/>
  <c r="X155" i="14"/>
  <c r="X154" i="14"/>
  <c r="X153" i="14"/>
  <c r="X152" i="14"/>
  <c r="X151" i="14"/>
  <c r="X150" i="14"/>
  <c r="X149" i="14"/>
  <c r="X148" i="14"/>
  <c r="X147" i="14"/>
  <c r="X146" i="14"/>
  <c r="X145" i="14"/>
  <c r="X144" i="14"/>
  <c r="X143" i="14"/>
  <c r="X142" i="14"/>
  <c r="X141" i="14"/>
  <c r="X140" i="14"/>
  <c r="X139" i="14"/>
  <c r="X138" i="14"/>
  <c r="X137" i="14"/>
  <c r="X136" i="14"/>
  <c r="X135" i="14"/>
  <c r="X134" i="14"/>
  <c r="X133" i="14"/>
  <c r="X132" i="14"/>
  <c r="X131" i="14"/>
  <c r="X130" i="14"/>
  <c r="X129" i="14"/>
  <c r="X128" i="14"/>
  <c r="X127" i="14"/>
  <c r="X126" i="14"/>
  <c r="X125" i="14"/>
  <c r="X124" i="14"/>
  <c r="X123" i="14"/>
  <c r="X122" i="14"/>
  <c r="X121" i="14"/>
  <c r="X120" i="14"/>
  <c r="X119" i="14"/>
  <c r="X118" i="14"/>
  <c r="X117" i="14"/>
  <c r="X116" i="14"/>
  <c r="X115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99" i="14"/>
  <c r="X98" i="14"/>
  <c r="X97" i="14"/>
  <c r="X96" i="14"/>
  <c r="X94" i="14"/>
  <c r="X93" i="14"/>
  <c r="X92" i="14"/>
  <c r="X91" i="14"/>
  <c r="X90" i="14"/>
  <c r="X89" i="14"/>
  <c r="X88" i="14"/>
  <c r="X87" i="14"/>
  <c r="X86" i="14"/>
  <c r="X85" i="14"/>
  <c r="X84" i="14"/>
  <c r="X83" i="14"/>
  <c r="X82" i="14"/>
  <c r="X81" i="14"/>
  <c r="X80" i="14"/>
  <c r="X79" i="14"/>
  <c r="X78" i="14"/>
  <c r="X77" i="14"/>
  <c r="X76" i="14"/>
  <c r="X75" i="14"/>
  <c r="X74" i="14"/>
  <c r="X73" i="14"/>
  <c r="X72" i="14"/>
  <c r="X71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X13" i="14"/>
  <c r="E13" i="14"/>
  <c r="G13" i="14" s="1"/>
  <c r="I13" i="14" s="1"/>
  <c r="X12" i="14"/>
  <c r="G12" i="14"/>
  <c r="X235" i="14" l="1"/>
  <c r="I37" i="14"/>
  <c r="G235" i="14"/>
  <c r="J241" i="14"/>
  <c r="I12" i="14"/>
  <c r="I235" i="14" l="1"/>
  <c r="I241" i="14" s="1"/>
  <c r="X181" i="13"/>
  <c r="X182" i="13"/>
  <c r="X183" i="13"/>
  <c r="X184" i="13"/>
  <c r="X185" i="13"/>
  <c r="X186" i="13"/>
  <c r="X187" i="13"/>
  <c r="X188" i="13"/>
  <c r="X189" i="13"/>
  <c r="X190" i="13"/>
  <c r="X191" i="13"/>
  <c r="X192" i="13"/>
  <c r="E181" i="13"/>
  <c r="E182" i="13"/>
  <c r="G182" i="13" s="1"/>
  <c r="I182" i="13" s="1"/>
  <c r="E183" i="13"/>
  <c r="G183" i="13" s="1"/>
  <c r="I183" i="13" s="1"/>
  <c r="E184" i="13"/>
  <c r="G184" i="13" s="1"/>
  <c r="I184" i="13" s="1"/>
  <c r="E185" i="13"/>
  <c r="G185" i="13" s="1"/>
  <c r="I185" i="13" s="1"/>
  <c r="E186" i="13"/>
  <c r="G186" i="13" s="1"/>
  <c r="I186" i="13" s="1"/>
  <c r="E187" i="13"/>
  <c r="G187" i="13" s="1"/>
  <c r="I187" i="13" s="1"/>
  <c r="E188" i="13"/>
  <c r="G188" i="13" s="1"/>
  <c r="I188" i="13" s="1"/>
  <c r="E189" i="13"/>
  <c r="G189" i="13" s="1"/>
  <c r="I189" i="13" s="1"/>
  <c r="E190" i="13"/>
  <c r="G190" i="13" s="1"/>
  <c r="I190" i="13" s="1"/>
  <c r="E191" i="13"/>
  <c r="G191" i="13" s="1"/>
  <c r="I191" i="13" s="1"/>
  <c r="E192" i="13"/>
  <c r="I181" i="13" l="1"/>
  <c r="G181" i="13"/>
  <c r="G192" i="13"/>
  <c r="I192" i="13" s="1"/>
  <c r="X175" i="13" l="1"/>
  <c r="X176" i="13"/>
  <c r="X177" i="13"/>
  <c r="X178" i="13"/>
  <c r="X179" i="13"/>
  <c r="X180" i="13"/>
  <c r="E175" i="13"/>
  <c r="G175" i="13" s="1"/>
  <c r="I175" i="13" s="1"/>
  <c r="E176" i="13"/>
  <c r="G176" i="13" s="1"/>
  <c r="I176" i="13" s="1"/>
  <c r="E177" i="13"/>
  <c r="G177" i="13" s="1"/>
  <c r="I177" i="13" s="1"/>
  <c r="E178" i="13"/>
  <c r="G178" i="13" s="1"/>
  <c r="I178" i="13" s="1"/>
  <c r="E179" i="13"/>
  <c r="G179" i="13" s="1"/>
  <c r="I179" i="13" s="1"/>
  <c r="E180" i="13"/>
  <c r="G180" i="13" s="1"/>
  <c r="I180" i="13" s="1"/>
  <c r="E159" i="13" l="1"/>
  <c r="G159" i="13" s="1"/>
  <c r="I159" i="13" s="1"/>
  <c r="E160" i="13"/>
  <c r="G160" i="13" s="1"/>
  <c r="I160" i="13" s="1"/>
  <c r="E161" i="13"/>
  <c r="G161" i="13" s="1"/>
  <c r="I161" i="13" s="1"/>
  <c r="E162" i="13"/>
  <c r="G162" i="13" s="1"/>
  <c r="I162" i="13" s="1"/>
  <c r="E163" i="13"/>
  <c r="G163" i="13" s="1"/>
  <c r="I163" i="13" s="1"/>
  <c r="E164" i="13"/>
  <c r="G164" i="13" s="1"/>
  <c r="I164" i="13" s="1"/>
  <c r="E165" i="13"/>
  <c r="G165" i="13" s="1"/>
  <c r="I165" i="13" s="1"/>
  <c r="E166" i="13"/>
  <c r="G166" i="13" s="1"/>
  <c r="I166" i="13" s="1"/>
  <c r="E167" i="13"/>
  <c r="G167" i="13" s="1"/>
  <c r="I167" i="13" s="1"/>
  <c r="E168" i="13"/>
  <c r="G168" i="13" s="1"/>
  <c r="I168" i="13" s="1"/>
  <c r="E169" i="13"/>
  <c r="G169" i="13" s="1"/>
  <c r="I169" i="13" s="1"/>
  <c r="E170" i="13"/>
  <c r="E171" i="13"/>
  <c r="G171" i="13" s="1"/>
  <c r="I171" i="13" s="1"/>
  <c r="E172" i="13"/>
  <c r="E173" i="13"/>
  <c r="G173" i="13" s="1"/>
  <c r="E174" i="13"/>
  <c r="G174" i="13" s="1"/>
  <c r="I174" i="13" s="1"/>
  <c r="I173" i="13" l="1"/>
  <c r="G172" i="13"/>
  <c r="I172" i="13" s="1"/>
  <c r="G170" i="13"/>
  <c r="I170" i="13" s="1"/>
  <c r="E143" i="13"/>
  <c r="G143" i="13" s="1"/>
  <c r="I143" i="13" s="1"/>
  <c r="E144" i="13"/>
  <c r="G144" i="13" s="1"/>
  <c r="I144" i="13" s="1"/>
  <c r="E145" i="13"/>
  <c r="G145" i="13" s="1"/>
  <c r="I145" i="13" s="1"/>
  <c r="E146" i="13"/>
  <c r="G146" i="13" s="1"/>
  <c r="I146" i="13" s="1"/>
  <c r="E147" i="13"/>
  <c r="G147" i="13" s="1"/>
  <c r="I147" i="13" s="1"/>
  <c r="E148" i="13"/>
  <c r="E149" i="13"/>
  <c r="G149" i="13" s="1"/>
  <c r="I149" i="13" s="1"/>
  <c r="E150" i="13"/>
  <c r="G150" i="13" s="1"/>
  <c r="I150" i="13" s="1"/>
  <c r="E151" i="13"/>
  <c r="G151" i="13" s="1"/>
  <c r="I151" i="13" s="1"/>
  <c r="E152" i="13"/>
  <c r="G152" i="13" s="1"/>
  <c r="I152" i="13" s="1"/>
  <c r="E153" i="13"/>
  <c r="G153" i="13" s="1"/>
  <c r="I153" i="13" s="1"/>
  <c r="E154" i="13"/>
  <c r="G154" i="13" s="1"/>
  <c r="I154" i="13" s="1"/>
  <c r="E155" i="13"/>
  <c r="G155" i="13" s="1"/>
  <c r="I155" i="13" s="1"/>
  <c r="E156" i="13"/>
  <c r="G156" i="13" s="1"/>
  <c r="I156" i="13" s="1"/>
  <c r="E157" i="13"/>
  <c r="G157" i="13" s="1"/>
  <c r="I157" i="13" s="1"/>
  <c r="E158" i="13"/>
  <c r="G158" i="13" s="1"/>
  <c r="I158" i="13" s="1"/>
  <c r="G148" i="13" l="1"/>
  <c r="I148" i="13" s="1"/>
  <c r="E132" i="13"/>
  <c r="G132" i="13" s="1"/>
  <c r="I132" i="13" s="1"/>
  <c r="E133" i="13"/>
  <c r="G133" i="13" s="1"/>
  <c r="I133" i="13" s="1"/>
  <c r="E134" i="13"/>
  <c r="G134" i="13" s="1"/>
  <c r="I134" i="13" s="1"/>
  <c r="E135" i="13"/>
  <c r="G135" i="13" s="1"/>
  <c r="I135" i="13" s="1"/>
  <c r="E136" i="13"/>
  <c r="G136" i="13" s="1"/>
  <c r="I136" i="13" s="1"/>
  <c r="E137" i="13"/>
  <c r="G137" i="13" s="1"/>
  <c r="I137" i="13" s="1"/>
  <c r="E138" i="13"/>
  <c r="G138" i="13" s="1"/>
  <c r="I138" i="13" s="1"/>
  <c r="E139" i="13"/>
  <c r="G139" i="13" s="1"/>
  <c r="I139" i="13" s="1"/>
  <c r="E140" i="13"/>
  <c r="E141" i="13"/>
  <c r="G141" i="13" s="1"/>
  <c r="I141" i="13" s="1"/>
  <c r="E142" i="13"/>
  <c r="G142" i="13" s="1"/>
  <c r="I142" i="13" s="1"/>
  <c r="G140" i="13" l="1"/>
  <c r="I140" i="13" s="1"/>
  <c r="E125" i="13"/>
  <c r="E118" i="13" l="1"/>
  <c r="G118" i="13" s="1"/>
  <c r="I118" i="13" s="1"/>
  <c r="E119" i="13"/>
  <c r="G119" i="13" s="1"/>
  <c r="I119" i="13" s="1"/>
  <c r="E120" i="13"/>
  <c r="G120" i="13" s="1"/>
  <c r="I120" i="13" s="1"/>
  <c r="E121" i="13"/>
  <c r="G121" i="13" s="1"/>
  <c r="E122" i="13"/>
  <c r="G122" i="13" s="1"/>
  <c r="I122" i="13" s="1"/>
  <c r="E123" i="13"/>
  <c r="G123" i="13" s="1"/>
  <c r="I123" i="13" s="1"/>
  <c r="E124" i="13"/>
  <c r="G124" i="13" s="1"/>
  <c r="I124" i="13" s="1"/>
  <c r="G125" i="13"/>
  <c r="I125" i="13" s="1"/>
  <c r="E126" i="13"/>
  <c r="G126" i="13" s="1"/>
  <c r="I126" i="13" s="1"/>
  <c r="E127" i="13"/>
  <c r="G127" i="13" s="1"/>
  <c r="I127" i="13" s="1"/>
  <c r="E128" i="13"/>
  <c r="E129" i="13"/>
  <c r="E130" i="13"/>
  <c r="G130" i="13" s="1"/>
  <c r="I130" i="13" s="1"/>
  <c r="E131" i="13"/>
  <c r="G131" i="13" s="1"/>
  <c r="I131" i="13" s="1"/>
  <c r="G129" i="13" l="1"/>
  <c r="I129" i="13" s="1"/>
  <c r="G128" i="13"/>
  <c r="I128" i="13" s="1"/>
  <c r="I121" i="13"/>
  <c r="E104" i="13"/>
  <c r="E105" i="13"/>
  <c r="G105" i="13" s="1"/>
  <c r="I105" i="13" s="1"/>
  <c r="E106" i="13"/>
  <c r="G106" i="13" s="1"/>
  <c r="I106" i="13" s="1"/>
  <c r="E107" i="13"/>
  <c r="G107" i="13" s="1"/>
  <c r="I107" i="13" s="1"/>
  <c r="E108" i="13"/>
  <c r="G108" i="13" s="1"/>
  <c r="I108" i="13" s="1"/>
  <c r="E109" i="13"/>
  <c r="G109" i="13" s="1"/>
  <c r="I109" i="13" s="1"/>
  <c r="E110" i="13"/>
  <c r="G110" i="13" s="1"/>
  <c r="I110" i="13" s="1"/>
  <c r="E111" i="13"/>
  <c r="G111" i="13" s="1"/>
  <c r="I111" i="13" s="1"/>
  <c r="E112" i="13"/>
  <c r="G112" i="13" s="1"/>
  <c r="I112" i="13" s="1"/>
  <c r="E113" i="13"/>
  <c r="E114" i="13"/>
  <c r="G114" i="13" s="1"/>
  <c r="I114" i="13" s="1"/>
  <c r="E115" i="13"/>
  <c r="G115" i="13" s="1"/>
  <c r="I115" i="13" s="1"/>
  <c r="E116" i="13"/>
  <c r="G116" i="13" s="1"/>
  <c r="I116" i="13" s="1"/>
  <c r="E117" i="13"/>
  <c r="G117" i="13" s="1"/>
  <c r="I117" i="13" s="1"/>
  <c r="G113" i="13" l="1"/>
  <c r="I113" i="13" s="1"/>
  <c r="G104" i="13"/>
  <c r="I104" i="13" s="1"/>
  <c r="E75" i="13"/>
  <c r="G75" i="13" s="1"/>
  <c r="I75" i="13" s="1"/>
  <c r="E76" i="13"/>
  <c r="G76" i="13" s="1"/>
  <c r="I76" i="13" s="1"/>
  <c r="E77" i="13"/>
  <c r="G77" i="13" s="1"/>
  <c r="I77" i="13" s="1"/>
  <c r="E78" i="13"/>
  <c r="G78" i="13" s="1"/>
  <c r="I78" i="13" s="1"/>
  <c r="E79" i="13"/>
  <c r="G79" i="13" s="1"/>
  <c r="I79" i="13" s="1"/>
  <c r="E80" i="13"/>
  <c r="G80" i="13" s="1"/>
  <c r="I80" i="13" s="1"/>
  <c r="E81" i="13"/>
  <c r="G81" i="13" s="1"/>
  <c r="I81" i="13" s="1"/>
  <c r="E82" i="13"/>
  <c r="G82" i="13" s="1"/>
  <c r="I82" i="13" s="1"/>
  <c r="E83" i="13"/>
  <c r="G83" i="13" s="1"/>
  <c r="I83" i="13" s="1"/>
  <c r="E84" i="13"/>
  <c r="E85" i="13"/>
  <c r="G85" i="13" s="1"/>
  <c r="I85" i="13" s="1"/>
  <c r="E86" i="13"/>
  <c r="G86" i="13" s="1"/>
  <c r="I86" i="13" s="1"/>
  <c r="E87" i="13"/>
  <c r="G87" i="13" s="1"/>
  <c r="I87" i="13" s="1"/>
  <c r="E88" i="13"/>
  <c r="G88" i="13" s="1"/>
  <c r="I88" i="13" s="1"/>
  <c r="E89" i="13"/>
  <c r="G89" i="13" s="1"/>
  <c r="I89" i="13" s="1"/>
  <c r="E90" i="13"/>
  <c r="G90" i="13" s="1"/>
  <c r="I90" i="13" s="1"/>
  <c r="E91" i="13"/>
  <c r="G91" i="13" s="1"/>
  <c r="I91" i="13" s="1"/>
  <c r="E92" i="13"/>
  <c r="G92" i="13" s="1"/>
  <c r="I92" i="13" s="1"/>
  <c r="E93" i="13"/>
  <c r="G93" i="13" s="1"/>
  <c r="I93" i="13" s="1"/>
  <c r="E94" i="13"/>
  <c r="G94" i="13" s="1"/>
  <c r="I94" i="13" s="1"/>
  <c r="E95" i="13"/>
  <c r="G95" i="13" s="1"/>
  <c r="I95" i="13" s="1"/>
  <c r="E96" i="13"/>
  <c r="G96" i="13" s="1"/>
  <c r="I96" i="13" s="1"/>
  <c r="E97" i="13"/>
  <c r="E98" i="13"/>
  <c r="G98" i="13" s="1"/>
  <c r="I98" i="13" s="1"/>
  <c r="E99" i="13"/>
  <c r="G99" i="13" s="1"/>
  <c r="I99" i="13" s="1"/>
  <c r="E100" i="13"/>
  <c r="G100" i="13" s="1"/>
  <c r="I100" i="13" s="1"/>
  <c r="E101" i="13"/>
  <c r="G101" i="13" s="1"/>
  <c r="I101" i="13" s="1"/>
  <c r="E102" i="13"/>
  <c r="G102" i="13" s="1"/>
  <c r="I102" i="13" s="1"/>
  <c r="E103" i="13"/>
  <c r="G84" i="13" l="1"/>
  <c r="I84" i="13" s="1"/>
  <c r="G103" i="13"/>
  <c r="I103" i="13" s="1"/>
  <c r="G97" i="13"/>
  <c r="I97" i="13" s="1"/>
  <c r="V46" i="18"/>
  <c r="E65" i="13" l="1"/>
  <c r="G65" i="13" s="1"/>
  <c r="I65" i="13" s="1"/>
  <c r="E66" i="13"/>
  <c r="G66" i="13" s="1"/>
  <c r="I66" i="13" s="1"/>
  <c r="E67" i="13"/>
  <c r="G67" i="13" s="1"/>
  <c r="E68" i="13"/>
  <c r="G68" i="13" s="1"/>
  <c r="I68" i="13" s="1"/>
  <c r="E69" i="13"/>
  <c r="G69" i="13" s="1"/>
  <c r="I69" i="13" s="1"/>
  <c r="E70" i="13"/>
  <c r="G70" i="13" s="1"/>
  <c r="I70" i="13" s="1"/>
  <c r="E71" i="13"/>
  <c r="G71" i="13" s="1"/>
  <c r="I71" i="13" s="1"/>
  <c r="E72" i="13"/>
  <c r="E73" i="13"/>
  <c r="G73" i="13" s="1"/>
  <c r="I73" i="13" s="1"/>
  <c r="E74" i="13"/>
  <c r="G74" i="13" s="1"/>
  <c r="I74" i="13" s="1"/>
  <c r="G72" i="13" l="1"/>
  <c r="I72" i="13" s="1"/>
  <c r="I67" i="13"/>
  <c r="E52" i="13"/>
  <c r="G52" i="13" s="1"/>
  <c r="I52" i="13" s="1"/>
  <c r="E53" i="13"/>
  <c r="G53" i="13" s="1"/>
  <c r="I53" i="13" s="1"/>
  <c r="E54" i="13"/>
  <c r="G54" i="13" s="1"/>
  <c r="I54" i="13" s="1"/>
  <c r="E55" i="13"/>
  <c r="G55" i="13" s="1"/>
  <c r="I55" i="13" s="1"/>
  <c r="E56" i="13"/>
  <c r="G56" i="13" s="1"/>
  <c r="I56" i="13" s="1"/>
  <c r="E57" i="13"/>
  <c r="G57" i="13" s="1"/>
  <c r="I57" i="13" s="1"/>
  <c r="E58" i="13"/>
  <c r="G58" i="13" s="1"/>
  <c r="I58" i="13" s="1"/>
  <c r="E59" i="13"/>
  <c r="G59" i="13" s="1"/>
  <c r="I59" i="13" s="1"/>
  <c r="E60" i="13"/>
  <c r="G60" i="13" s="1"/>
  <c r="I60" i="13" s="1"/>
  <c r="E61" i="13"/>
  <c r="G61" i="13" s="1"/>
  <c r="E62" i="13"/>
  <c r="G62" i="13" s="1"/>
  <c r="I62" i="13" s="1"/>
  <c r="E63" i="13"/>
  <c r="G63" i="13" s="1"/>
  <c r="I63" i="13" s="1"/>
  <c r="E64" i="13"/>
  <c r="G64" i="13" s="1"/>
  <c r="I64" i="13" s="1"/>
  <c r="V49" i="18"/>
  <c r="D48" i="18"/>
  <c r="F48" i="18" s="1"/>
  <c r="D49" i="18"/>
  <c r="F49" i="18" s="1"/>
  <c r="I49" i="18" s="1"/>
  <c r="D50" i="18"/>
  <c r="F50" i="18" s="1"/>
  <c r="I50" i="18" s="1"/>
  <c r="D51" i="18"/>
  <c r="E40" i="13"/>
  <c r="G40" i="13" s="1"/>
  <c r="I40" i="13" s="1"/>
  <c r="E41" i="13"/>
  <c r="G41" i="13" s="1"/>
  <c r="I41" i="13" s="1"/>
  <c r="E42" i="13"/>
  <c r="G42" i="13" s="1"/>
  <c r="I42" i="13" s="1"/>
  <c r="E43" i="13"/>
  <c r="G43" i="13" s="1"/>
  <c r="I43" i="13" s="1"/>
  <c r="E44" i="13"/>
  <c r="G44" i="13" s="1"/>
  <c r="I44" i="13" s="1"/>
  <c r="E45" i="13"/>
  <c r="G45" i="13" s="1"/>
  <c r="I45" i="13" s="1"/>
  <c r="E46" i="13"/>
  <c r="G46" i="13" s="1"/>
  <c r="I46" i="13" s="1"/>
  <c r="E47" i="13"/>
  <c r="G47" i="13" s="1"/>
  <c r="I47" i="13" s="1"/>
  <c r="E48" i="13"/>
  <c r="G48" i="13" s="1"/>
  <c r="I48" i="13" s="1"/>
  <c r="E49" i="13"/>
  <c r="G49" i="13" s="1"/>
  <c r="I49" i="13" s="1"/>
  <c r="E50" i="13"/>
  <c r="G50" i="13" s="1"/>
  <c r="I50" i="13" s="1"/>
  <c r="E51" i="13"/>
  <c r="G51" i="13" s="1"/>
  <c r="I51" i="13" s="1"/>
  <c r="D15" i="20"/>
  <c r="G15" i="20" s="1"/>
  <c r="I15" i="20" s="1"/>
  <c r="D16" i="20"/>
  <c r="G16" i="20" s="1"/>
  <c r="I16" i="20" s="1"/>
  <c r="D17" i="20"/>
  <c r="G17" i="20" s="1"/>
  <c r="D18" i="20"/>
  <c r="G18" i="20" s="1"/>
  <c r="I18" i="20" s="1"/>
  <c r="D19" i="20"/>
  <c r="G19" i="20" s="1"/>
  <c r="I19" i="20" s="1"/>
  <c r="D20" i="20"/>
  <c r="D21" i="20"/>
  <c r="E41" i="20"/>
  <c r="D34" i="20"/>
  <c r="D27" i="20"/>
  <c r="G27" i="20" s="1"/>
  <c r="I27" i="20" s="1"/>
  <c r="D26" i="20"/>
  <c r="G26" i="20" s="1"/>
  <c r="I43" i="20" s="1"/>
  <c r="D25" i="20"/>
  <c r="G25" i="20" s="1"/>
  <c r="I25" i="20" s="1"/>
  <c r="D24" i="20"/>
  <c r="G24" i="20" s="1"/>
  <c r="I24" i="20" s="1"/>
  <c r="D23" i="20"/>
  <c r="G23" i="20" s="1"/>
  <c r="I23" i="20" s="1"/>
  <c r="D22" i="20"/>
  <c r="G22" i="20" s="1"/>
  <c r="I22" i="20" s="1"/>
  <c r="R21" i="20"/>
  <c r="R20" i="20"/>
  <c r="R19" i="20"/>
  <c r="R18" i="20"/>
  <c r="R17" i="20"/>
  <c r="R16" i="20"/>
  <c r="R15" i="20"/>
  <c r="R14" i="20"/>
  <c r="D14" i="20"/>
  <c r="G14" i="20" s="1"/>
  <c r="R13" i="20"/>
  <c r="G13" i="20"/>
  <c r="E30" i="13"/>
  <c r="G30" i="13" s="1"/>
  <c r="I30" i="13" s="1"/>
  <c r="E31" i="13"/>
  <c r="G31" i="13" s="1"/>
  <c r="I31" i="13" s="1"/>
  <c r="E32" i="13"/>
  <c r="G32" i="13" s="1"/>
  <c r="I32" i="13" s="1"/>
  <c r="E33" i="13"/>
  <c r="G33" i="13" s="1"/>
  <c r="I33" i="13" s="1"/>
  <c r="E34" i="13"/>
  <c r="G34" i="13" s="1"/>
  <c r="I34" i="13" s="1"/>
  <c r="E35" i="13"/>
  <c r="G35" i="13" s="1"/>
  <c r="I35" i="13" s="1"/>
  <c r="E36" i="13"/>
  <c r="G36" i="13" s="1"/>
  <c r="I36" i="13" s="1"/>
  <c r="E37" i="13"/>
  <c r="G37" i="13" s="1"/>
  <c r="E38" i="13"/>
  <c r="G38" i="13" s="1"/>
  <c r="I38" i="13" s="1"/>
  <c r="E39" i="13"/>
  <c r="G39" i="13" s="1"/>
  <c r="I39" i="13" s="1"/>
  <c r="I26" i="20" l="1"/>
  <c r="I40" i="20"/>
  <c r="G21" i="20"/>
  <c r="E51" i="20"/>
  <c r="I17" i="20"/>
  <c r="I77" i="18"/>
  <c r="I48" i="18"/>
  <c r="J77" i="18"/>
  <c r="F51" i="18"/>
  <c r="R35" i="20"/>
  <c r="I61" i="13"/>
  <c r="I37" i="13"/>
  <c r="G20" i="20"/>
  <c r="I20" i="20" s="1"/>
  <c r="I14" i="20"/>
  <c r="E46" i="20"/>
  <c r="J43" i="20"/>
  <c r="I13" i="20"/>
  <c r="E21" i="13"/>
  <c r="G21" i="13" s="1"/>
  <c r="I21" i="13" s="1"/>
  <c r="E22" i="13"/>
  <c r="G22" i="13" s="1"/>
  <c r="I22" i="13" s="1"/>
  <c r="E23" i="13"/>
  <c r="G23" i="13" s="1"/>
  <c r="I23" i="13" s="1"/>
  <c r="E24" i="13"/>
  <c r="G24" i="13" s="1"/>
  <c r="I24" i="13" s="1"/>
  <c r="E25" i="13"/>
  <c r="G25" i="13" s="1"/>
  <c r="I25" i="13" s="1"/>
  <c r="E26" i="13"/>
  <c r="G26" i="13" s="1"/>
  <c r="I26" i="13" s="1"/>
  <c r="E27" i="13"/>
  <c r="G27" i="13" s="1"/>
  <c r="I27" i="13" s="1"/>
  <c r="E28" i="13"/>
  <c r="G28" i="13" s="1"/>
  <c r="I28" i="13" s="1"/>
  <c r="E29" i="13"/>
  <c r="G29" i="13" s="1"/>
  <c r="I29" i="13" s="1"/>
  <c r="E14" i="13"/>
  <c r="G14" i="13" s="1"/>
  <c r="I14" i="13" s="1"/>
  <c r="E15" i="13"/>
  <c r="G15" i="13" s="1"/>
  <c r="I15" i="13" s="1"/>
  <c r="E16" i="13"/>
  <c r="G16" i="13" s="1"/>
  <c r="I16" i="13" s="1"/>
  <c r="E17" i="13"/>
  <c r="G17" i="13" s="1"/>
  <c r="I17" i="13" s="1"/>
  <c r="E18" i="13"/>
  <c r="G18" i="13" s="1"/>
  <c r="I18" i="13" s="1"/>
  <c r="E19" i="13"/>
  <c r="G19" i="13" s="1"/>
  <c r="I19" i="13" s="1"/>
  <c r="E20" i="13"/>
  <c r="G20" i="13" s="1"/>
  <c r="I20" i="13" s="1"/>
  <c r="X174" i="13"/>
  <c r="X173" i="13"/>
  <c r="X172" i="13"/>
  <c r="X171" i="13"/>
  <c r="X170" i="13"/>
  <c r="X169" i="13"/>
  <c r="X168" i="13"/>
  <c r="X167" i="13"/>
  <c r="X166" i="13"/>
  <c r="X165" i="13"/>
  <c r="X164" i="13"/>
  <c r="X163" i="13"/>
  <c r="X162" i="13"/>
  <c r="X161" i="13"/>
  <c r="X160" i="13"/>
  <c r="X159" i="13"/>
  <c r="X158" i="13"/>
  <c r="X157" i="13"/>
  <c r="X156" i="13"/>
  <c r="X155" i="13"/>
  <c r="X154" i="13"/>
  <c r="X153" i="13"/>
  <c r="X152" i="13"/>
  <c r="X151" i="13"/>
  <c r="X150" i="13"/>
  <c r="X149" i="13"/>
  <c r="X148" i="13"/>
  <c r="X147" i="13"/>
  <c r="X146" i="13"/>
  <c r="X145" i="13"/>
  <c r="X144" i="13"/>
  <c r="X143" i="13"/>
  <c r="X142" i="13"/>
  <c r="X141" i="13"/>
  <c r="X140" i="13"/>
  <c r="X139" i="13"/>
  <c r="X138" i="13"/>
  <c r="X137" i="13"/>
  <c r="X136" i="13"/>
  <c r="X135" i="13"/>
  <c r="X134" i="13"/>
  <c r="X133" i="13"/>
  <c r="X132" i="13"/>
  <c r="X131" i="13"/>
  <c r="X130" i="13"/>
  <c r="X129" i="13"/>
  <c r="X128" i="13"/>
  <c r="X127" i="13"/>
  <c r="X126" i="13"/>
  <c r="X125" i="13"/>
  <c r="X124" i="13"/>
  <c r="X123" i="13"/>
  <c r="X122" i="13"/>
  <c r="X121" i="13"/>
  <c r="X120" i="13"/>
  <c r="X119" i="13"/>
  <c r="X118" i="13"/>
  <c r="X117" i="13"/>
  <c r="X116" i="13"/>
  <c r="X115" i="13"/>
  <c r="X114" i="13"/>
  <c r="X113" i="13"/>
  <c r="X112" i="13"/>
  <c r="X111" i="13"/>
  <c r="X110" i="13"/>
  <c r="X109" i="13"/>
  <c r="X108" i="13"/>
  <c r="X107" i="13"/>
  <c r="X106" i="13"/>
  <c r="X105" i="13"/>
  <c r="X104" i="13"/>
  <c r="X103" i="13"/>
  <c r="X102" i="13"/>
  <c r="X101" i="13"/>
  <c r="X100" i="13"/>
  <c r="X99" i="13"/>
  <c r="X98" i="13"/>
  <c r="X97" i="13"/>
  <c r="X96" i="13"/>
  <c r="X95" i="13"/>
  <c r="X94" i="13"/>
  <c r="X93" i="13"/>
  <c r="X92" i="13"/>
  <c r="X91" i="13"/>
  <c r="X90" i="13"/>
  <c r="X89" i="13"/>
  <c r="X88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E13" i="13"/>
  <c r="G13" i="13" s="1"/>
  <c r="I13" i="13" s="1"/>
  <c r="X12" i="13"/>
  <c r="G12" i="13"/>
  <c r="G194" i="13" s="1"/>
  <c r="I51" i="18" l="1"/>
  <c r="I78" i="18"/>
  <c r="J78" i="18" s="1"/>
  <c r="I42" i="20"/>
  <c r="J42" i="20" s="1"/>
  <c r="G35" i="20"/>
  <c r="D54" i="20" s="1"/>
  <c r="I41" i="20"/>
  <c r="J41" i="20" s="1"/>
  <c r="I21" i="20"/>
  <c r="I35" i="20" s="1"/>
  <c r="X194" i="13"/>
  <c r="J200" i="13" s="1"/>
  <c r="J40" i="20"/>
  <c r="I12" i="13"/>
  <c r="I194" i="13" s="1"/>
  <c r="I200" i="13" s="1"/>
  <c r="E172" i="12"/>
  <c r="G172" i="12" s="1"/>
  <c r="I172" i="12" s="1"/>
  <c r="E173" i="12"/>
  <c r="G173" i="12" s="1"/>
  <c r="I173" i="12" s="1"/>
  <c r="E174" i="12"/>
  <c r="G174" i="12" s="1"/>
  <c r="I174" i="12" s="1"/>
  <c r="E175" i="12"/>
  <c r="G175" i="12" s="1"/>
  <c r="I175" i="12" s="1"/>
  <c r="E176" i="12"/>
  <c r="G176" i="12" s="1"/>
  <c r="I176" i="12" s="1"/>
  <c r="J46" i="20" l="1"/>
  <c r="I46" i="20"/>
  <c r="E153" i="12"/>
  <c r="G153" i="12" s="1"/>
  <c r="I153" i="12" s="1"/>
  <c r="E154" i="12"/>
  <c r="G154" i="12" s="1"/>
  <c r="I154" i="12" s="1"/>
  <c r="E155" i="12"/>
  <c r="G155" i="12" s="1"/>
  <c r="I155" i="12" s="1"/>
  <c r="E156" i="12"/>
  <c r="E157" i="12"/>
  <c r="G157" i="12" s="1"/>
  <c r="I157" i="12" s="1"/>
  <c r="E158" i="12"/>
  <c r="G158" i="12" s="1"/>
  <c r="I158" i="12" s="1"/>
  <c r="E159" i="12"/>
  <c r="G159" i="12" s="1"/>
  <c r="I159" i="12" s="1"/>
  <c r="E160" i="12"/>
  <c r="G160" i="12" s="1"/>
  <c r="I160" i="12" s="1"/>
  <c r="E161" i="12"/>
  <c r="E162" i="12"/>
  <c r="G162" i="12" s="1"/>
  <c r="I162" i="12" s="1"/>
  <c r="E163" i="12"/>
  <c r="G163" i="12" s="1"/>
  <c r="I163" i="12" s="1"/>
  <c r="E164" i="12"/>
  <c r="G164" i="12" s="1"/>
  <c r="I164" i="12" s="1"/>
  <c r="E165" i="12"/>
  <c r="G165" i="12" s="1"/>
  <c r="I165" i="12" s="1"/>
  <c r="E166" i="12"/>
  <c r="E167" i="12"/>
  <c r="G167" i="12" s="1"/>
  <c r="I167" i="12" s="1"/>
  <c r="E168" i="12"/>
  <c r="G168" i="12" s="1"/>
  <c r="I168" i="12" s="1"/>
  <c r="E169" i="12"/>
  <c r="G169" i="12" s="1"/>
  <c r="I169" i="12" s="1"/>
  <c r="E170" i="12"/>
  <c r="G170" i="12" s="1"/>
  <c r="I170" i="12" s="1"/>
  <c r="E171" i="12"/>
  <c r="I161" i="12" l="1"/>
  <c r="G161" i="12"/>
  <c r="I156" i="12"/>
  <c r="G156" i="12"/>
  <c r="I171" i="12"/>
  <c r="G171" i="12"/>
  <c r="G166" i="12"/>
  <c r="I166" i="12" s="1"/>
  <c r="E133" i="12"/>
  <c r="G133" i="12" s="1"/>
  <c r="I133" i="12" s="1"/>
  <c r="E134" i="12"/>
  <c r="G134" i="12" s="1"/>
  <c r="I134" i="12" s="1"/>
  <c r="E135" i="12"/>
  <c r="E136" i="12"/>
  <c r="G136" i="12" s="1"/>
  <c r="I136" i="12" s="1"/>
  <c r="E137" i="12"/>
  <c r="G137" i="12" s="1"/>
  <c r="I137" i="12" s="1"/>
  <c r="E138" i="12"/>
  <c r="G138" i="12" s="1"/>
  <c r="I138" i="12" s="1"/>
  <c r="E139" i="12"/>
  <c r="G139" i="12" s="1"/>
  <c r="I139" i="12" s="1"/>
  <c r="E140" i="12"/>
  <c r="G140" i="12" s="1"/>
  <c r="I140" i="12" s="1"/>
  <c r="E141" i="12"/>
  <c r="G141" i="12" s="1"/>
  <c r="I141" i="12" s="1"/>
  <c r="E142" i="12"/>
  <c r="G142" i="12" s="1"/>
  <c r="I142" i="12" s="1"/>
  <c r="E143" i="12"/>
  <c r="G143" i="12" s="1"/>
  <c r="I143" i="12" s="1"/>
  <c r="E144" i="12"/>
  <c r="G144" i="12" s="1"/>
  <c r="I144" i="12" s="1"/>
  <c r="E145" i="12"/>
  <c r="E146" i="12"/>
  <c r="G146" i="12" s="1"/>
  <c r="I146" i="12" s="1"/>
  <c r="E147" i="12"/>
  <c r="G147" i="12" s="1"/>
  <c r="I147" i="12" s="1"/>
  <c r="E148" i="12"/>
  <c r="G148" i="12" s="1"/>
  <c r="I148" i="12" s="1"/>
  <c r="E149" i="12"/>
  <c r="G149" i="12" s="1"/>
  <c r="I149" i="12" s="1"/>
  <c r="E150" i="12"/>
  <c r="G150" i="12" s="1"/>
  <c r="I150" i="12" s="1"/>
  <c r="E151" i="12"/>
  <c r="G151" i="12" s="1"/>
  <c r="I151" i="12" s="1"/>
  <c r="E152" i="12"/>
  <c r="G152" i="12" s="1"/>
  <c r="I152" i="12" s="1"/>
  <c r="G145" i="12" l="1"/>
  <c r="I145" i="12" s="1"/>
  <c r="G135" i="12"/>
  <c r="I135" i="12" s="1"/>
  <c r="V43" i="18"/>
  <c r="E122" i="12" l="1"/>
  <c r="G122" i="12" s="1"/>
  <c r="I122" i="12" s="1"/>
  <c r="E123" i="12"/>
  <c r="G123" i="12" s="1"/>
  <c r="I123" i="12" s="1"/>
  <c r="E124" i="12"/>
  <c r="G124" i="12" s="1"/>
  <c r="I124" i="12" s="1"/>
  <c r="E125" i="12"/>
  <c r="G125" i="12" s="1"/>
  <c r="I125" i="12" s="1"/>
  <c r="E126" i="12"/>
  <c r="G126" i="12" s="1"/>
  <c r="I126" i="12" s="1"/>
  <c r="E127" i="12"/>
  <c r="G127" i="12" s="1"/>
  <c r="I127" i="12" s="1"/>
  <c r="E128" i="12"/>
  <c r="G128" i="12" s="1"/>
  <c r="I128" i="12" s="1"/>
  <c r="E129" i="12"/>
  <c r="G129" i="12" s="1"/>
  <c r="I129" i="12" s="1"/>
  <c r="E130" i="12"/>
  <c r="G130" i="12" s="1"/>
  <c r="E131" i="12"/>
  <c r="G131" i="12" s="1"/>
  <c r="I131" i="12" s="1"/>
  <c r="E132" i="12"/>
  <c r="G132" i="12" s="1"/>
  <c r="I132" i="12" s="1"/>
  <c r="I130" i="12" l="1"/>
  <c r="E109" i="12"/>
  <c r="G109" i="12" s="1"/>
  <c r="I109" i="12" s="1"/>
  <c r="E110" i="12"/>
  <c r="G110" i="12" s="1"/>
  <c r="I110" i="12" s="1"/>
  <c r="E111" i="12"/>
  <c r="G111" i="12" s="1"/>
  <c r="I111" i="12" s="1"/>
  <c r="E112" i="12"/>
  <c r="G112" i="12" s="1"/>
  <c r="I112" i="12" s="1"/>
  <c r="E113" i="12"/>
  <c r="G113" i="12" s="1"/>
  <c r="I113" i="12" s="1"/>
  <c r="E114" i="12"/>
  <c r="G114" i="12" s="1"/>
  <c r="I114" i="12" s="1"/>
  <c r="E115" i="12"/>
  <c r="G115" i="12" s="1"/>
  <c r="I115" i="12" s="1"/>
  <c r="E116" i="12"/>
  <c r="G116" i="12" s="1"/>
  <c r="I116" i="12" s="1"/>
  <c r="E117" i="12"/>
  <c r="G117" i="12" s="1"/>
  <c r="I117" i="12" s="1"/>
  <c r="E118" i="12"/>
  <c r="G118" i="12" s="1"/>
  <c r="I118" i="12" s="1"/>
  <c r="E119" i="12"/>
  <c r="E120" i="12"/>
  <c r="G120" i="12" s="1"/>
  <c r="I120" i="12" s="1"/>
  <c r="E121" i="12"/>
  <c r="G121" i="12" s="1"/>
  <c r="I121" i="12" s="1"/>
  <c r="G119" i="12" l="1"/>
  <c r="I119" i="12" s="1"/>
  <c r="E93" i="12" l="1"/>
  <c r="E94" i="12"/>
  <c r="E95" i="12"/>
  <c r="E96" i="12"/>
  <c r="E97" i="12"/>
  <c r="E98" i="12"/>
  <c r="E99" i="12"/>
  <c r="E100" i="12"/>
  <c r="G100" i="12" s="1"/>
  <c r="I100" i="12" s="1"/>
  <c r="E101" i="12"/>
  <c r="G101" i="12" s="1"/>
  <c r="I101" i="12" s="1"/>
  <c r="E102" i="12"/>
  <c r="G102" i="12" s="1"/>
  <c r="I102" i="12" s="1"/>
  <c r="E103" i="12"/>
  <c r="G103" i="12" s="1"/>
  <c r="I103" i="12" s="1"/>
  <c r="E104" i="12"/>
  <c r="G104" i="12" s="1"/>
  <c r="I104" i="12" s="1"/>
  <c r="E105" i="12"/>
  <c r="G105" i="12" s="1"/>
  <c r="I105" i="12" s="1"/>
  <c r="E106" i="12"/>
  <c r="E107" i="12"/>
  <c r="G107" i="12" s="1"/>
  <c r="I107" i="12" s="1"/>
  <c r="E108" i="12"/>
  <c r="G108" i="12" s="1"/>
  <c r="I108" i="12" s="1"/>
  <c r="G106" i="12" l="1"/>
  <c r="I106" i="12" s="1"/>
  <c r="G98" i="12"/>
  <c r="I98" i="12" s="1"/>
  <c r="G96" i="12"/>
  <c r="I96" i="12" s="1"/>
  <c r="G94" i="12"/>
  <c r="I94" i="12" s="1"/>
  <c r="G99" i="12"/>
  <c r="I99" i="12" s="1"/>
  <c r="G97" i="12"/>
  <c r="I97" i="12" s="1"/>
  <c r="G95" i="12"/>
  <c r="I95" i="12" s="1"/>
  <c r="G93" i="12"/>
  <c r="I93" i="12" s="1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G90" i="12" l="1"/>
  <c r="I90" i="12" s="1"/>
  <c r="G86" i="12"/>
  <c r="I86" i="12" s="1"/>
  <c r="G82" i="12"/>
  <c r="I82" i="12" s="1"/>
  <c r="G78" i="12"/>
  <c r="I78" i="12" s="1"/>
  <c r="G74" i="12"/>
  <c r="I74" i="12" s="1"/>
  <c r="G72" i="12"/>
  <c r="I72" i="12" s="1"/>
  <c r="G70" i="12"/>
  <c r="I70" i="12" s="1"/>
  <c r="G68" i="12"/>
  <c r="I68" i="12" s="1"/>
  <c r="G66" i="12"/>
  <c r="I66" i="12" s="1"/>
  <c r="G64" i="12"/>
  <c r="I64" i="12" s="1"/>
  <c r="G62" i="12"/>
  <c r="I62" i="12" s="1"/>
  <c r="G60" i="12"/>
  <c r="I60" i="12" s="1"/>
  <c r="G92" i="12"/>
  <c r="I92" i="12" s="1"/>
  <c r="G88" i="12"/>
  <c r="I88" i="12" s="1"/>
  <c r="G84" i="12"/>
  <c r="I84" i="12" s="1"/>
  <c r="G80" i="12"/>
  <c r="I80" i="12" s="1"/>
  <c r="G76" i="12"/>
  <c r="I76" i="12" s="1"/>
  <c r="G91" i="12"/>
  <c r="I91" i="12" s="1"/>
  <c r="G89" i="12"/>
  <c r="I89" i="12" s="1"/>
  <c r="G87" i="12"/>
  <c r="I87" i="12" s="1"/>
  <c r="G85" i="12"/>
  <c r="I85" i="12" s="1"/>
  <c r="G83" i="12"/>
  <c r="I83" i="12" s="1"/>
  <c r="G81" i="12"/>
  <c r="I81" i="12" s="1"/>
  <c r="G79" i="12"/>
  <c r="I79" i="12" s="1"/>
  <c r="G77" i="12"/>
  <c r="I77" i="12" s="1"/>
  <c r="G75" i="12"/>
  <c r="I75" i="12" s="1"/>
  <c r="G73" i="12"/>
  <c r="I73" i="12" s="1"/>
  <c r="G71" i="12"/>
  <c r="I71" i="12" s="1"/>
  <c r="G69" i="12"/>
  <c r="I69" i="12" s="1"/>
  <c r="G67" i="12"/>
  <c r="I67" i="12" s="1"/>
  <c r="G65" i="12"/>
  <c r="I65" i="12" s="1"/>
  <c r="G63" i="12"/>
  <c r="I63" i="12" s="1"/>
  <c r="G61" i="12"/>
  <c r="I61" i="12" s="1"/>
  <c r="G59" i="12"/>
  <c r="I59" i="12" s="1"/>
  <c r="E50" i="12"/>
  <c r="E51" i="12"/>
  <c r="E52" i="12"/>
  <c r="E53" i="12"/>
  <c r="E54" i="12"/>
  <c r="E55" i="12"/>
  <c r="G55" i="12" s="1"/>
  <c r="E56" i="12"/>
  <c r="E57" i="12"/>
  <c r="E58" i="12"/>
  <c r="G51" i="12" l="1"/>
  <c r="I51" i="12" s="1"/>
  <c r="G57" i="12"/>
  <c r="I57" i="12" s="1"/>
  <c r="G53" i="12"/>
  <c r="I53" i="12" s="1"/>
  <c r="G58" i="12"/>
  <c r="I58" i="12" s="1"/>
  <c r="G56" i="12"/>
  <c r="I56" i="12" s="1"/>
  <c r="G54" i="12"/>
  <c r="I54" i="12" s="1"/>
  <c r="G52" i="12"/>
  <c r="I52" i="12" s="1"/>
  <c r="G50" i="12"/>
  <c r="I50" i="12" s="1"/>
  <c r="I55" i="12"/>
  <c r="E36" i="12" l="1"/>
  <c r="E33" i="12"/>
  <c r="E34" i="12"/>
  <c r="G34" i="12" s="1"/>
  <c r="E35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G49" i="12" s="1"/>
  <c r="G45" i="12" l="1"/>
  <c r="I45" i="12" s="1"/>
  <c r="G48" i="12"/>
  <c r="I48" i="12" s="1"/>
  <c r="G46" i="12"/>
  <c r="I46" i="12" s="1"/>
  <c r="G44" i="12"/>
  <c r="I44" i="12" s="1"/>
  <c r="G42" i="12"/>
  <c r="I42" i="12" s="1"/>
  <c r="G40" i="12"/>
  <c r="I40" i="12" s="1"/>
  <c r="G38" i="12"/>
  <c r="I38" i="12" s="1"/>
  <c r="G35" i="12"/>
  <c r="I35" i="12" s="1"/>
  <c r="G33" i="12"/>
  <c r="I33" i="12" s="1"/>
  <c r="G47" i="12"/>
  <c r="I47" i="12" s="1"/>
  <c r="G43" i="12"/>
  <c r="I43" i="12" s="1"/>
  <c r="G41" i="12"/>
  <c r="I41" i="12" s="1"/>
  <c r="G39" i="12"/>
  <c r="I39" i="12" s="1"/>
  <c r="G37" i="12"/>
  <c r="I37" i="12" s="1"/>
  <c r="G36" i="12"/>
  <c r="I36" i="12" s="1"/>
  <c r="I49" i="12"/>
  <c r="I34" i="12"/>
  <c r="I227" i="11"/>
  <c r="E23" i="12" l="1"/>
  <c r="E24" i="12"/>
  <c r="E25" i="12"/>
  <c r="E26" i="12"/>
  <c r="E27" i="12"/>
  <c r="E28" i="12"/>
  <c r="E29" i="12"/>
  <c r="E30" i="12"/>
  <c r="E31" i="12"/>
  <c r="E32" i="12"/>
  <c r="G32" i="12" s="1"/>
  <c r="E15" i="12"/>
  <c r="E16" i="12"/>
  <c r="E17" i="12"/>
  <c r="E18" i="12"/>
  <c r="E19" i="12"/>
  <c r="E20" i="12"/>
  <c r="E21" i="12"/>
  <c r="E22" i="12"/>
  <c r="X178" i="12"/>
  <c r="X177" i="12"/>
  <c r="X176" i="12"/>
  <c r="X175" i="12"/>
  <c r="X174" i="12"/>
  <c r="X173" i="12"/>
  <c r="X172" i="12"/>
  <c r="X171" i="12"/>
  <c r="X170" i="12"/>
  <c r="X169" i="12"/>
  <c r="X168" i="12"/>
  <c r="X167" i="12"/>
  <c r="X166" i="12"/>
  <c r="X165" i="12"/>
  <c r="X164" i="12"/>
  <c r="X163" i="12"/>
  <c r="X162" i="12"/>
  <c r="X161" i="12"/>
  <c r="X160" i="12"/>
  <c r="X159" i="12"/>
  <c r="X158" i="12"/>
  <c r="X157" i="12"/>
  <c r="X156" i="12"/>
  <c r="X155" i="12"/>
  <c r="X154" i="12"/>
  <c r="X153" i="12"/>
  <c r="X152" i="12"/>
  <c r="X151" i="12"/>
  <c r="X150" i="12"/>
  <c r="X149" i="12"/>
  <c r="X148" i="12"/>
  <c r="X147" i="12"/>
  <c r="X146" i="12"/>
  <c r="X145" i="12"/>
  <c r="X144" i="12"/>
  <c r="X143" i="12"/>
  <c r="X142" i="12"/>
  <c r="X141" i="12"/>
  <c r="X140" i="12"/>
  <c r="X139" i="12"/>
  <c r="X138" i="12"/>
  <c r="X137" i="12"/>
  <c r="X136" i="12"/>
  <c r="X135" i="12"/>
  <c r="X134" i="12"/>
  <c r="X133" i="12"/>
  <c r="X132" i="12"/>
  <c r="X131" i="12"/>
  <c r="X130" i="12"/>
  <c r="X129" i="12"/>
  <c r="X128" i="12"/>
  <c r="X127" i="12"/>
  <c r="X126" i="12"/>
  <c r="X125" i="12"/>
  <c r="X124" i="12"/>
  <c r="X123" i="12"/>
  <c r="X122" i="12"/>
  <c r="X121" i="12"/>
  <c r="X120" i="12"/>
  <c r="X119" i="12"/>
  <c r="X118" i="12"/>
  <c r="X117" i="12"/>
  <c r="X116" i="12"/>
  <c r="X115" i="12"/>
  <c r="X114" i="12"/>
  <c r="X113" i="12"/>
  <c r="X112" i="12"/>
  <c r="X111" i="12"/>
  <c r="X110" i="12"/>
  <c r="X109" i="12"/>
  <c r="X108" i="12"/>
  <c r="X107" i="12"/>
  <c r="X106" i="12"/>
  <c r="X105" i="12"/>
  <c r="X104" i="12"/>
  <c r="X103" i="12"/>
  <c r="X102" i="12"/>
  <c r="X101" i="12"/>
  <c r="X100" i="12"/>
  <c r="X99" i="12"/>
  <c r="X98" i="12"/>
  <c r="X97" i="12"/>
  <c r="X96" i="12"/>
  <c r="X95" i="12"/>
  <c r="X94" i="12"/>
  <c r="X93" i="12"/>
  <c r="X92" i="12"/>
  <c r="X91" i="12"/>
  <c r="X90" i="12"/>
  <c r="X89" i="12"/>
  <c r="X88" i="12"/>
  <c r="X87" i="12"/>
  <c r="X86" i="12"/>
  <c r="X85" i="12"/>
  <c r="X84" i="12"/>
  <c r="X83" i="12"/>
  <c r="X82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E14" i="12"/>
  <c r="X13" i="12"/>
  <c r="E13" i="12"/>
  <c r="X12" i="12"/>
  <c r="G12" i="12"/>
  <c r="X180" i="12" l="1"/>
  <c r="J186" i="12" s="1"/>
  <c r="G13" i="12"/>
  <c r="I13" i="12" s="1"/>
  <c r="G14" i="12"/>
  <c r="I14" i="12" s="1"/>
  <c r="G22" i="12"/>
  <c r="I22" i="12" s="1"/>
  <c r="G20" i="12"/>
  <c r="I20" i="12" s="1"/>
  <c r="G18" i="12"/>
  <c r="I18" i="12" s="1"/>
  <c r="G16" i="12"/>
  <c r="I16" i="12" s="1"/>
  <c r="G30" i="12"/>
  <c r="I30" i="12" s="1"/>
  <c r="G28" i="12"/>
  <c r="I28" i="12" s="1"/>
  <c r="G26" i="12"/>
  <c r="I26" i="12" s="1"/>
  <c r="G24" i="12"/>
  <c r="I24" i="12" s="1"/>
  <c r="G21" i="12"/>
  <c r="I21" i="12" s="1"/>
  <c r="G19" i="12"/>
  <c r="I19" i="12" s="1"/>
  <c r="G17" i="12"/>
  <c r="I17" i="12" s="1"/>
  <c r="G15" i="12"/>
  <c r="I15" i="12" s="1"/>
  <c r="G31" i="12"/>
  <c r="I31" i="12" s="1"/>
  <c r="G29" i="12"/>
  <c r="I29" i="12" s="1"/>
  <c r="G27" i="12"/>
  <c r="I27" i="12" s="1"/>
  <c r="G25" i="12"/>
  <c r="I25" i="12" s="1"/>
  <c r="G23" i="12"/>
  <c r="I23" i="12" s="1"/>
  <c r="I32" i="12"/>
  <c r="I12" i="12"/>
  <c r="I180" i="12" s="1"/>
  <c r="G180" i="12" l="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E194" i="11"/>
  <c r="G194" i="11" s="1"/>
  <c r="I194" i="11" s="1"/>
  <c r="E195" i="11"/>
  <c r="G195" i="11" s="1"/>
  <c r="I195" i="11" s="1"/>
  <c r="E196" i="11"/>
  <c r="G196" i="11" s="1"/>
  <c r="I196" i="11" s="1"/>
  <c r="E197" i="11"/>
  <c r="G197" i="11" s="1"/>
  <c r="I197" i="11" s="1"/>
  <c r="E198" i="11"/>
  <c r="G198" i="11" s="1"/>
  <c r="I198" i="11" s="1"/>
  <c r="E199" i="11"/>
  <c r="E200" i="11"/>
  <c r="G200" i="11" s="1"/>
  <c r="I200" i="11" s="1"/>
  <c r="E201" i="11"/>
  <c r="G201" i="11" s="1"/>
  <c r="I201" i="11" s="1"/>
  <c r="E202" i="11"/>
  <c r="G202" i="11" s="1"/>
  <c r="I202" i="11" s="1"/>
  <c r="E203" i="11"/>
  <c r="G203" i="11" s="1"/>
  <c r="I203" i="11" s="1"/>
  <c r="E204" i="11"/>
  <c r="G204" i="11" s="1"/>
  <c r="I204" i="11" s="1"/>
  <c r="E205" i="11"/>
  <c r="G205" i="11" s="1"/>
  <c r="I205" i="11" s="1"/>
  <c r="E206" i="11"/>
  <c r="G206" i="11" s="1"/>
  <c r="I206" i="11" s="1"/>
  <c r="E207" i="11"/>
  <c r="G207" i="11" s="1"/>
  <c r="I207" i="11" s="1"/>
  <c r="E208" i="11"/>
  <c r="G208" i="11" s="1"/>
  <c r="I208" i="11" s="1"/>
  <c r="E209" i="11"/>
  <c r="G209" i="11" s="1"/>
  <c r="I209" i="11" s="1"/>
  <c r="E210" i="11"/>
  <c r="G210" i="11" s="1"/>
  <c r="I210" i="11" s="1"/>
  <c r="E211" i="11"/>
  <c r="G211" i="11" s="1"/>
  <c r="I211" i="11" s="1"/>
  <c r="E212" i="11"/>
  <c r="G212" i="11" s="1"/>
  <c r="I212" i="11" s="1"/>
  <c r="E213" i="11"/>
  <c r="E214" i="11"/>
  <c r="G214" i="11" s="1"/>
  <c r="I214" i="11" s="1"/>
  <c r="E215" i="11"/>
  <c r="G215" i="11" s="1"/>
  <c r="I215" i="11" s="1"/>
  <c r="E216" i="11"/>
  <c r="G216" i="11" s="1"/>
  <c r="I216" i="11" s="1"/>
  <c r="E217" i="11"/>
  <c r="G217" i="11" s="1"/>
  <c r="I217" i="11" s="1"/>
  <c r="E218" i="11"/>
  <c r="G218" i="11" s="1"/>
  <c r="I218" i="11" s="1"/>
  <c r="E219" i="11"/>
  <c r="G219" i="11" s="1"/>
  <c r="I219" i="11" s="1"/>
  <c r="E220" i="11"/>
  <c r="E221" i="11"/>
  <c r="G221" i="11" s="1"/>
  <c r="I221" i="11" s="1"/>
  <c r="E222" i="11"/>
  <c r="G222" i="11" s="1"/>
  <c r="I222" i="11" s="1"/>
  <c r="E223" i="11"/>
  <c r="G223" i="11" s="1"/>
  <c r="I223" i="11" s="1"/>
  <c r="E224" i="11"/>
  <c r="G224" i="11" s="1"/>
  <c r="I224" i="11" s="1"/>
  <c r="E225" i="11"/>
  <c r="E226" i="11"/>
  <c r="G226" i="11" s="1"/>
  <c r="I226" i="11" s="1"/>
  <c r="G213" i="11" l="1"/>
  <c r="I213" i="11" s="1"/>
  <c r="G220" i="11"/>
  <c r="I220" i="11" s="1"/>
  <c r="G199" i="11"/>
  <c r="I199" i="11" s="1"/>
  <c r="G225" i="11"/>
  <c r="I225" i="11" s="1"/>
  <c r="X221" i="11"/>
  <c r="X222" i="11"/>
  <c r="X223" i="11"/>
  <c r="X224" i="11"/>
  <c r="X225" i="11"/>
  <c r="X226" i="11"/>
  <c r="X185" i="11" l="1"/>
  <c r="X186" i="11"/>
  <c r="X187" i="11"/>
  <c r="X188" i="11"/>
  <c r="X189" i="11"/>
  <c r="X190" i="11"/>
  <c r="X191" i="11"/>
  <c r="X192" i="11"/>
  <c r="X193" i="11"/>
  <c r="X220" i="11"/>
  <c r="E185" i="11"/>
  <c r="G185" i="11" s="1"/>
  <c r="I185" i="11" s="1"/>
  <c r="E186" i="11"/>
  <c r="G186" i="11" s="1"/>
  <c r="I186" i="11" s="1"/>
  <c r="E187" i="11"/>
  <c r="G187" i="11" s="1"/>
  <c r="I187" i="11" s="1"/>
  <c r="E188" i="11"/>
  <c r="G188" i="11" s="1"/>
  <c r="I188" i="11" s="1"/>
  <c r="E189" i="11"/>
  <c r="G189" i="11" s="1"/>
  <c r="I189" i="11" s="1"/>
  <c r="E190" i="11"/>
  <c r="E191" i="11"/>
  <c r="G191" i="11" s="1"/>
  <c r="I191" i="11" s="1"/>
  <c r="E192" i="11"/>
  <c r="G192" i="11" s="1"/>
  <c r="I192" i="11" s="1"/>
  <c r="E193" i="11"/>
  <c r="G193" i="11" s="1"/>
  <c r="I193" i="11" s="1"/>
  <c r="E176" i="11"/>
  <c r="G176" i="11" s="1"/>
  <c r="I176" i="11" s="1"/>
  <c r="E177" i="11"/>
  <c r="G177" i="11" s="1"/>
  <c r="I177" i="11" s="1"/>
  <c r="E178" i="11"/>
  <c r="G178" i="11" s="1"/>
  <c r="I178" i="11" s="1"/>
  <c r="E179" i="11"/>
  <c r="G179" i="11" s="1"/>
  <c r="I179" i="11" s="1"/>
  <c r="E180" i="11"/>
  <c r="G180" i="11" s="1"/>
  <c r="I180" i="11" s="1"/>
  <c r="E181" i="11"/>
  <c r="G181" i="11" s="1"/>
  <c r="I181" i="11" s="1"/>
  <c r="E182" i="11"/>
  <c r="G182" i="11" s="1"/>
  <c r="I182" i="11" s="1"/>
  <c r="E183" i="11"/>
  <c r="E184" i="11"/>
  <c r="I190" i="11" l="1"/>
  <c r="G190" i="11"/>
  <c r="G184" i="11"/>
  <c r="I184" i="11" s="1"/>
  <c r="G183" i="11"/>
  <c r="I183" i="11" s="1"/>
  <c r="E170" i="11"/>
  <c r="E171" i="11"/>
  <c r="E152" i="11"/>
  <c r="G152" i="11" s="1"/>
  <c r="E153" i="11"/>
  <c r="G153" i="11" s="1"/>
  <c r="I153" i="11" s="1"/>
  <c r="E154" i="11"/>
  <c r="G154" i="11" s="1"/>
  <c r="I154" i="11" s="1"/>
  <c r="E155" i="11"/>
  <c r="E156" i="11"/>
  <c r="G156" i="11" s="1"/>
  <c r="I156" i="11" s="1"/>
  <c r="E157" i="11"/>
  <c r="G157" i="11" s="1"/>
  <c r="I157" i="11" s="1"/>
  <c r="E158" i="11"/>
  <c r="G158" i="11" s="1"/>
  <c r="I158" i="11" s="1"/>
  <c r="E159" i="11"/>
  <c r="G159" i="11" s="1"/>
  <c r="I159" i="11" s="1"/>
  <c r="E160" i="11"/>
  <c r="G160" i="11" s="1"/>
  <c r="I160" i="11" s="1"/>
  <c r="E161" i="11"/>
  <c r="G161" i="11" s="1"/>
  <c r="I161" i="11" s="1"/>
  <c r="E162" i="11"/>
  <c r="G162" i="11" s="1"/>
  <c r="I162" i="11" s="1"/>
  <c r="E163" i="11"/>
  <c r="G163" i="11" s="1"/>
  <c r="I163" i="11" s="1"/>
  <c r="E164" i="11"/>
  <c r="G164" i="11" s="1"/>
  <c r="I164" i="11" s="1"/>
  <c r="E165" i="11"/>
  <c r="G165" i="11" s="1"/>
  <c r="I165" i="11" s="1"/>
  <c r="E166" i="11"/>
  <c r="G166" i="11" s="1"/>
  <c r="I166" i="11" s="1"/>
  <c r="E167" i="11"/>
  <c r="G167" i="11" s="1"/>
  <c r="I167" i="11" s="1"/>
  <c r="E168" i="11"/>
  <c r="G168" i="11" s="1"/>
  <c r="I168" i="11" s="1"/>
  <c r="E169" i="11"/>
  <c r="G169" i="11" s="1"/>
  <c r="I169" i="11" s="1"/>
  <c r="G170" i="11"/>
  <c r="I170" i="11" s="1"/>
  <c r="G171" i="11"/>
  <c r="I171" i="11" s="1"/>
  <c r="E172" i="11"/>
  <c r="G172" i="11" s="1"/>
  <c r="I172" i="11" s="1"/>
  <c r="E173" i="11"/>
  <c r="G173" i="11" s="1"/>
  <c r="I173" i="11" s="1"/>
  <c r="E174" i="11"/>
  <c r="G174" i="11" s="1"/>
  <c r="I174" i="11" s="1"/>
  <c r="E175" i="11"/>
  <c r="G175" i="11" l="1"/>
  <c r="I175" i="11" s="1"/>
  <c r="G155" i="11"/>
  <c r="I155" i="11" s="1"/>
  <c r="I152" i="11"/>
  <c r="X86" i="11" l="1"/>
  <c r="E139" i="11" l="1"/>
  <c r="G139" i="11" s="1"/>
  <c r="I139" i="11" s="1"/>
  <c r="E140" i="11"/>
  <c r="G140" i="11" s="1"/>
  <c r="I140" i="11" s="1"/>
  <c r="E141" i="11"/>
  <c r="E142" i="11"/>
  <c r="E143" i="11"/>
  <c r="G143" i="11" s="1"/>
  <c r="I143" i="11" s="1"/>
  <c r="E144" i="11"/>
  <c r="G144" i="11" s="1"/>
  <c r="I144" i="11" s="1"/>
  <c r="E145" i="11"/>
  <c r="G145" i="11" s="1"/>
  <c r="I145" i="11" s="1"/>
  <c r="E146" i="11"/>
  <c r="E147" i="11"/>
  <c r="G147" i="11" s="1"/>
  <c r="I147" i="11" s="1"/>
  <c r="E148" i="11"/>
  <c r="G148" i="11" s="1"/>
  <c r="I148" i="11" s="1"/>
  <c r="E149" i="11"/>
  <c r="G149" i="11" s="1"/>
  <c r="I149" i="11" s="1"/>
  <c r="E150" i="11"/>
  <c r="G150" i="11" s="1"/>
  <c r="I150" i="11" s="1"/>
  <c r="E151" i="11"/>
  <c r="G151" i="11" l="1"/>
  <c r="I151" i="11" s="1"/>
  <c r="G146" i="11"/>
  <c r="I146" i="11" s="1"/>
  <c r="G142" i="11"/>
  <c r="I142" i="11" s="1"/>
  <c r="G141" i="11"/>
  <c r="I141" i="11" s="1"/>
  <c r="X160" i="10"/>
  <c r="E127" i="11" l="1"/>
  <c r="G127" i="11" s="1"/>
  <c r="I127" i="11" s="1"/>
  <c r="E128" i="11"/>
  <c r="G128" i="11" s="1"/>
  <c r="I128" i="11" s="1"/>
  <c r="E129" i="11"/>
  <c r="E130" i="11"/>
  <c r="G130" i="11" s="1"/>
  <c r="I130" i="11" s="1"/>
  <c r="E131" i="11"/>
  <c r="G131" i="11" s="1"/>
  <c r="I131" i="11" s="1"/>
  <c r="E132" i="11"/>
  <c r="G132" i="11" s="1"/>
  <c r="I132" i="11" s="1"/>
  <c r="E133" i="11"/>
  <c r="G133" i="11" s="1"/>
  <c r="I133" i="11" s="1"/>
  <c r="E134" i="11"/>
  <c r="G134" i="11" s="1"/>
  <c r="I134" i="11" s="1"/>
  <c r="E135" i="11"/>
  <c r="G135" i="11" s="1"/>
  <c r="I135" i="11" s="1"/>
  <c r="E136" i="11"/>
  <c r="G136" i="11" s="1"/>
  <c r="I136" i="11" s="1"/>
  <c r="E137" i="11"/>
  <c r="G137" i="11" s="1"/>
  <c r="I137" i="11" s="1"/>
  <c r="E138" i="11"/>
  <c r="G138" i="11" s="1"/>
  <c r="I138" i="11" s="1"/>
  <c r="G129" i="11" l="1"/>
  <c r="I129" i="11" s="1"/>
  <c r="E111" i="11"/>
  <c r="G111" i="11" s="1"/>
  <c r="E112" i="11"/>
  <c r="G112" i="11" s="1"/>
  <c r="I112" i="11" s="1"/>
  <c r="E113" i="11"/>
  <c r="G113" i="11" s="1"/>
  <c r="I113" i="11" s="1"/>
  <c r="E114" i="11"/>
  <c r="E115" i="11"/>
  <c r="G115" i="11" s="1"/>
  <c r="I115" i="11" s="1"/>
  <c r="E116" i="11"/>
  <c r="G116" i="11" s="1"/>
  <c r="I116" i="11" s="1"/>
  <c r="E117" i="11"/>
  <c r="G117" i="11" s="1"/>
  <c r="I117" i="11" s="1"/>
  <c r="E118" i="11"/>
  <c r="G118" i="11" s="1"/>
  <c r="I118" i="11" s="1"/>
  <c r="E119" i="11"/>
  <c r="G119" i="11" s="1"/>
  <c r="I119" i="11" s="1"/>
  <c r="E120" i="11"/>
  <c r="E121" i="11"/>
  <c r="G121" i="11" s="1"/>
  <c r="I121" i="11" s="1"/>
  <c r="E122" i="11"/>
  <c r="G122" i="11" s="1"/>
  <c r="I122" i="11" s="1"/>
  <c r="E123" i="11"/>
  <c r="G123" i="11" s="1"/>
  <c r="I123" i="11" s="1"/>
  <c r="E124" i="11"/>
  <c r="G124" i="11" s="1"/>
  <c r="I124" i="11" s="1"/>
  <c r="E125" i="11"/>
  <c r="G125" i="11" s="1"/>
  <c r="I125" i="11" s="1"/>
  <c r="E126" i="11"/>
  <c r="G126" i="11" s="1"/>
  <c r="I126" i="11" s="1"/>
  <c r="G97" i="11"/>
  <c r="G120" i="11" l="1"/>
  <c r="I120" i="11" s="1"/>
  <c r="G114" i="11"/>
  <c r="I114" i="11" s="1"/>
  <c r="G22" i="11" l="1"/>
  <c r="E95" i="11" l="1"/>
  <c r="E96" i="11"/>
  <c r="G96" i="11" s="1"/>
  <c r="I96" i="11" s="1"/>
  <c r="G98" i="11"/>
  <c r="G99" i="11"/>
  <c r="I99" i="11" s="1"/>
  <c r="E100" i="11"/>
  <c r="G100" i="11" s="1"/>
  <c r="I100" i="11" s="1"/>
  <c r="G101" i="11"/>
  <c r="I101" i="11" s="1"/>
  <c r="E102" i="11"/>
  <c r="G102" i="11" s="1"/>
  <c r="I102" i="11" s="1"/>
  <c r="E103" i="11"/>
  <c r="G103" i="11" s="1"/>
  <c r="I103" i="11" s="1"/>
  <c r="E104" i="11"/>
  <c r="E105" i="11"/>
  <c r="G105" i="11" s="1"/>
  <c r="I105" i="11" s="1"/>
  <c r="E106" i="11"/>
  <c r="G106" i="11" s="1"/>
  <c r="I106" i="11" s="1"/>
  <c r="E107" i="11"/>
  <c r="G107" i="11" s="1"/>
  <c r="I107" i="11" s="1"/>
  <c r="E108" i="11"/>
  <c r="G108" i="11" s="1"/>
  <c r="I108" i="11" s="1"/>
  <c r="E109" i="11"/>
  <c r="G109" i="11" s="1"/>
  <c r="I109" i="11" s="1"/>
  <c r="E110" i="11"/>
  <c r="E85" i="11"/>
  <c r="G85" i="11" s="1"/>
  <c r="I85" i="11" s="1"/>
  <c r="E86" i="11"/>
  <c r="G86" i="11" s="1"/>
  <c r="I86" i="11" s="1"/>
  <c r="E87" i="11"/>
  <c r="G87" i="11" s="1"/>
  <c r="I87" i="11" s="1"/>
  <c r="E88" i="11"/>
  <c r="G88" i="11" s="1"/>
  <c r="I88" i="11" s="1"/>
  <c r="E89" i="11"/>
  <c r="G89" i="11" s="1"/>
  <c r="I89" i="11" s="1"/>
  <c r="E90" i="11"/>
  <c r="G90" i="11" s="1"/>
  <c r="I90" i="11" s="1"/>
  <c r="E91" i="11"/>
  <c r="G91" i="11" s="1"/>
  <c r="I91" i="11" s="1"/>
  <c r="E92" i="11"/>
  <c r="G92" i="11" s="1"/>
  <c r="I92" i="11" s="1"/>
  <c r="E93" i="11"/>
  <c r="G93" i="11" s="1"/>
  <c r="I93" i="11" s="1"/>
  <c r="E94" i="11"/>
  <c r="G94" i="11" s="1"/>
  <c r="I94" i="11" s="1"/>
  <c r="G110" i="11" l="1"/>
  <c r="I110" i="11" s="1"/>
  <c r="G104" i="11"/>
  <c r="I104" i="11" s="1"/>
  <c r="G95" i="11"/>
  <c r="I95" i="11" s="1"/>
  <c r="I111" i="11"/>
  <c r="I98" i="11"/>
  <c r="I97" i="11"/>
  <c r="E73" i="11" l="1"/>
  <c r="G73" i="11" s="1"/>
  <c r="I73" i="11" s="1"/>
  <c r="E74" i="11"/>
  <c r="G74" i="11" s="1"/>
  <c r="I74" i="11" s="1"/>
  <c r="E75" i="11"/>
  <c r="G75" i="11" s="1"/>
  <c r="I75" i="11" s="1"/>
  <c r="E76" i="11"/>
  <c r="G76" i="11" s="1"/>
  <c r="I76" i="11" s="1"/>
  <c r="E77" i="11"/>
  <c r="G77" i="11" s="1"/>
  <c r="I77" i="11" s="1"/>
  <c r="E78" i="11"/>
  <c r="G78" i="11" s="1"/>
  <c r="I78" i="11" s="1"/>
  <c r="E79" i="11"/>
  <c r="G79" i="11" s="1"/>
  <c r="I79" i="11" s="1"/>
  <c r="E80" i="11"/>
  <c r="G80" i="11" s="1"/>
  <c r="I80" i="11" s="1"/>
  <c r="E81" i="11"/>
  <c r="G81" i="11" s="1"/>
  <c r="I81" i="11" s="1"/>
  <c r="E82" i="11"/>
  <c r="E83" i="11"/>
  <c r="G83" i="11" s="1"/>
  <c r="I83" i="11" s="1"/>
  <c r="E84" i="11"/>
  <c r="G84" i="11" s="1"/>
  <c r="I84" i="11" s="1"/>
  <c r="G82" i="11" l="1"/>
  <c r="I82" i="11" s="1"/>
  <c r="E66" i="11"/>
  <c r="G66" i="11" s="1"/>
  <c r="I66" i="11" s="1"/>
  <c r="E67" i="11"/>
  <c r="G67" i="11" s="1"/>
  <c r="I67" i="11" s="1"/>
  <c r="E68" i="11"/>
  <c r="E69" i="11"/>
  <c r="G69" i="11" s="1"/>
  <c r="I69" i="11" s="1"/>
  <c r="E70" i="11"/>
  <c r="G70" i="11" s="1"/>
  <c r="I70" i="11" s="1"/>
  <c r="E71" i="11"/>
  <c r="G71" i="11" s="1"/>
  <c r="I71" i="11" s="1"/>
  <c r="E72" i="11"/>
  <c r="G72" i="11" s="1"/>
  <c r="I72" i="11" s="1"/>
  <c r="D44" i="18"/>
  <c r="D45" i="18"/>
  <c r="D46" i="18"/>
  <c r="D47" i="18"/>
  <c r="F47" i="18" s="1"/>
  <c r="V40" i="18"/>
  <c r="V45" i="18"/>
  <c r="F45" i="18" l="1"/>
  <c r="F46" i="18"/>
  <c r="I46" i="18" s="1"/>
  <c r="G68" i="11"/>
  <c r="I68" i="11" s="1"/>
  <c r="F44" i="18"/>
  <c r="I44" i="18" s="1"/>
  <c r="I47" i="18"/>
  <c r="V44" i="18"/>
  <c r="V47" i="18"/>
  <c r="V51" i="18"/>
  <c r="D43" i="18"/>
  <c r="F43" i="18" s="1"/>
  <c r="I43" i="18" s="1"/>
  <c r="I45" i="18" l="1"/>
  <c r="I76" i="18"/>
  <c r="J76" i="18" s="1"/>
  <c r="E43" i="11"/>
  <c r="E44" i="11"/>
  <c r="G44" i="11" s="1"/>
  <c r="I44" i="11" s="1"/>
  <c r="E45" i="11"/>
  <c r="G45" i="11" s="1"/>
  <c r="I45" i="11" s="1"/>
  <c r="E46" i="11"/>
  <c r="G46" i="11" s="1"/>
  <c r="I46" i="11" s="1"/>
  <c r="E47" i="11"/>
  <c r="G47" i="11" s="1"/>
  <c r="I47" i="11" s="1"/>
  <c r="E48" i="11"/>
  <c r="G48" i="11" s="1"/>
  <c r="I48" i="11" s="1"/>
  <c r="E49" i="11"/>
  <c r="G49" i="11" s="1"/>
  <c r="I49" i="11" s="1"/>
  <c r="E50" i="11"/>
  <c r="G50" i="11" s="1"/>
  <c r="I50" i="11" s="1"/>
  <c r="E51" i="11"/>
  <c r="G51" i="11" s="1"/>
  <c r="I51" i="11" s="1"/>
  <c r="E52" i="11"/>
  <c r="G52" i="11" s="1"/>
  <c r="I52" i="11" s="1"/>
  <c r="E53" i="11"/>
  <c r="G53" i="11" s="1"/>
  <c r="I53" i="11" s="1"/>
  <c r="E54" i="11"/>
  <c r="G54" i="11" s="1"/>
  <c r="I54" i="11" s="1"/>
  <c r="E55" i="11"/>
  <c r="G55" i="11" s="1"/>
  <c r="I55" i="11" s="1"/>
  <c r="E56" i="11"/>
  <c r="G56" i="11" s="1"/>
  <c r="I56" i="11" s="1"/>
  <c r="E57" i="11"/>
  <c r="G57" i="11" s="1"/>
  <c r="I57" i="11" s="1"/>
  <c r="E58" i="11"/>
  <c r="G58" i="11" s="1"/>
  <c r="I58" i="11" s="1"/>
  <c r="E59" i="11"/>
  <c r="E60" i="11"/>
  <c r="G60" i="11" s="1"/>
  <c r="I60" i="11" s="1"/>
  <c r="E61" i="11"/>
  <c r="G61" i="11" s="1"/>
  <c r="I61" i="11" s="1"/>
  <c r="E62" i="11"/>
  <c r="G62" i="11" s="1"/>
  <c r="I62" i="11" s="1"/>
  <c r="E63" i="11"/>
  <c r="G63" i="11" s="1"/>
  <c r="I63" i="11" s="1"/>
  <c r="E64" i="11"/>
  <c r="G64" i="11" s="1"/>
  <c r="I64" i="11" s="1"/>
  <c r="E65" i="11"/>
  <c r="G65" i="11" s="1"/>
  <c r="I65" i="11" s="1"/>
  <c r="G59" i="11" l="1"/>
  <c r="I59" i="11" s="1"/>
  <c r="G43" i="11"/>
  <c r="I43" i="11" s="1"/>
  <c r="E25" i="11"/>
  <c r="G25" i="11" s="1"/>
  <c r="E26" i="11"/>
  <c r="G26" i="11" s="1"/>
  <c r="I26" i="11" s="1"/>
  <c r="E27" i="11"/>
  <c r="G27" i="11" s="1"/>
  <c r="I27" i="11" s="1"/>
  <c r="E28" i="11"/>
  <c r="G28" i="11" s="1"/>
  <c r="I28" i="11" s="1"/>
  <c r="E29" i="11"/>
  <c r="G29" i="11" s="1"/>
  <c r="I29" i="11" s="1"/>
  <c r="E30" i="11"/>
  <c r="G30" i="11" s="1"/>
  <c r="I30" i="11" s="1"/>
  <c r="E31" i="11"/>
  <c r="G31" i="11" s="1"/>
  <c r="I31" i="11" s="1"/>
  <c r="E32" i="11"/>
  <c r="G32" i="11" s="1"/>
  <c r="I32" i="11" s="1"/>
  <c r="E33" i="11"/>
  <c r="G33" i="11" s="1"/>
  <c r="I33" i="11" s="1"/>
  <c r="E34" i="11"/>
  <c r="G34" i="11" s="1"/>
  <c r="I34" i="11" s="1"/>
  <c r="E35" i="11"/>
  <c r="G35" i="11" s="1"/>
  <c r="I35" i="11" s="1"/>
  <c r="E36" i="11"/>
  <c r="G36" i="11" s="1"/>
  <c r="I36" i="11" s="1"/>
  <c r="E37" i="11"/>
  <c r="G37" i="11" s="1"/>
  <c r="I37" i="11" s="1"/>
  <c r="E38" i="11"/>
  <c r="G38" i="11" s="1"/>
  <c r="I38" i="11" s="1"/>
  <c r="E39" i="11"/>
  <c r="G39" i="11" s="1"/>
  <c r="I39" i="11" s="1"/>
  <c r="E40" i="11"/>
  <c r="G40" i="11" s="1"/>
  <c r="I40" i="11" s="1"/>
  <c r="E41" i="11"/>
  <c r="G41" i="11" s="1"/>
  <c r="I41" i="11" s="1"/>
  <c r="E42" i="11"/>
  <c r="G42" i="11" s="1"/>
  <c r="I42" i="11" s="1"/>
  <c r="I25" i="11" l="1"/>
  <c r="E14" i="11"/>
  <c r="G14" i="11" s="1"/>
  <c r="I14" i="11" s="1"/>
  <c r="E15" i="11"/>
  <c r="G15" i="11" s="1"/>
  <c r="I15" i="11" s="1"/>
  <c r="E16" i="11"/>
  <c r="G16" i="11" s="1"/>
  <c r="I16" i="11" s="1"/>
  <c r="E17" i="11"/>
  <c r="G17" i="11" s="1"/>
  <c r="E18" i="11"/>
  <c r="G18" i="11" s="1"/>
  <c r="I18" i="11" s="1"/>
  <c r="G19" i="11"/>
  <c r="I19" i="11" s="1"/>
  <c r="G20" i="11"/>
  <c r="I20" i="11" s="1"/>
  <c r="G21" i="11"/>
  <c r="I21" i="11" s="1"/>
  <c r="I22" i="11"/>
  <c r="E23" i="11"/>
  <c r="G23" i="11" s="1"/>
  <c r="I23" i="11" s="1"/>
  <c r="E24" i="11"/>
  <c r="G24" i="11" s="1"/>
  <c r="I24" i="11" s="1"/>
  <c r="I17" i="11" l="1"/>
  <c r="G163" i="10"/>
  <c r="G152" i="10"/>
  <c r="D40" i="18" l="1"/>
  <c r="F40" i="18" s="1"/>
  <c r="I40" i="18" s="1"/>
  <c r="D41" i="18"/>
  <c r="D42" i="18"/>
  <c r="F42" i="18" s="1"/>
  <c r="I75" i="18" s="1"/>
  <c r="J75" i="18" s="1"/>
  <c r="X206" i="10"/>
  <c r="E206" i="10"/>
  <c r="G206" i="10" s="1"/>
  <c r="I206" i="10" s="1"/>
  <c r="X191" i="10" l="1"/>
  <c r="X192" i="10"/>
  <c r="X193" i="10"/>
  <c r="X194" i="10"/>
  <c r="X195" i="10"/>
  <c r="X196" i="10"/>
  <c r="X197" i="10"/>
  <c r="X198" i="10"/>
  <c r="X199" i="10"/>
  <c r="X200" i="10"/>
  <c r="X201" i="10"/>
  <c r="X202" i="10"/>
  <c r="X203" i="10"/>
  <c r="X204" i="10"/>
  <c r="E191" i="10"/>
  <c r="E192" i="10"/>
  <c r="G192" i="10" s="1"/>
  <c r="I192" i="10" s="1"/>
  <c r="E193" i="10"/>
  <c r="G193" i="10" s="1"/>
  <c r="I193" i="10" s="1"/>
  <c r="E194" i="10"/>
  <c r="G194" i="10" s="1"/>
  <c r="I194" i="10" s="1"/>
  <c r="E195" i="10"/>
  <c r="G195" i="10" s="1"/>
  <c r="I195" i="10" s="1"/>
  <c r="E196" i="10"/>
  <c r="G196" i="10" s="1"/>
  <c r="I196" i="10" s="1"/>
  <c r="E197" i="10"/>
  <c r="G197" i="10" s="1"/>
  <c r="I197" i="10" s="1"/>
  <c r="E198" i="10"/>
  <c r="G198" i="10" s="1"/>
  <c r="I198" i="10" s="1"/>
  <c r="E199" i="10"/>
  <c r="E200" i="10"/>
  <c r="G200" i="10" s="1"/>
  <c r="I200" i="10" s="1"/>
  <c r="E201" i="10"/>
  <c r="G201" i="10" s="1"/>
  <c r="I201" i="10" s="1"/>
  <c r="E202" i="10"/>
  <c r="G202" i="10" s="1"/>
  <c r="I202" i="10" s="1"/>
  <c r="E203" i="10"/>
  <c r="G203" i="10" s="1"/>
  <c r="I203" i="10" s="1"/>
  <c r="E204" i="10"/>
  <c r="E205" i="10"/>
  <c r="G205" i="10" s="1"/>
  <c r="I205" i="10" s="1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E179" i="10"/>
  <c r="G179" i="10" s="1"/>
  <c r="I179" i="10" s="1"/>
  <c r="E180" i="10"/>
  <c r="G180" i="10" s="1"/>
  <c r="I180" i="10" s="1"/>
  <c r="E181" i="10"/>
  <c r="G181" i="10" s="1"/>
  <c r="I181" i="10" s="1"/>
  <c r="E182" i="10"/>
  <c r="G182" i="10" s="1"/>
  <c r="I182" i="10" s="1"/>
  <c r="E183" i="10"/>
  <c r="G183" i="10" s="1"/>
  <c r="I183" i="10" s="1"/>
  <c r="E184" i="10"/>
  <c r="G184" i="10" s="1"/>
  <c r="I184" i="10" s="1"/>
  <c r="E185" i="10"/>
  <c r="G185" i="10" s="1"/>
  <c r="I185" i="10" s="1"/>
  <c r="E186" i="10"/>
  <c r="G186" i="10" s="1"/>
  <c r="I186" i="10" s="1"/>
  <c r="E187" i="10"/>
  <c r="G187" i="10" s="1"/>
  <c r="I187" i="10" s="1"/>
  <c r="E188" i="10"/>
  <c r="G188" i="10" s="1"/>
  <c r="I188" i="10" s="1"/>
  <c r="E189" i="10"/>
  <c r="G189" i="10" s="1"/>
  <c r="I189" i="10" s="1"/>
  <c r="E190" i="10"/>
  <c r="G190" i="10" s="1"/>
  <c r="I190" i="10" s="1"/>
  <c r="G204" i="10" l="1"/>
  <c r="I204" i="10" s="1"/>
  <c r="G199" i="10"/>
  <c r="I199" i="10" s="1"/>
  <c r="G191" i="10"/>
  <c r="I191" i="10" s="1"/>
  <c r="E168" i="10"/>
  <c r="G168" i="10" s="1"/>
  <c r="I168" i="10" s="1"/>
  <c r="E169" i="10"/>
  <c r="G169" i="10" s="1"/>
  <c r="I169" i="10" s="1"/>
  <c r="E170" i="10"/>
  <c r="G170" i="10" s="1"/>
  <c r="I170" i="10" s="1"/>
  <c r="E171" i="10"/>
  <c r="G171" i="10" s="1"/>
  <c r="I171" i="10" s="1"/>
  <c r="E172" i="10"/>
  <c r="G172" i="10" s="1"/>
  <c r="I172" i="10" s="1"/>
  <c r="E173" i="10"/>
  <c r="G173" i="10" s="1"/>
  <c r="I173" i="10" s="1"/>
  <c r="E174" i="10"/>
  <c r="G174" i="10" s="1"/>
  <c r="I174" i="10" s="1"/>
  <c r="E175" i="10"/>
  <c r="G175" i="10" s="1"/>
  <c r="I175" i="10" s="1"/>
  <c r="E176" i="10"/>
  <c r="G176" i="10" s="1"/>
  <c r="I176" i="10" s="1"/>
  <c r="E177" i="10"/>
  <c r="G177" i="10" s="1"/>
  <c r="I177" i="10" s="1"/>
  <c r="E178" i="10"/>
  <c r="I42" i="18"/>
  <c r="I39" i="18"/>
  <c r="I178" i="10" l="1"/>
  <c r="G178" i="10"/>
  <c r="E155" i="10"/>
  <c r="G155" i="10" s="1"/>
  <c r="I155" i="10" s="1"/>
  <c r="E156" i="10"/>
  <c r="G156" i="10" s="1"/>
  <c r="I156" i="10" s="1"/>
  <c r="G157" i="10"/>
  <c r="I157" i="10" s="1"/>
  <c r="E159" i="10"/>
  <c r="G159" i="10" s="1"/>
  <c r="I159" i="10" s="1"/>
  <c r="E160" i="10"/>
  <c r="E161" i="10"/>
  <c r="G161" i="10" s="1"/>
  <c r="I161" i="10" s="1"/>
  <c r="E162" i="10"/>
  <c r="E165" i="10"/>
  <c r="G165" i="10" s="1"/>
  <c r="I165" i="10" s="1"/>
  <c r="E166" i="10"/>
  <c r="G166" i="10" s="1"/>
  <c r="E167" i="10"/>
  <c r="G167" i="10" s="1"/>
  <c r="G154" i="10"/>
  <c r="I154" i="10" s="1"/>
  <c r="G158" i="10"/>
  <c r="I158" i="10" s="1"/>
  <c r="G160" i="10"/>
  <c r="I160" i="10" s="1"/>
  <c r="G162" i="10"/>
  <c r="I162" i="10" s="1"/>
  <c r="I163" i="10"/>
  <c r="G164" i="10"/>
  <c r="I164" i="10" s="1"/>
  <c r="I166" i="10"/>
  <c r="I167" i="10" l="1"/>
  <c r="I152" i="10"/>
  <c r="G153" i="10"/>
  <c r="I153" i="10" s="1"/>
  <c r="E141" i="10"/>
  <c r="E142" i="10"/>
  <c r="G142" i="10" s="1"/>
  <c r="I142" i="10" s="1"/>
  <c r="E143" i="10"/>
  <c r="G143" i="10" s="1"/>
  <c r="I143" i="10" s="1"/>
  <c r="E144" i="10"/>
  <c r="G144" i="10" s="1"/>
  <c r="I144" i="10" s="1"/>
  <c r="G145" i="10"/>
  <c r="I145" i="10" s="1"/>
  <c r="G146" i="10"/>
  <c r="I146" i="10" s="1"/>
  <c r="G147" i="10"/>
  <c r="I147" i="10" s="1"/>
  <c r="G148" i="10"/>
  <c r="I148" i="10" s="1"/>
  <c r="G149" i="10"/>
  <c r="I149" i="10" s="1"/>
  <c r="E150" i="10"/>
  <c r="G150" i="10" s="1"/>
  <c r="I150" i="10" s="1"/>
  <c r="E151" i="10"/>
  <c r="G151" i="10" s="1"/>
  <c r="I151" i="10" s="1"/>
  <c r="G140" i="10"/>
  <c r="I140" i="10" s="1"/>
  <c r="G139" i="10"/>
  <c r="I139" i="10" s="1"/>
  <c r="G138" i="10"/>
  <c r="I141" i="10" l="1"/>
  <c r="G141" i="10"/>
  <c r="Z207" i="9"/>
  <c r="E124" i="10" l="1"/>
  <c r="G124" i="10" s="1"/>
  <c r="I124" i="10" s="1"/>
  <c r="E125" i="10"/>
  <c r="G125" i="10" s="1"/>
  <c r="I125" i="10" s="1"/>
  <c r="E126" i="10"/>
  <c r="G126" i="10" s="1"/>
  <c r="I126" i="10" s="1"/>
  <c r="E127" i="10"/>
  <c r="E128" i="10"/>
  <c r="G128" i="10" s="1"/>
  <c r="I128" i="10" s="1"/>
  <c r="E129" i="10"/>
  <c r="G129" i="10" s="1"/>
  <c r="I129" i="10" s="1"/>
  <c r="E130" i="10"/>
  <c r="G130" i="10" s="1"/>
  <c r="I130" i="10" s="1"/>
  <c r="E131" i="10"/>
  <c r="E132" i="10"/>
  <c r="G132" i="10" s="1"/>
  <c r="I132" i="10" s="1"/>
  <c r="E133" i="10"/>
  <c r="G133" i="10" s="1"/>
  <c r="I133" i="10" s="1"/>
  <c r="E134" i="10"/>
  <c r="G134" i="10" s="1"/>
  <c r="I134" i="10" s="1"/>
  <c r="E135" i="10"/>
  <c r="G135" i="10" s="1"/>
  <c r="I135" i="10" s="1"/>
  <c r="E136" i="10"/>
  <c r="G137" i="10"/>
  <c r="I137" i="10" s="1"/>
  <c r="I138" i="10"/>
  <c r="G131" i="10" l="1"/>
  <c r="I131" i="10" s="1"/>
  <c r="G127" i="10"/>
  <c r="I127" i="10" s="1"/>
  <c r="G136" i="10"/>
  <c r="I136" i="10" s="1"/>
  <c r="E102" i="10"/>
  <c r="G102" i="10" s="1"/>
  <c r="I102" i="10" s="1"/>
  <c r="E103" i="10"/>
  <c r="G103" i="10" s="1"/>
  <c r="I103" i="10" s="1"/>
  <c r="E104" i="10"/>
  <c r="G104" i="10" s="1"/>
  <c r="I104" i="10" s="1"/>
  <c r="E105" i="10"/>
  <c r="G105" i="10" s="1"/>
  <c r="I105" i="10" s="1"/>
  <c r="E106" i="10"/>
  <c r="G106" i="10" s="1"/>
  <c r="I106" i="10" s="1"/>
  <c r="E107" i="10"/>
  <c r="G107" i="10" s="1"/>
  <c r="I107" i="10" s="1"/>
  <c r="E108" i="10"/>
  <c r="G108" i="10" s="1"/>
  <c r="I108" i="10" s="1"/>
  <c r="E109" i="10"/>
  <c r="G109" i="10" s="1"/>
  <c r="I109" i="10" s="1"/>
  <c r="E110" i="10"/>
  <c r="G110" i="10" s="1"/>
  <c r="I110" i="10" s="1"/>
  <c r="E111" i="10"/>
  <c r="E112" i="10"/>
  <c r="G112" i="10" s="1"/>
  <c r="I112" i="10" s="1"/>
  <c r="E113" i="10"/>
  <c r="G113" i="10" s="1"/>
  <c r="I113" i="10" s="1"/>
  <c r="E114" i="10"/>
  <c r="G114" i="10" s="1"/>
  <c r="I114" i="10" s="1"/>
  <c r="E115" i="10"/>
  <c r="E116" i="10"/>
  <c r="G116" i="10" s="1"/>
  <c r="I116" i="10" s="1"/>
  <c r="E117" i="10"/>
  <c r="G117" i="10" s="1"/>
  <c r="I117" i="10" s="1"/>
  <c r="E118" i="10"/>
  <c r="G118" i="10" s="1"/>
  <c r="I118" i="10" s="1"/>
  <c r="E119" i="10"/>
  <c r="G119" i="10" s="1"/>
  <c r="I119" i="10" s="1"/>
  <c r="E120" i="10"/>
  <c r="G120" i="10" s="1"/>
  <c r="I120" i="10" s="1"/>
  <c r="E121" i="10"/>
  <c r="G121" i="10" s="1"/>
  <c r="I121" i="10" s="1"/>
  <c r="E122" i="10"/>
  <c r="G122" i="10" s="1"/>
  <c r="I122" i="10" s="1"/>
  <c r="E123" i="10"/>
  <c r="G123" i="10" s="1"/>
  <c r="I123" i="10" s="1"/>
  <c r="G115" i="10" l="1"/>
  <c r="I115" i="10" s="1"/>
  <c r="G111" i="10"/>
  <c r="I111" i="10" s="1"/>
  <c r="E87" i="10"/>
  <c r="G87" i="10" s="1"/>
  <c r="I87" i="10" s="1"/>
  <c r="E88" i="10"/>
  <c r="G88" i="10" s="1"/>
  <c r="I88" i="10" s="1"/>
  <c r="E89" i="10"/>
  <c r="G89" i="10" s="1"/>
  <c r="I89" i="10" s="1"/>
  <c r="E90" i="10"/>
  <c r="E91" i="10"/>
  <c r="G91" i="10" s="1"/>
  <c r="I91" i="10" s="1"/>
  <c r="E92" i="10"/>
  <c r="G92" i="10" s="1"/>
  <c r="I92" i="10" s="1"/>
  <c r="E93" i="10"/>
  <c r="G93" i="10" s="1"/>
  <c r="I93" i="10" s="1"/>
  <c r="E94" i="10"/>
  <c r="G94" i="10" s="1"/>
  <c r="I94" i="10" s="1"/>
  <c r="E95" i="10"/>
  <c r="G95" i="10" s="1"/>
  <c r="I95" i="10" s="1"/>
  <c r="E96" i="10"/>
  <c r="G96" i="10" s="1"/>
  <c r="I96" i="10" s="1"/>
  <c r="E97" i="10"/>
  <c r="G97" i="10" s="1"/>
  <c r="I97" i="10" s="1"/>
  <c r="E98" i="10"/>
  <c r="G98" i="10" s="1"/>
  <c r="I98" i="10" s="1"/>
  <c r="E99" i="10"/>
  <c r="G99" i="10" s="1"/>
  <c r="I99" i="10" s="1"/>
  <c r="E100" i="10"/>
  <c r="G100" i="10" s="1"/>
  <c r="I100" i="10" s="1"/>
  <c r="E101" i="10"/>
  <c r="G101" i="10" s="1"/>
  <c r="I101" i="10" s="1"/>
  <c r="G90" i="10"/>
  <c r="I90" i="10" s="1"/>
  <c r="Z21" i="9" l="1"/>
  <c r="E69" i="10" l="1"/>
  <c r="G69" i="10" s="1"/>
  <c r="I69" i="10" s="1"/>
  <c r="E70" i="10"/>
  <c r="G70" i="10" s="1"/>
  <c r="I70" i="10" s="1"/>
  <c r="E71" i="10"/>
  <c r="G71" i="10" s="1"/>
  <c r="I71" i="10" s="1"/>
  <c r="E72" i="10"/>
  <c r="G72" i="10" s="1"/>
  <c r="I72" i="10" s="1"/>
  <c r="E73" i="10"/>
  <c r="G73" i="10" s="1"/>
  <c r="I73" i="10" s="1"/>
  <c r="E74" i="10"/>
  <c r="G74" i="10" s="1"/>
  <c r="I74" i="10" s="1"/>
  <c r="E75" i="10"/>
  <c r="G75" i="10" s="1"/>
  <c r="I75" i="10" s="1"/>
  <c r="E76" i="10"/>
  <c r="G76" i="10" s="1"/>
  <c r="I76" i="10" s="1"/>
  <c r="E77" i="10"/>
  <c r="E78" i="10"/>
  <c r="G78" i="10" s="1"/>
  <c r="I78" i="10" s="1"/>
  <c r="E79" i="10"/>
  <c r="G79" i="10" s="1"/>
  <c r="I79" i="10" s="1"/>
  <c r="E80" i="10"/>
  <c r="E81" i="10"/>
  <c r="G81" i="10" s="1"/>
  <c r="I81" i="10" s="1"/>
  <c r="E82" i="10"/>
  <c r="G82" i="10" s="1"/>
  <c r="E83" i="10"/>
  <c r="G83" i="10" s="1"/>
  <c r="I83" i="10" s="1"/>
  <c r="E84" i="10"/>
  <c r="G84" i="10" s="1"/>
  <c r="I84" i="10" s="1"/>
  <c r="E85" i="10"/>
  <c r="G85" i="10" s="1"/>
  <c r="I85" i="10" s="1"/>
  <c r="E86" i="10"/>
  <c r="G86" i="10" s="1"/>
  <c r="I86" i="10" s="1"/>
  <c r="I77" i="10" l="1"/>
  <c r="G77" i="10"/>
  <c r="I82" i="10"/>
  <c r="G80" i="10"/>
  <c r="I80" i="10" s="1"/>
  <c r="E56" i="10"/>
  <c r="E57" i="10"/>
  <c r="G57" i="10" s="1"/>
  <c r="I57" i="10" s="1"/>
  <c r="E58" i="10"/>
  <c r="G58" i="10" s="1"/>
  <c r="I58" i="10" s="1"/>
  <c r="E59" i="10"/>
  <c r="G59" i="10" s="1"/>
  <c r="I59" i="10" s="1"/>
  <c r="E60" i="10"/>
  <c r="G60" i="10" s="1"/>
  <c r="I60" i="10" s="1"/>
  <c r="E61" i="10"/>
  <c r="G61" i="10" s="1"/>
  <c r="I61" i="10" s="1"/>
  <c r="E62" i="10"/>
  <c r="G62" i="10" s="1"/>
  <c r="I62" i="10" s="1"/>
  <c r="E63" i="10"/>
  <c r="G63" i="10" s="1"/>
  <c r="I63" i="10" s="1"/>
  <c r="E64" i="10"/>
  <c r="E65" i="10"/>
  <c r="G65" i="10" s="1"/>
  <c r="I65" i="10" s="1"/>
  <c r="E66" i="10"/>
  <c r="G66" i="10" s="1"/>
  <c r="I66" i="10" s="1"/>
  <c r="E67" i="10"/>
  <c r="G67" i="10" s="1"/>
  <c r="I67" i="10" s="1"/>
  <c r="E68" i="10"/>
  <c r="G68" i="10" s="1"/>
  <c r="I68" i="10" s="1"/>
  <c r="I56" i="10" l="1"/>
  <c r="G56" i="10"/>
  <c r="I64" i="10"/>
  <c r="G64" i="10"/>
  <c r="E43" i="10"/>
  <c r="G43" i="10" s="1"/>
  <c r="I43" i="10" s="1"/>
  <c r="E44" i="10"/>
  <c r="G44" i="10" s="1"/>
  <c r="I44" i="10" s="1"/>
  <c r="E45" i="10"/>
  <c r="G45" i="10" s="1"/>
  <c r="I45" i="10" s="1"/>
  <c r="E46" i="10"/>
  <c r="G46" i="10" s="1"/>
  <c r="I46" i="10" s="1"/>
  <c r="E47" i="10"/>
  <c r="G47" i="10" s="1"/>
  <c r="I47" i="10" s="1"/>
  <c r="E48" i="10"/>
  <c r="G48" i="10" s="1"/>
  <c r="I48" i="10" s="1"/>
  <c r="E49" i="10"/>
  <c r="G49" i="10" s="1"/>
  <c r="I49" i="10" s="1"/>
  <c r="E50" i="10"/>
  <c r="G50" i="10" s="1"/>
  <c r="I50" i="10" s="1"/>
  <c r="E51" i="10"/>
  <c r="G51" i="10" s="1"/>
  <c r="I51" i="10" s="1"/>
  <c r="E52" i="10"/>
  <c r="G52" i="10" s="1"/>
  <c r="I52" i="10" s="1"/>
  <c r="E53" i="10"/>
  <c r="G53" i="10" s="1"/>
  <c r="I53" i="10" s="1"/>
  <c r="E54" i="10"/>
  <c r="G54" i="10" s="1"/>
  <c r="I54" i="10" s="1"/>
  <c r="E55" i="10"/>
  <c r="G55" i="10" s="1"/>
  <c r="I55" i="10" s="1"/>
  <c r="E25" i="10"/>
  <c r="E27" i="10"/>
  <c r="G27" i="10" s="1"/>
  <c r="I27" i="10" s="1"/>
  <c r="E28" i="10"/>
  <c r="G28" i="10" s="1"/>
  <c r="I28" i="10" s="1"/>
  <c r="E29" i="10"/>
  <c r="G29" i="10" s="1"/>
  <c r="I29" i="10" s="1"/>
  <c r="E30" i="10"/>
  <c r="G30" i="10" s="1"/>
  <c r="I30" i="10" s="1"/>
  <c r="E31" i="10"/>
  <c r="G31" i="10" s="1"/>
  <c r="I31" i="10" s="1"/>
  <c r="E32" i="10"/>
  <c r="G32" i="10" s="1"/>
  <c r="I32" i="10" s="1"/>
  <c r="E33" i="10"/>
  <c r="E34" i="10"/>
  <c r="G34" i="10" s="1"/>
  <c r="I34" i="10" s="1"/>
  <c r="E35" i="10"/>
  <c r="G35" i="10" s="1"/>
  <c r="I35" i="10" s="1"/>
  <c r="E36" i="10"/>
  <c r="G36" i="10" s="1"/>
  <c r="I36" i="10" s="1"/>
  <c r="E37" i="10"/>
  <c r="G37" i="10" s="1"/>
  <c r="I37" i="10" s="1"/>
  <c r="E38" i="10"/>
  <c r="G38" i="10" s="1"/>
  <c r="I38" i="10" s="1"/>
  <c r="E39" i="10"/>
  <c r="G39" i="10" s="1"/>
  <c r="I39" i="10" s="1"/>
  <c r="E40" i="10"/>
  <c r="G40" i="10" s="1"/>
  <c r="I40" i="10" s="1"/>
  <c r="E41" i="10"/>
  <c r="G41" i="10" s="1"/>
  <c r="I41" i="10" s="1"/>
  <c r="E42" i="10"/>
  <c r="G42" i="10" s="1"/>
  <c r="I42" i="10" s="1"/>
  <c r="E14" i="10"/>
  <c r="G14" i="10" s="1"/>
  <c r="E15" i="10"/>
  <c r="G15" i="10" s="1"/>
  <c r="I15" i="10" s="1"/>
  <c r="E16" i="10"/>
  <c r="G16" i="10" s="1"/>
  <c r="I16" i="10" s="1"/>
  <c r="E17" i="10"/>
  <c r="G17" i="10" s="1"/>
  <c r="I17" i="10" s="1"/>
  <c r="E18" i="10"/>
  <c r="G18" i="10" s="1"/>
  <c r="I18" i="10" s="1"/>
  <c r="E19" i="10"/>
  <c r="G19" i="10" s="1"/>
  <c r="I19" i="10" s="1"/>
  <c r="E20" i="10"/>
  <c r="G20" i="10" s="1"/>
  <c r="I20" i="10" s="1"/>
  <c r="E21" i="10"/>
  <c r="G21" i="10" s="1"/>
  <c r="I21" i="10" s="1"/>
  <c r="E22" i="10"/>
  <c r="G22" i="10" s="1"/>
  <c r="I22" i="10" s="1"/>
  <c r="E23" i="10"/>
  <c r="G23" i="10" s="1"/>
  <c r="I23" i="10" s="1"/>
  <c r="E24" i="10"/>
  <c r="G24" i="10" s="1"/>
  <c r="I24" i="10" s="1"/>
  <c r="G25" i="10"/>
  <c r="I25" i="10" s="1"/>
  <c r="E26" i="10"/>
  <c r="G26" i="10" s="1"/>
  <c r="I26" i="10" s="1"/>
  <c r="G33" i="10" l="1"/>
  <c r="I33" i="10" s="1"/>
  <c r="F41" i="18"/>
  <c r="I41" i="18" s="1"/>
  <c r="I14" i="10"/>
  <c r="E207" i="9"/>
  <c r="G207" i="9" s="1"/>
  <c r="I207" i="9" s="1"/>
  <c r="G206" i="9" l="1"/>
  <c r="E206" i="9"/>
  <c r="G125" i="9" l="1"/>
  <c r="I206" i="9"/>
  <c r="E188" i="9" l="1"/>
  <c r="G188" i="9" s="1"/>
  <c r="I188" i="9" s="1"/>
  <c r="E189" i="9"/>
  <c r="E190" i="9"/>
  <c r="E191" i="9"/>
  <c r="E192" i="9"/>
  <c r="E193" i="9"/>
  <c r="E194" i="9"/>
  <c r="E195" i="9"/>
  <c r="E196" i="9"/>
  <c r="E197" i="9"/>
  <c r="G197" i="9" s="1"/>
  <c r="I197" i="9" s="1"/>
  <c r="E198" i="9"/>
  <c r="E199" i="9"/>
  <c r="E200" i="9"/>
  <c r="E201" i="9"/>
  <c r="E202" i="9"/>
  <c r="E203" i="9"/>
  <c r="E204" i="9"/>
  <c r="E205" i="9"/>
  <c r="G196" i="9" l="1"/>
  <c r="I196" i="9" s="1"/>
  <c r="G205" i="9"/>
  <c r="I205" i="9" s="1"/>
  <c r="G193" i="9"/>
  <c r="I193" i="9" s="1"/>
  <c r="G204" i="9"/>
  <c r="I204" i="9" s="1"/>
  <c r="G192" i="9"/>
  <c r="I192" i="9" s="1"/>
  <c r="G203" i="9"/>
  <c r="I203" i="9" s="1"/>
  <c r="G199" i="9"/>
  <c r="I199" i="9" s="1"/>
  <c r="G195" i="9"/>
  <c r="I195" i="9" s="1"/>
  <c r="G191" i="9"/>
  <c r="I191" i="9" s="1"/>
  <c r="G201" i="9"/>
  <c r="I201" i="9" s="1"/>
  <c r="G189" i="9"/>
  <c r="I189" i="9" s="1"/>
  <c r="G200" i="9"/>
  <c r="I200" i="9" s="1"/>
  <c r="G202" i="9"/>
  <c r="I202" i="9" s="1"/>
  <c r="G198" i="9"/>
  <c r="I198" i="9" s="1"/>
  <c r="G194" i="9"/>
  <c r="I194" i="9" s="1"/>
  <c r="G190" i="9"/>
  <c r="I190" i="9" s="1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G169" i="9" l="1"/>
  <c r="I169" i="9" s="1"/>
  <c r="G181" i="9"/>
  <c r="I181" i="9" s="1"/>
  <c r="G184" i="9"/>
  <c r="I184" i="9" s="1"/>
  <c r="G180" i="9"/>
  <c r="I180" i="9" s="1"/>
  <c r="G176" i="9"/>
  <c r="I176" i="9" s="1"/>
  <c r="G172" i="9"/>
  <c r="I172" i="9" s="1"/>
  <c r="G168" i="9"/>
  <c r="I168" i="9" s="1"/>
  <c r="G173" i="9"/>
  <c r="I173" i="9" s="1"/>
  <c r="G187" i="9"/>
  <c r="I187" i="9" s="1"/>
  <c r="G179" i="9"/>
  <c r="I179" i="9" s="1"/>
  <c r="G175" i="9"/>
  <c r="I175" i="9" s="1"/>
  <c r="G167" i="9"/>
  <c r="I167" i="9" s="1"/>
  <c r="G185" i="9"/>
  <c r="I185" i="9" s="1"/>
  <c r="G177" i="9"/>
  <c r="I177" i="9" s="1"/>
  <c r="G183" i="9"/>
  <c r="I183" i="9" s="1"/>
  <c r="G171" i="9"/>
  <c r="I171" i="9" s="1"/>
  <c r="G186" i="9"/>
  <c r="I186" i="9" s="1"/>
  <c r="G182" i="9"/>
  <c r="I182" i="9" s="1"/>
  <c r="G178" i="9"/>
  <c r="I178" i="9" s="1"/>
  <c r="G174" i="9"/>
  <c r="I174" i="9" s="1"/>
  <c r="G170" i="9"/>
  <c r="I170" i="9" s="1"/>
  <c r="G166" i="9"/>
  <c r="I166" i="9" s="1"/>
  <c r="V32" i="18"/>
  <c r="E149" i="9" l="1"/>
  <c r="G149" i="9" s="1"/>
  <c r="E150" i="9"/>
  <c r="E151" i="9"/>
  <c r="G151" i="9" s="1"/>
  <c r="E152" i="9"/>
  <c r="G152" i="9" s="1"/>
  <c r="E153" i="9"/>
  <c r="G153" i="9" s="1"/>
  <c r="E154" i="9"/>
  <c r="E155" i="9"/>
  <c r="G155" i="9" s="1"/>
  <c r="E156" i="9"/>
  <c r="G156" i="9" s="1"/>
  <c r="E157" i="9"/>
  <c r="G157" i="9" s="1"/>
  <c r="E158" i="9"/>
  <c r="G158" i="9" s="1"/>
  <c r="E159" i="9"/>
  <c r="G159" i="9" s="1"/>
  <c r="E160" i="9"/>
  <c r="G160" i="9" s="1"/>
  <c r="E161" i="9"/>
  <c r="G161" i="9" s="1"/>
  <c r="E162" i="9"/>
  <c r="G162" i="9" s="1"/>
  <c r="E163" i="9"/>
  <c r="G163" i="9" s="1"/>
  <c r="E164" i="9"/>
  <c r="G164" i="9" s="1"/>
  <c r="E165" i="9"/>
  <c r="G165" i="9" s="1"/>
  <c r="I149" i="9"/>
  <c r="I151" i="9"/>
  <c r="I155" i="9"/>
  <c r="I156" i="9"/>
  <c r="I157" i="9"/>
  <c r="I158" i="9"/>
  <c r="I159" i="9"/>
  <c r="I160" i="9"/>
  <c r="I161" i="9"/>
  <c r="I162" i="9"/>
  <c r="I163" i="9"/>
  <c r="I164" i="9"/>
  <c r="I165" i="9"/>
  <c r="I154" i="9" l="1"/>
  <c r="G154" i="9"/>
  <c r="I150" i="9"/>
  <c r="G150" i="9"/>
  <c r="I152" i="9"/>
  <c r="I153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G143" i="9" l="1"/>
  <c r="I143" i="9" s="1"/>
  <c r="G135" i="9"/>
  <c r="I135" i="9" s="1"/>
  <c r="G146" i="9"/>
  <c r="I146" i="9" s="1"/>
  <c r="G142" i="9"/>
  <c r="I142" i="9" s="1"/>
  <c r="G138" i="9"/>
  <c r="I138" i="9" s="1"/>
  <c r="G134" i="9"/>
  <c r="I134" i="9" s="1"/>
  <c r="G147" i="9"/>
  <c r="I147" i="9" s="1"/>
  <c r="G139" i="9"/>
  <c r="I139" i="9" s="1"/>
  <c r="G145" i="9"/>
  <c r="I145" i="9" s="1"/>
  <c r="G141" i="9"/>
  <c r="I141" i="9" s="1"/>
  <c r="G137" i="9"/>
  <c r="I137" i="9" s="1"/>
  <c r="G133" i="9"/>
  <c r="I133" i="9" s="1"/>
  <c r="G148" i="9"/>
  <c r="I148" i="9" s="1"/>
  <c r="G144" i="9"/>
  <c r="I144" i="9" s="1"/>
  <c r="G140" i="9"/>
  <c r="I140" i="9" s="1"/>
  <c r="G136" i="9"/>
  <c r="I136" i="9" s="1"/>
  <c r="E118" i="9"/>
  <c r="E119" i="9"/>
  <c r="E120" i="9"/>
  <c r="E121" i="9"/>
  <c r="E122" i="9"/>
  <c r="E123" i="9"/>
  <c r="E124" i="9"/>
  <c r="I125" i="9"/>
  <c r="E126" i="9"/>
  <c r="E127" i="9"/>
  <c r="E128" i="9"/>
  <c r="E129" i="9"/>
  <c r="E130" i="9"/>
  <c r="E131" i="9"/>
  <c r="E132" i="9"/>
  <c r="G121" i="9" l="1"/>
  <c r="I121" i="9" s="1"/>
  <c r="G132" i="9"/>
  <c r="I132" i="9" s="1"/>
  <c r="G124" i="9"/>
  <c r="I124" i="9" s="1"/>
  <c r="G120" i="9"/>
  <c r="I120" i="9" s="1"/>
  <c r="G131" i="9"/>
  <c r="I131" i="9" s="1"/>
  <c r="G119" i="9"/>
  <c r="I119" i="9" s="1"/>
  <c r="G129" i="9"/>
  <c r="I129" i="9" s="1"/>
  <c r="G128" i="9"/>
  <c r="I128" i="9" s="1"/>
  <c r="G127" i="9"/>
  <c r="I127" i="9" s="1"/>
  <c r="G123" i="9"/>
  <c r="I123" i="9" s="1"/>
  <c r="G130" i="9"/>
  <c r="I130" i="9" s="1"/>
  <c r="G126" i="9"/>
  <c r="I126" i="9" s="1"/>
  <c r="G122" i="9"/>
  <c r="I122" i="9" s="1"/>
  <c r="G118" i="9"/>
  <c r="I118" i="9" s="1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G102" i="9" l="1"/>
  <c r="I102" i="9" s="1"/>
  <c r="G101" i="9"/>
  <c r="I101" i="9" s="1"/>
  <c r="G110" i="9"/>
  <c r="I110" i="9" s="1"/>
  <c r="G113" i="9"/>
  <c r="I113" i="9" s="1"/>
  <c r="G116" i="9"/>
  <c r="I116" i="9" s="1"/>
  <c r="G100" i="9"/>
  <c r="I100" i="9" s="1"/>
  <c r="G114" i="9"/>
  <c r="I114" i="9" s="1"/>
  <c r="G106" i="9"/>
  <c r="I106" i="9" s="1"/>
  <c r="G117" i="9"/>
  <c r="I117" i="9" s="1"/>
  <c r="G109" i="9"/>
  <c r="I109" i="9" s="1"/>
  <c r="G105" i="9"/>
  <c r="I105" i="9" s="1"/>
  <c r="G112" i="9"/>
  <c r="I112" i="9" s="1"/>
  <c r="G108" i="9"/>
  <c r="I108" i="9" s="1"/>
  <c r="G104" i="9"/>
  <c r="I104" i="9" s="1"/>
  <c r="G115" i="9"/>
  <c r="I115" i="9" s="1"/>
  <c r="G111" i="9"/>
  <c r="I111" i="9" s="1"/>
  <c r="G107" i="9"/>
  <c r="I107" i="9" s="1"/>
  <c r="G103" i="9"/>
  <c r="I103" i="9" s="1"/>
  <c r="G99" i="9"/>
  <c r="I99" i="9" s="1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I86" i="9" l="1"/>
  <c r="G86" i="9"/>
  <c r="G94" i="9"/>
  <c r="I94" i="9" s="1"/>
  <c r="I89" i="9"/>
  <c r="G89" i="9"/>
  <c r="G81" i="9"/>
  <c r="I81" i="9" s="1"/>
  <c r="I90" i="9"/>
  <c r="G90" i="9"/>
  <c r="G93" i="9"/>
  <c r="I93" i="9" s="1"/>
  <c r="I92" i="9"/>
  <c r="G92" i="9"/>
  <c r="G98" i="9"/>
  <c r="I98" i="9" s="1"/>
  <c r="G82" i="9"/>
  <c r="I82" i="9" s="1"/>
  <c r="G97" i="9"/>
  <c r="I97" i="9" s="1"/>
  <c r="G85" i="9"/>
  <c r="I85" i="9" s="1"/>
  <c r="G96" i="9"/>
  <c r="I96" i="9" s="1"/>
  <c r="G88" i="9"/>
  <c r="I88" i="9" s="1"/>
  <c r="G84" i="9"/>
  <c r="I84" i="9" s="1"/>
  <c r="G95" i="9"/>
  <c r="I95" i="9" s="1"/>
  <c r="G91" i="9"/>
  <c r="I91" i="9" s="1"/>
  <c r="G87" i="9"/>
  <c r="I87" i="9" s="1"/>
  <c r="G83" i="9"/>
  <c r="I83" i="9" s="1"/>
  <c r="E149" i="6"/>
  <c r="G149" i="6" s="1"/>
  <c r="I149" i="6" s="1"/>
  <c r="X149" i="6"/>
  <c r="G13" i="9" l="1"/>
  <c r="E63" i="9" l="1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G79" i="9" s="1"/>
  <c r="E80" i="9"/>
  <c r="G70" i="9" l="1"/>
  <c r="I70" i="9" s="1"/>
  <c r="G66" i="9"/>
  <c r="I66" i="9" s="1"/>
  <c r="G78" i="9"/>
  <c r="I78" i="9" s="1"/>
  <c r="G77" i="9"/>
  <c r="I77" i="9" s="1"/>
  <c r="G65" i="9"/>
  <c r="I65" i="9" s="1"/>
  <c r="G73" i="9"/>
  <c r="I73" i="9" s="1"/>
  <c r="G80" i="9"/>
  <c r="I80" i="9" s="1"/>
  <c r="G72" i="9"/>
  <c r="I72" i="9" s="1"/>
  <c r="G68" i="9"/>
  <c r="I68" i="9" s="1"/>
  <c r="G64" i="9"/>
  <c r="I64" i="9" s="1"/>
  <c r="G74" i="9"/>
  <c r="I74" i="9" s="1"/>
  <c r="G69" i="9"/>
  <c r="I69" i="9" s="1"/>
  <c r="G76" i="9"/>
  <c r="I76" i="9" s="1"/>
  <c r="G75" i="9"/>
  <c r="I75" i="9" s="1"/>
  <c r="G71" i="9"/>
  <c r="I71" i="9" s="1"/>
  <c r="G67" i="9"/>
  <c r="I67" i="9" s="1"/>
  <c r="G63" i="9"/>
  <c r="I63" i="9" s="1"/>
  <c r="I79" i="9"/>
  <c r="I177" i="8"/>
  <c r="E47" i="9" l="1"/>
  <c r="G47" i="9" s="1"/>
  <c r="E48" i="9"/>
  <c r="G48" i="9" s="1"/>
  <c r="E49" i="9"/>
  <c r="G49" i="9" s="1"/>
  <c r="E50" i="9"/>
  <c r="G50" i="9" s="1"/>
  <c r="E51" i="9"/>
  <c r="G51" i="9" s="1"/>
  <c r="E52" i="9"/>
  <c r="G52" i="9" s="1"/>
  <c r="E53" i="9"/>
  <c r="G53" i="9" s="1"/>
  <c r="E54" i="9"/>
  <c r="G54" i="9" s="1"/>
  <c r="E55" i="9"/>
  <c r="G55" i="9" s="1"/>
  <c r="E56" i="9"/>
  <c r="G56" i="9" s="1"/>
  <c r="E57" i="9"/>
  <c r="G57" i="9" s="1"/>
  <c r="E58" i="9"/>
  <c r="G58" i="9" s="1"/>
  <c r="E59" i="9"/>
  <c r="G59" i="9" s="1"/>
  <c r="E60" i="9"/>
  <c r="G60" i="9" s="1"/>
  <c r="E61" i="9"/>
  <c r="G61" i="9" s="1"/>
  <c r="E62" i="9"/>
  <c r="G62" i="9" l="1"/>
  <c r="I62" i="9" s="1"/>
  <c r="I60" i="9"/>
  <c r="I58" i="9"/>
  <c r="I56" i="9"/>
  <c r="I54" i="9"/>
  <c r="I52" i="9"/>
  <c r="I50" i="9"/>
  <c r="I48" i="9"/>
  <c r="I61" i="9"/>
  <c r="I59" i="9"/>
  <c r="I57" i="9"/>
  <c r="I55" i="9"/>
  <c r="I53" i="9"/>
  <c r="I51" i="9"/>
  <c r="I49" i="9"/>
  <c r="I47" i="9"/>
  <c r="E32" i="9"/>
  <c r="G32" i="9" s="1"/>
  <c r="E33" i="9"/>
  <c r="G33" i="9" s="1"/>
  <c r="E34" i="9"/>
  <c r="G34" i="9" s="1"/>
  <c r="E35" i="9"/>
  <c r="G35" i="9" s="1"/>
  <c r="E36" i="9"/>
  <c r="G36" i="9" s="1"/>
  <c r="E37" i="9"/>
  <c r="G37" i="9" s="1"/>
  <c r="E38" i="9"/>
  <c r="G38" i="9" s="1"/>
  <c r="E39" i="9"/>
  <c r="G39" i="9" s="1"/>
  <c r="E40" i="9"/>
  <c r="G40" i="9" s="1"/>
  <c r="E41" i="9"/>
  <c r="G41" i="9" s="1"/>
  <c r="E42" i="9"/>
  <c r="G42" i="9" s="1"/>
  <c r="E43" i="9"/>
  <c r="G43" i="9" s="1"/>
  <c r="E44" i="9"/>
  <c r="G44" i="9" s="1"/>
  <c r="E45" i="9"/>
  <c r="G45" i="9" s="1"/>
  <c r="E46" i="9"/>
  <c r="G46" i="9" s="1"/>
  <c r="I46" i="9" l="1"/>
  <c r="I44" i="9"/>
  <c r="I42" i="9"/>
  <c r="I40" i="9"/>
  <c r="I38" i="9"/>
  <c r="I36" i="9"/>
  <c r="I34" i="9"/>
  <c r="I32" i="9"/>
  <c r="I45" i="9"/>
  <c r="I43" i="9"/>
  <c r="I41" i="9"/>
  <c r="I39" i="9"/>
  <c r="I37" i="9"/>
  <c r="I35" i="9"/>
  <c r="I33" i="9"/>
  <c r="E15" i="9" l="1"/>
  <c r="G15" i="9" s="1"/>
  <c r="E16" i="9"/>
  <c r="G16" i="9" s="1"/>
  <c r="E17" i="9"/>
  <c r="G17" i="9" s="1"/>
  <c r="E18" i="9"/>
  <c r="G18" i="9" s="1"/>
  <c r="E19" i="9"/>
  <c r="G19" i="9" s="1"/>
  <c r="E20" i="9"/>
  <c r="G20" i="9" s="1"/>
  <c r="E21" i="9"/>
  <c r="G21" i="9" s="1"/>
  <c r="E22" i="9"/>
  <c r="G22" i="9" s="1"/>
  <c r="E23" i="9"/>
  <c r="G23" i="9" s="1"/>
  <c r="E24" i="9"/>
  <c r="G24" i="9" s="1"/>
  <c r="E25" i="9"/>
  <c r="G25" i="9" s="1"/>
  <c r="E26" i="9"/>
  <c r="G26" i="9" s="1"/>
  <c r="E27" i="9"/>
  <c r="G27" i="9" s="1"/>
  <c r="E28" i="9"/>
  <c r="G28" i="9" s="1"/>
  <c r="E29" i="9"/>
  <c r="G29" i="9" s="1"/>
  <c r="E30" i="9"/>
  <c r="G30" i="9" s="1"/>
  <c r="E31" i="9"/>
  <c r="G31" i="9" s="1"/>
  <c r="I28" i="9" l="1"/>
  <c r="I26" i="9"/>
  <c r="I24" i="9"/>
  <c r="I22" i="9"/>
  <c r="I20" i="9"/>
  <c r="I18" i="9"/>
  <c r="I16" i="9"/>
  <c r="I30" i="9"/>
  <c r="I31" i="9"/>
  <c r="I29" i="9"/>
  <c r="I27" i="9"/>
  <c r="I25" i="9"/>
  <c r="I23" i="9"/>
  <c r="I21" i="9"/>
  <c r="I19" i="9"/>
  <c r="I17" i="9"/>
  <c r="I15" i="9"/>
  <c r="G155" i="8" l="1"/>
  <c r="D27" i="19" l="1"/>
  <c r="H22" i="19"/>
  <c r="H23" i="19"/>
  <c r="H24" i="19"/>
  <c r="H25" i="19"/>
  <c r="H26" i="19"/>
  <c r="D22" i="19"/>
  <c r="D23" i="19"/>
  <c r="D24" i="19"/>
  <c r="D25" i="19"/>
  <c r="D26" i="19"/>
  <c r="G160" i="8" l="1"/>
  <c r="E176" i="8" l="1"/>
  <c r="G176" i="8" s="1"/>
  <c r="I176" i="8" s="1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156" i="8"/>
  <c r="X157" i="8"/>
  <c r="X158" i="8"/>
  <c r="X159" i="8"/>
  <c r="X160" i="8"/>
  <c r="X161" i="8"/>
  <c r="X162" i="8"/>
  <c r="X163" i="8"/>
  <c r="X164" i="8"/>
  <c r="X165" i="8"/>
  <c r="X166" i="8"/>
  <c r="X167" i="8"/>
  <c r="X168" i="8"/>
  <c r="X169" i="8"/>
  <c r="X170" i="8"/>
  <c r="X171" i="8"/>
  <c r="X172" i="8"/>
  <c r="X173" i="8"/>
  <c r="X174" i="8"/>
  <c r="X175" i="8"/>
  <c r="X176" i="8"/>
  <c r="E143" i="8"/>
  <c r="G143" i="8" s="1"/>
  <c r="I143" i="8" s="1"/>
  <c r="E144" i="8"/>
  <c r="G144" i="8" s="1"/>
  <c r="I144" i="8" s="1"/>
  <c r="E145" i="8"/>
  <c r="G145" i="8" s="1"/>
  <c r="I145" i="8" s="1"/>
  <c r="E146" i="8"/>
  <c r="G146" i="8" s="1"/>
  <c r="I146" i="8" s="1"/>
  <c r="E147" i="8"/>
  <c r="G147" i="8" s="1"/>
  <c r="I147" i="8" s="1"/>
  <c r="E148" i="8"/>
  <c r="G148" i="8" s="1"/>
  <c r="I148" i="8" s="1"/>
  <c r="E149" i="8"/>
  <c r="G149" i="8" s="1"/>
  <c r="I149" i="8" s="1"/>
  <c r="E150" i="8"/>
  <c r="G150" i="8" s="1"/>
  <c r="I150" i="8" s="1"/>
  <c r="E151" i="8"/>
  <c r="G151" i="8" s="1"/>
  <c r="I151" i="8" s="1"/>
  <c r="E152" i="8"/>
  <c r="G152" i="8" s="1"/>
  <c r="I152" i="8" s="1"/>
  <c r="E153" i="8"/>
  <c r="G153" i="8" s="1"/>
  <c r="I153" i="8" s="1"/>
  <c r="E154" i="8"/>
  <c r="G154" i="8" s="1"/>
  <c r="I154" i="8" s="1"/>
  <c r="I155" i="8"/>
  <c r="E156" i="8"/>
  <c r="G156" i="8" s="1"/>
  <c r="I156" i="8" s="1"/>
  <c r="E157" i="8"/>
  <c r="G157" i="8" s="1"/>
  <c r="I157" i="8" s="1"/>
  <c r="E158" i="8"/>
  <c r="G158" i="8" s="1"/>
  <c r="I158" i="8" s="1"/>
  <c r="E159" i="8"/>
  <c r="G159" i="8" s="1"/>
  <c r="I159" i="8" s="1"/>
  <c r="I160" i="8"/>
  <c r="G161" i="8"/>
  <c r="I161" i="8" s="1"/>
  <c r="E162" i="8"/>
  <c r="G162" i="8" s="1"/>
  <c r="I162" i="8" s="1"/>
  <c r="E163" i="8"/>
  <c r="G163" i="8" s="1"/>
  <c r="I163" i="8" s="1"/>
  <c r="E164" i="8"/>
  <c r="G164" i="8" s="1"/>
  <c r="I164" i="8" s="1"/>
  <c r="E165" i="8"/>
  <c r="E166" i="8"/>
  <c r="G166" i="8" s="1"/>
  <c r="I166" i="8" s="1"/>
  <c r="E167" i="8"/>
  <c r="E168" i="8"/>
  <c r="G168" i="8" s="1"/>
  <c r="I168" i="8" s="1"/>
  <c r="E169" i="8"/>
  <c r="G169" i="8" s="1"/>
  <c r="I169" i="8" s="1"/>
  <c r="E170" i="8"/>
  <c r="G170" i="8" s="1"/>
  <c r="I170" i="8" s="1"/>
  <c r="E171" i="8"/>
  <c r="G171" i="8" s="1"/>
  <c r="I171" i="8" s="1"/>
  <c r="E172" i="8"/>
  <c r="G172" i="8" s="1"/>
  <c r="I172" i="8" s="1"/>
  <c r="E173" i="8"/>
  <c r="G173" i="8" s="1"/>
  <c r="I173" i="8" s="1"/>
  <c r="G174" i="8"/>
  <c r="I174" i="8" s="1"/>
  <c r="G175" i="8"/>
  <c r="I175" i="8" s="1"/>
  <c r="G167" i="8" l="1"/>
  <c r="I167" i="8" s="1"/>
  <c r="G165" i="8"/>
  <c r="I165" i="8" s="1"/>
  <c r="X133" i="8"/>
  <c r="X134" i="8"/>
  <c r="X135" i="8"/>
  <c r="X136" i="8"/>
  <c r="X137" i="8"/>
  <c r="X138" i="8"/>
  <c r="X139" i="8"/>
  <c r="X140" i="8"/>
  <c r="X141" i="8"/>
  <c r="X142" i="8"/>
  <c r="E134" i="8"/>
  <c r="G134" i="8" s="1"/>
  <c r="I134" i="8" s="1"/>
  <c r="E135" i="8"/>
  <c r="G135" i="8" s="1"/>
  <c r="I135" i="8" s="1"/>
  <c r="E136" i="8"/>
  <c r="G136" i="8" s="1"/>
  <c r="I136" i="8" s="1"/>
  <c r="E137" i="8"/>
  <c r="G137" i="8" s="1"/>
  <c r="I137" i="8" s="1"/>
  <c r="E138" i="8"/>
  <c r="G138" i="8" s="1"/>
  <c r="I138" i="8" s="1"/>
  <c r="E139" i="8"/>
  <c r="G139" i="8" s="1"/>
  <c r="I139" i="8" s="1"/>
  <c r="E140" i="8"/>
  <c r="G140" i="8" s="1"/>
  <c r="I140" i="8" s="1"/>
  <c r="E141" i="8"/>
  <c r="G141" i="8" s="1"/>
  <c r="I141" i="8" s="1"/>
  <c r="E142" i="8"/>
  <c r="G142" i="8" s="1"/>
  <c r="I142" i="8" s="1"/>
  <c r="E131" i="8"/>
  <c r="G131" i="8" s="1"/>
  <c r="I131" i="8" s="1"/>
  <c r="E132" i="8"/>
  <c r="G132" i="8" s="1"/>
  <c r="I132" i="8" s="1"/>
  <c r="E133" i="8"/>
  <c r="G133" i="8" s="1"/>
  <c r="I133" i="8" s="1"/>
  <c r="G122" i="8" l="1"/>
  <c r="G113" i="8" l="1"/>
  <c r="G114" i="8" l="1"/>
  <c r="I114" i="8" s="1"/>
  <c r="E115" i="8"/>
  <c r="G115" i="8" s="1"/>
  <c r="I115" i="8" s="1"/>
  <c r="E116" i="8"/>
  <c r="G116" i="8" s="1"/>
  <c r="I116" i="8" s="1"/>
  <c r="E117" i="8"/>
  <c r="E118" i="8"/>
  <c r="G118" i="8" s="1"/>
  <c r="I118" i="8" s="1"/>
  <c r="E119" i="8"/>
  <c r="G119" i="8" s="1"/>
  <c r="I119" i="8" s="1"/>
  <c r="E120" i="8"/>
  <c r="G120" i="8" s="1"/>
  <c r="I120" i="8" s="1"/>
  <c r="E121" i="8"/>
  <c r="G121" i="8" s="1"/>
  <c r="I121" i="8" s="1"/>
  <c r="I122" i="8"/>
  <c r="G123" i="8"/>
  <c r="I123" i="8" s="1"/>
  <c r="E124" i="8"/>
  <c r="G124" i="8" s="1"/>
  <c r="I124" i="8" s="1"/>
  <c r="E125" i="8"/>
  <c r="G125" i="8" s="1"/>
  <c r="I125" i="8" s="1"/>
  <c r="G126" i="8"/>
  <c r="I126" i="8" s="1"/>
  <c r="E127" i="8"/>
  <c r="G127" i="8" s="1"/>
  <c r="I127" i="8" s="1"/>
  <c r="E128" i="8"/>
  <c r="G128" i="8" s="1"/>
  <c r="I128" i="8" s="1"/>
  <c r="E129" i="8"/>
  <c r="G129" i="8" s="1"/>
  <c r="I129" i="8" s="1"/>
  <c r="E130" i="8"/>
  <c r="G130" i="8" s="1"/>
  <c r="I130" i="8" s="1"/>
  <c r="G117" i="8" l="1"/>
  <c r="I117" i="8" s="1"/>
  <c r="G102" i="8"/>
  <c r="I102" i="8" s="1"/>
  <c r="E103" i="8"/>
  <c r="G103" i="8" s="1"/>
  <c r="I103" i="8" s="1"/>
  <c r="E104" i="8"/>
  <c r="G104" i="8" s="1"/>
  <c r="I104" i="8" s="1"/>
  <c r="G105" i="8"/>
  <c r="I105" i="8" s="1"/>
  <c r="G106" i="8"/>
  <c r="I106" i="8" s="1"/>
  <c r="E107" i="8"/>
  <c r="G107" i="8" s="1"/>
  <c r="I107" i="8" s="1"/>
  <c r="E108" i="8"/>
  <c r="G108" i="8" s="1"/>
  <c r="I108" i="8" s="1"/>
  <c r="E109" i="8"/>
  <c r="G109" i="8" s="1"/>
  <c r="I109" i="8" s="1"/>
  <c r="E110" i="8"/>
  <c r="G110" i="8" s="1"/>
  <c r="I110" i="8" s="1"/>
  <c r="E111" i="8"/>
  <c r="G111" i="8" s="1"/>
  <c r="I111" i="8" s="1"/>
  <c r="E112" i="8"/>
  <c r="G112" i="8" s="1"/>
  <c r="I112" i="8" s="1"/>
  <c r="I113" i="8"/>
  <c r="E89" i="8" l="1"/>
  <c r="G89" i="8" s="1"/>
  <c r="I89" i="8" s="1"/>
  <c r="E90" i="8"/>
  <c r="G90" i="8" s="1"/>
  <c r="I90" i="8" s="1"/>
  <c r="E91" i="8"/>
  <c r="G91" i="8" s="1"/>
  <c r="I91" i="8" s="1"/>
  <c r="E92" i="8"/>
  <c r="G92" i="8" s="1"/>
  <c r="I92" i="8" s="1"/>
  <c r="E93" i="8"/>
  <c r="G93" i="8" s="1"/>
  <c r="I93" i="8" s="1"/>
  <c r="G94" i="8"/>
  <c r="I94" i="8" s="1"/>
  <c r="E95" i="8"/>
  <c r="G95" i="8" s="1"/>
  <c r="I95" i="8" s="1"/>
  <c r="G96" i="8"/>
  <c r="I96" i="8" s="1"/>
  <c r="E97" i="8"/>
  <c r="G97" i="8" s="1"/>
  <c r="I97" i="8" s="1"/>
  <c r="G98" i="8"/>
  <c r="I98" i="8" s="1"/>
  <c r="G99" i="8"/>
  <c r="I99" i="8" s="1"/>
  <c r="E100" i="8"/>
  <c r="G100" i="8" s="1"/>
  <c r="I100" i="8" s="1"/>
  <c r="E101" i="8"/>
  <c r="G101" i="8" s="1"/>
  <c r="I101" i="8" s="1"/>
  <c r="G79" i="8"/>
  <c r="I79" i="8" s="1"/>
  <c r="E80" i="8"/>
  <c r="G80" i="8" s="1"/>
  <c r="I80" i="8" s="1"/>
  <c r="G81" i="8"/>
  <c r="I81" i="8" s="1"/>
  <c r="G82" i="8"/>
  <c r="I82" i="8" s="1"/>
  <c r="E83" i="8"/>
  <c r="G83" i="8" s="1"/>
  <c r="I83" i="8" s="1"/>
  <c r="E84" i="8"/>
  <c r="G84" i="8" s="1"/>
  <c r="I84" i="8" s="1"/>
  <c r="E85" i="8"/>
  <c r="G85" i="8" s="1"/>
  <c r="I85" i="8" s="1"/>
  <c r="E86" i="8"/>
  <c r="G86" i="8" s="1"/>
  <c r="I86" i="8" s="1"/>
  <c r="E87" i="8"/>
  <c r="G87" i="8" s="1"/>
  <c r="I87" i="8" s="1"/>
  <c r="E88" i="8"/>
  <c r="G88" i="8" s="1"/>
  <c r="I88" i="8" s="1"/>
  <c r="E66" i="8" l="1"/>
  <c r="G66" i="8" s="1"/>
  <c r="I66" i="8" s="1"/>
  <c r="E67" i="8"/>
  <c r="G67" i="8" s="1"/>
  <c r="I67" i="8" s="1"/>
  <c r="E68" i="8"/>
  <c r="G68" i="8" s="1"/>
  <c r="I68" i="8" s="1"/>
  <c r="E69" i="8"/>
  <c r="G69" i="8" s="1"/>
  <c r="I69" i="8" s="1"/>
  <c r="E70" i="8"/>
  <c r="G70" i="8" s="1"/>
  <c r="I70" i="8" s="1"/>
  <c r="G71" i="8"/>
  <c r="I71" i="8" s="1"/>
  <c r="G72" i="8"/>
  <c r="I72" i="8" s="1"/>
  <c r="G73" i="8"/>
  <c r="I73" i="8" s="1"/>
  <c r="E74" i="8"/>
  <c r="G74" i="8" s="1"/>
  <c r="I74" i="8" s="1"/>
  <c r="E75" i="8"/>
  <c r="G75" i="8" s="1"/>
  <c r="I75" i="8" s="1"/>
  <c r="E76" i="8"/>
  <c r="G76" i="8" s="1"/>
  <c r="I76" i="8" s="1"/>
  <c r="G77" i="8"/>
  <c r="I77" i="8" s="1"/>
  <c r="G78" i="8"/>
  <c r="I78" i="8" s="1"/>
  <c r="G58" i="8" l="1"/>
  <c r="I58" i="8" s="1"/>
  <c r="G59" i="8"/>
  <c r="I59" i="8" s="1"/>
  <c r="G62" i="8"/>
  <c r="I62" i="8" s="1"/>
  <c r="G57" i="8"/>
  <c r="I57" i="8" s="1"/>
  <c r="G60" i="8"/>
  <c r="I60" i="8" s="1"/>
  <c r="E61" i="8"/>
  <c r="G61" i="8" s="1"/>
  <c r="I61" i="8" s="1"/>
  <c r="G63" i="8"/>
  <c r="I63" i="8" s="1"/>
  <c r="G64" i="8"/>
  <c r="I64" i="8" s="1"/>
  <c r="E65" i="8"/>
  <c r="G65" i="8" s="1"/>
  <c r="I65" i="8" s="1"/>
  <c r="G46" i="8" l="1"/>
  <c r="I46" i="8" l="1"/>
  <c r="G47" i="8"/>
  <c r="I47" i="8" s="1"/>
  <c r="E48" i="8"/>
  <c r="G48" i="8" s="1"/>
  <c r="I48" i="8" s="1"/>
  <c r="G49" i="8"/>
  <c r="I49" i="8" s="1"/>
  <c r="G50" i="8"/>
  <c r="I50" i="8" s="1"/>
  <c r="E51" i="8"/>
  <c r="G51" i="8" s="1"/>
  <c r="I51" i="8" s="1"/>
  <c r="E52" i="8"/>
  <c r="G52" i="8" s="1"/>
  <c r="I52" i="8" s="1"/>
  <c r="E53" i="8"/>
  <c r="G53" i="8" s="1"/>
  <c r="I53" i="8" s="1"/>
  <c r="E54" i="8"/>
  <c r="E55" i="8"/>
  <c r="G56" i="8"/>
  <c r="I56" i="8" s="1"/>
  <c r="E30" i="8"/>
  <c r="G30" i="8" s="1"/>
  <c r="I30" i="8" s="1"/>
  <c r="E31" i="8"/>
  <c r="G31" i="8" s="1"/>
  <c r="I31" i="8" s="1"/>
  <c r="E32" i="8"/>
  <c r="G32" i="8" s="1"/>
  <c r="I32" i="8" s="1"/>
  <c r="E33" i="8"/>
  <c r="G33" i="8" s="1"/>
  <c r="I33" i="8" s="1"/>
  <c r="E34" i="8"/>
  <c r="G34" i="8" s="1"/>
  <c r="I34" i="8" s="1"/>
  <c r="E35" i="8"/>
  <c r="E36" i="8"/>
  <c r="G36" i="8" s="1"/>
  <c r="I36" i="8" s="1"/>
  <c r="E37" i="8"/>
  <c r="G37" i="8" s="1"/>
  <c r="I37" i="8" s="1"/>
  <c r="E38" i="8"/>
  <c r="G38" i="8" s="1"/>
  <c r="I38" i="8" s="1"/>
  <c r="E39" i="8"/>
  <c r="G39" i="8" s="1"/>
  <c r="I39" i="8" s="1"/>
  <c r="E40" i="8"/>
  <c r="G40" i="8" s="1"/>
  <c r="I40" i="8" s="1"/>
  <c r="E41" i="8"/>
  <c r="G41" i="8" s="1"/>
  <c r="I41" i="8" s="1"/>
  <c r="E42" i="8"/>
  <c r="G42" i="8" s="1"/>
  <c r="I42" i="8" s="1"/>
  <c r="E43" i="8"/>
  <c r="G43" i="8" s="1"/>
  <c r="I43" i="8" s="1"/>
  <c r="E44" i="8"/>
  <c r="G44" i="8" s="1"/>
  <c r="I44" i="8" s="1"/>
  <c r="E45" i="8"/>
  <c r="G45" i="8" s="1"/>
  <c r="I45" i="8" s="1"/>
  <c r="E22" i="8"/>
  <c r="G22" i="8" s="1"/>
  <c r="I22" i="8" s="1"/>
  <c r="E23" i="8"/>
  <c r="G23" i="8" s="1"/>
  <c r="I23" i="8" s="1"/>
  <c r="E24" i="8"/>
  <c r="G24" i="8" s="1"/>
  <c r="I24" i="8" s="1"/>
  <c r="E25" i="8"/>
  <c r="G25" i="8" s="1"/>
  <c r="I25" i="8" s="1"/>
  <c r="E26" i="8"/>
  <c r="G26" i="8" s="1"/>
  <c r="I26" i="8" s="1"/>
  <c r="E27" i="8"/>
  <c r="G27" i="8" s="1"/>
  <c r="I27" i="8" s="1"/>
  <c r="E28" i="8"/>
  <c r="G28" i="8" s="1"/>
  <c r="I28" i="8" s="1"/>
  <c r="E29" i="8"/>
  <c r="G29" i="8" s="1"/>
  <c r="I29" i="8" s="1"/>
  <c r="E14" i="8"/>
  <c r="G14" i="8" s="1"/>
  <c r="I14" i="8" s="1"/>
  <c r="E15" i="8"/>
  <c r="G15" i="8" s="1"/>
  <c r="I15" i="8" s="1"/>
  <c r="E16" i="8"/>
  <c r="G16" i="8" s="1"/>
  <c r="I16" i="8" s="1"/>
  <c r="E17" i="8"/>
  <c r="G17" i="8" s="1"/>
  <c r="I17" i="8" s="1"/>
  <c r="E18" i="8"/>
  <c r="G18" i="8" s="1"/>
  <c r="I18" i="8" s="1"/>
  <c r="E19" i="8"/>
  <c r="G19" i="8" s="1"/>
  <c r="I19" i="8" s="1"/>
  <c r="E20" i="8"/>
  <c r="G20" i="8" s="1"/>
  <c r="I20" i="8" s="1"/>
  <c r="E21" i="8"/>
  <c r="G21" i="8" s="1"/>
  <c r="I21" i="8" s="1"/>
  <c r="E13" i="8"/>
  <c r="G35" i="8" l="1"/>
  <c r="I35" i="8" s="1"/>
  <c r="G54" i="8"/>
  <c r="I54" i="8" s="1"/>
  <c r="G55" i="8"/>
  <c r="I55" i="8" s="1"/>
  <c r="G149" i="7" l="1"/>
  <c r="E142" i="7" l="1"/>
  <c r="G142" i="7" s="1"/>
  <c r="I142" i="7" s="1"/>
  <c r="E143" i="7"/>
  <c r="G143" i="7" s="1"/>
  <c r="I143" i="7" s="1"/>
  <c r="E144" i="7"/>
  <c r="G144" i="7" s="1"/>
  <c r="I144" i="7" s="1"/>
  <c r="E145" i="7"/>
  <c r="G145" i="7" s="1"/>
  <c r="I145" i="7" s="1"/>
  <c r="E146" i="7"/>
  <c r="G146" i="7" s="1"/>
  <c r="I146" i="7" s="1"/>
  <c r="E147" i="7"/>
  <c r="G147" i="7" s="1"/>
  <c r="I147" i="7" s="1"/>
  <c r="G148" i="7"/>
  <c r="E150" i="7"/>
  <c r="G150" i="7" s="1"/>
  <c r="I150" i="7" s="1"/>
  <c r="E151" i="7"/>
  <c r="G151" i="7" s="1"/>
  <c r="I151" i="7" s="1"/>
  <c r="E152" i="7"/>
  <c r="G152" i="7" s="1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E158" i="7"/>
  <c r="G158" i="7" s="1"/>
  <c r="I158" i="7" s="1"/>
  <c r="I148" i="7" l="1"/>
  <c r="I149" i="7"/>
  <c r="E126" i="7"/>
  <c r="G126" i="7" s="1"/>
  <c r="I126" i="7" s="1"/>
  <c r="E127" i="7"/>
  <c r="G127" i="7" s="1"/>
  <c r="I127" i="7" s="1"/>
  <c r="E128" i="7"/>
  <c r="G128" i="7" s="1"/>
  <c r="I128" i="7" s="1"/>
  <c r="E129" i="7"/>
  <c r="G129" i="7" s="1"/>
  <c r="I129" i="7" s="1"/>
  <c r="E130" i="7"/>
  <c r="G130" i="7" s="1"/>
  <c r="I130" i="7" s="1"/>
  <c r="E131" i="7"/>
  <c r="G131" i="7" s="1"/>
  <c r="I131" i="7" s="1"/>
  <c r="E132" i="7"/>
  <c r="G132" i="7" s="1"/>
  <c r="I132" i="7" s="1"/>
  <c r="E133" i="7"/>
  <c r="G133" i="7" s="1"/>
  <c r="I133" i="7" s="1"/>
  <c r="E134" i="7"/>
  <c r="G134" i="7" s="1"/>
  <c r="I134" i="7" s="1"/>
  <c r="E135" i="7"/>
  <c r="G135" i="7" s="1"/>
  <c r="I135" i="7" s="1"/>
  <c r="E136" i="7"/>
  <c r="G136" i="7" s="1"/>
  <c r="I136" i="7" s="1"/>
  <c r="E137" i="7"/>
  <c r="G137" i="7" s="1"/>
  <c r="I137" i="7" s="1"/>
  <c r="E138" i="7"/>
  <c r="G138" i="7" s="1"/>
  <c r="I138" i="7" s="1"/>
  <c r="E139" i="7"/>
  <c r="G139" i="7" s="1"/>
  <c r="I139" i="7" s="1"/>
  <c r="E140" i="7"/>
  <c r="G140" i="7" s="1"/>
  <c r="I140" i="7" s="1"/>
  <c r="E141" i="7"/>
  <c r="G141" i="7" s="1"/>
  <c r="I141" i="7" s="1"/>
  <c r="E108" i="7"/>
  <c r="G108" i="7" s="1"/>
  <c r="I108" i="7" s="1"/>
  <c r="E109" i="7"/>
  <c r="G109" i="7" s="1"/>
  <c r="I109" i="7" s="1"/>
  <c r="E110" i="7"/>
  <c r="G110" i="7" s="1"/>
  <c r="I110" i="7" s="1"/>
  <c r="E111" i="7"/>
  <c r="G111" i="7" s="1"/>
  <c r="I111" i="7" s="1"/>
  <c r="E112" i="7"/>
  <c r="G112" i="7" s="1"/>
  <c r="I112" i="7" s="1"/>
  <c r="E113" i="7"/>
  <c r="G113" i="7" s="1"/>
  <c r="I113" i="7" s="1"/>
  <c r="E114" i="7"/>
  <c r="G114" i="7" s="1"/>
  <c r="I114" i="7" s="1"/>
  <c r="E115" i="7"/>
  <c r="G115" i="7" s="1"/>
  <c r="I115" i="7" s="1"/>
  <c r="E116" i="7"/>
  <c r="G116" i="7" s="1"/>
  <c r="I116" i="7" s="1"/>
  <c r="E117" i="7"/>
  <c r="G117" i="7" s="1"/>
  <c r="I117" i="7" s="1"/>
  <c r="E118" i="7"/>
  <c r="G118" i="7" s="1"/>
  <c r="I118" i="7" s="1"/>
  <c r="E119" i="7"/>
  <c r="G119" i="7" s="1"/>
  <c r="I119" i="7" s="1"/>
  <c r="E120" i="7"/>
  <c r="G120" i="7" s="1"/>
  <c r="I120" i="7" s="1"/>
  <c r="E121" i="7"/>
  <c r="G121" i="7" s="1"/>
  <c r="I121" i="7" s="1"/>
  <c r="E122" i="7"/>
  <c r="G122" i="7" s="1"/>
  <c r="I122" i="7" s="1"/>
  <c r="E123" i="7"/>
  <c r="G123" i="7" s="1"/>
  <c r="I123" i="7" s="1"/>
  <c r="E124" i="7"/>
  <c r="G124" i="7" s="1"/>
  <c r="I124" i="7" s="1"/>
  <c r="E125" i="7"/>
  <c r="G125" i="7" s="1"/>
  <c r="I125" i="7" s="1"/>
  <c r="E98" i="7" l="1"/>
  <c r="G98" i="7" s="1"/>
  <c r="I98" i="7" s="1"/>
  <c r="E99" i="7"/>
  <c r="G99" i="7" s="1"/>
  <c r="I99" i="7" s="1"/>
  <c r="E100" i="7"/>
  <c r="G100" i="7" s="1"/>
  <c r="I100" i="7" s="1"/>
  <c r="E101" i="7"/>
  <c r="G101" i="7" s="1"/>
  <c r="I101" i="7" s="1"/>
  <c r="E102" i="7"/>
  <c r="G102" i="7" s="1"/>
  <c r="I102" i="7" s="1"/>
  <c r="E103" i="7"/>
  <c r="G103" i="7" s="1"/>
  <c r="I103" i="7" s="1"/>
  <c r="E104" i="7"/>
  <c r="G104" i="7" s="1"/>
  <c r="I104" i="7" s="1"/>
  <c r="E105" i="7"/>
  <c r="G105" i="7" s="1"/>
  <c r="I105" i="7" s="1"/>
  <c r="E106" i="7"/>
  <c r="G106" i="7" s="1"/>
  <c r="I106" i="7" s="1"/>
  <c r="E107" i="7"/>
  <c r="G107" i="7" s="1"/>
  <c r="I107" i="7" s="1"/>
  <c r="G71" i="7" l="1"/>
  <c r="V25" i="18" l="1"/>
  <c r="E82" i="7" l="1"/>
  <c r="G82" i="7" s="1"/>
  <c r="I82" i="7" s="1"/>
  <c r="E83" i="7"/>
  <c r="G83" i="7" s="1"/>
  <c r="I83" i="7" s="1"/>
  <c r="E84" i="7"/>
  <c r="G84" i="7" s="1"/>
  <c r="I84" i="7" s="1"/>
  <c r="E85" i="7"/>
  <c r="G85" i="7" s="1"/>
  <c r="I85" i="7" s="1"/>
  <c r="E86" i="7"/>
  <c r="G86" i="7" s="1"/>
  <c r="I86" i="7" s="1"/>
  <c r="E87" i="7"/>
  <c r="G88" i="7"/>
  <c r="I88" i="7" s="1"/>
  <c r="G89" i="7"/>
  <c r="I89" i="7" s="1"/>
  <c r="G90" i="7"/>
  <c r="I90" i="7" s="1"/>
  <c r="E91" i="7"/>
  <c r="G91" i="7" s="1"/>
  <c r="I91" i="7" s="1"/>
  <c r="G92" i="7"/>
  <c r="I92" i="7" s="1"/>
  <c r="G93" i="7"/>
  <c r="I93" i="7" s="1"/>
  <c r="E94" i="7"/>
  <c r="G94" i="7" s="1"/>
  <c r="I94" i="7" s="1"/>
  <c r="E95" i="7"/>
  <c r="G95" i="7" s="1"/>
  <c r="I95" i="7" s="1"/>
  <c r="E96" i="7"/>
  <c r="G96" i="7" s="1"/>
  <c r="I96" i="7" s="1"/>
  <c r="E97" i="7"/>
  <c r="G97" i="7" s="1"/>
  <c r="I97" i="7" s="1"/>
  <c r="E79" i="7"/>
  <c r="G79" i="7" s="1"/>
  <c r="E80" i="7"/>
  <c r="G80" i="7" s="1"/>
  <c r="I80" i="7" s="1"/>
  <c r="E81" i="7"/>
  <c r="G81" i="7" s="1"/>
  <c r="I81" i="7" s="1"/>
  <c r="G87" i="7" l="1"/>
  <c r="I87" i="7" s="1"/>
  <c r="I79" i="7"/>
  <c r="G38" i="7" l="1"/>
  <c r="G39" i="7"/>
  <c r="G52" i="7"/>
  <c r="G53" i="7"/>
  <c r="G54" i="7"/>
  <c r="G55" i="7"/>
  <c r="G56" i="7"/>
  <c r="G57" i="7"/>
  <c r="G58" i="7"/>
  <c r="G60" i="7"/>
  <c r="G61" i="7"/>
  <c r="G72" i="7"/>
  <c r="E68" i="7" l="1"/>
  <c r="E69" i="7"/>
  <c r="G69" i="7" s="1"/>
  <c r="I69" i="7" s="1"/>
  <c r="E70" i="7"/>
  <c r="I71" i="7"/>
  <c r="I72" i="7"/>
  <c r="E73" i="7"/>
  <c r="E74" i="7"/>
  <c r="G74" i="7" s="1"/>
  <c r="I74" i="7" s="1"/>
  <c r="E75" i="7"/>
  <c r="E76" i="7"/>
  <c r="G76" i="7" s="1"/>
  <c r="I76" i="7" s="1"/>
  <c r="E77" i="7"/>
  <c r="G77" i="7" s="1"/>
  <c r="I77" i="7" s="1"/>
  <c r="E78" i="7"/>
  <c r="G78" i="7" s="1"/>
  <c r="I78" i="7" s="1"/>
  <c r="G75" i="7" l="1"/>
  <c r="I75" i="7" s="1"/>
  <c r="G73" i="7"/>
  <c r="I73" i="7" s="1"/>
  <c r="G70" i="7"/>
  <c r="I70" i="7" s="1"/>
  <c r="G68" i="7"/>
  <c r="I68" i="7" s="1"/>
  <c r="E66" i="7"/>
  <c r="E67" i="7"/>
  <c r="G67" i="7" l="1"/>
  <c r="I67" i="7" s="1"/>
  <c r="G66" i="7"/>
  <c r="I66" i="7" s="1"/>
  <c r="I55" i="7"/>
  <c r="I56" i="7"/>
  <c r="I57" i="7"/>
  <c r="I58" i="7"/>
  <c r="E59" i="7"/>
  <c r="I60" i="7"/>
  <c r="I61" i="7"/>
  <c r="E62" i="7"/>
  <c r="E63" i="7"/>
  <c r="E64" i="7"/>
  <c r="E65" i="7"/>
  <c r="G64" i="7" l="1"/>
  <c r="I64" i="7" s="1"/>
  <c r="G62" i="7"/>
  <c r="I62" i="7" s="1"/>
  <c r="G65" i="7"/>
  <c r="I65" i="7" s="1"/>
  <c r="G63" i="7"/>
  <c r="I63" i="7" s="1"/>
  <c r="G59" i="7"/>
  <c r="I59" i="7" s="1"/>
  <c r="V22" i="18"/>
  <c r="AB151" i="5" l="1"/>
  <c r="D30" i="18" l="1"/>
  <c r="D31" i="18"/>
  <c r="F31" i="18" s="1"/>
  <c r="I31" i="18" s="1"/>
  <c r="D32" i="18"/>
  <c r="F32" i="18" s="1"/>
  <c r="D33" i="18"/>
  <c r="F33" i="18" s="1"/>
  <c r="D34" i="18"/>
  <c r="D35" i="18"/>
  <c r="D36" i="18"/>
  <c r="D37" i="18"/>
  <c r="F37" i="18" s="1"/>
  <c r="D38" i="18"/>
  <c r="F38" i="18" s="1"/>
  <c r="F30" i="18"/>
  <c r="I32" i="18"/>
  <c r="I33" i="18"/>
  <c r="F34" i="18"/>
  <c r="F35" i="18"/>
  <c r="I35" i="18" s="1"/>
  <c r="F36" i="18"/>
  <c r="I74" i="18" s="1"/>
  <c r="I37" i="18"/>
  <c r="I38" i="18"/>
  <c r="E42" i="7"/>
  <c r="E43" i="7"/>
  <c r="E44" i="7"/>
  <c r="E45" i="7"/>
  <c r="E46" i="7"/>
  <c r="E47" i="7"/>
  <c r="E48" i="7"/>
  <c r="E49" i="7"/>
  <c r="E50" i="7"/>
  <c r="E51" i="7"/>
  <c r="I52" i="7"/>
  <c r="I53" i="7"/>
  <c r="I54" i="7"/>
  <c r="I36" i="18" l="1"/>
  <c r="J74" i="18"/>
  <c r="I30" i="18"/>
  <c r="I72" i="18"/>
  <c r="I34" i="18"/>
  <c r="I73" i="18"/>
  <c r="G51" i="7"/>
  <c r="I51" i="7" s="1"/>
  <c r="G49" i="7"/>
  <c r="I49" i="7" s="1"/>
  <c r="G47" i="7"/>
  <c r="I47" i="7" s="1"/>
  <c r="G45" i="7"/>
  <c r="I45" i="7" s="1"/>
  <c r="G43" i="7"/>
  <c r="I43" i="7" s="1"/>
  <c r="G50" i="7"/>
  <c r="I50" i="7" s="1"/>
  <c r="G48" i="7"/>
  <c r="I48" i="7" s="1"/>
  <c r="G46" i="7"/>
  <c r="I46" i="7" s="1"/>
  <c r="G44" i="7"/>
  <c r="I44" i="7" s="1"/>
  <c r="G42" i="7"/>
  <c r="I42" i="7" s="1"/>
  <c r="E25" i="7" l="1"/>
  <c r="E26" i="7"/>
  <c r="E27" i="7"/>
  <c r="E28" i="7"/>
  <c r="E29" i="7"/>
  <c r="E30" i="7"/>
  <c r="E31" i="7"/>
  <c r="E32" i="7"/>
  <c r="E33" i="7"/>
  <c r="E34" i="7"/>
  <c r="E35" i="7"/>
  <c r="G35" i="7" s="1"/>
  <c r="E36" i="7"/>
  <c r="G36" i="7" s="1"/>
  <c r="E37" i="7"/>
  <c r="I38" i="7"/>
  <c r="E40" i="7"/>
  <c r="E41" i="7"/>
  <c r="G41" i="7" l="1"/>
  <c r="I41" i="7" s="1"/>
  <c r="G34" i="7"/>
  <c r="I34" i="7" s="1"/>
  <c r="G32" i="7"/>
  <c r="I32" i="7" s="1"/>
  <c r="G30" i="7"/>
  <c r="I30" i="7" s="1"/>
  <c r="G28" i="7"/>
  <c r="I28" i="7" s="1"/>
  <c r="G26" i="7"/>
  <c r="I26" i="7" s="1"/>
  <c r="G40" i="7"/>
  <c r="I40" i="7" s="1"/>
  <c r="G37" i="7"/>
  <c r="I37" i="7" s="1"/>
  <c r="G33" i="7"/>
  <c r="I33" i="7" s="1"/>
  <c r="G31" i="7"/>
  <c r="I31" i="7" s="1"/>
  <c r="G29" i="7"/>
  <c r="I29" i="7" s="1"/>
  <c r="G27" i="7"/>
  <c r="I27" i="7" s="1"/>
  <c r="G25" i="7"/>
  <c r="I25" i="7" s="1"/>
  <c r="I36" i="7"/>
  <c r="I39" i="7"/>
  <c r="I35" i="7"/>
  <c r="E14" i="7"/>
  <c r="E15" i="7"/>
  <c r="E16" i="7"/>
  <c r="E17" i="7"/>
  <c r="E18" i="7"/>
  <c r="E19" i="7"/>
  <c r="E20" i="7"/>
  <c r="E21" i="7"/>
  <c r="E22" i="7"/>
  <c r="E23" i="7"/>
  <c r="E24" i="7"/>
  <c r="G24" i="7" l="1"/>
  <c r="I24" i="7" s="1"/>
  <c r="G22" i="7"/>
  <c r="I22" i="7" s="1"/>
  <c r="G20" i="7"/>
  <c r="I20" i="7" s="1"/>
  <c r="G18" i="7"/>
  <c r="I18" i="7" s="1"/>
  <c r="G16" i="7"/>
  <c r="I16" i="7" s="1"/>
  <c r="G14" i="7"/>
  <c r="I14" i="7" s="1"/>
  <c r="G23" i="7"/>
  <c r="I23" i="7" s="1"/>
  <c r="G21" i="7"/>
  <c r="I21" i="7" s="1"/>
  <c r="G19" i="7"/>
  <c r="I19" i="7" s="1"/>
  <c r="G17" i="7"/>
  <c r="I17" i="7" s="1"/>
  <c r="G15" i="7"/>
  <c r="I15" i="7" s="1"/>
  <c r="E141" i="6"/>
  <c r="G141" i="6" s="1"/>
  <c r="I141" i="6" s="1"/>
  <c r="E142" i="6"/>
  <c r="G142" i="6" s="1"/>
  <c r="I142" i="6" s="1"/>
  <c r="E143" i="6"/>
  <c r="G143" i="6" s="1"/>
  <c r="I143" i="6" s="1"/>
  <c r="E144" i="6"/>
  <c r="G144" i="6" s="1"/>
  <c r="I144" i="6" s="1"/>
  <c r="E145" i="6"/>
  <c r="G145" i="6" s="1"/>
  <c r="I145" i="6" s="1"/>
  <c r="E146" i="6"/>
  <c r="G146" i="6" s="1"/>
  <c r="I146" i="6" s="1"/>
  <c r="E147" i="6"/>
  <c r="G147" i="6" s="1"/>
  <c r="I147" i="6" s="1"/>
  <c r="E148" i="6"/>
  <c r="G148" i="6" s="1"/>
  <c r="I148" i="6" s="1"/>
  <c r="E150" i="6"/>
  <c r="G150" i="6" s="1"/>
  <c r="I150" i="6" s="1"/>
  <c r="E151" i="6"/>
  <c r="G151" i="6" s="1"/>
  <c r="I151" i="6" s="1"/>
  <c r="E152" i="6"/>
  <c r="G152" i="6" s="1"/>
  <c r="I152" i="6" s="1"/>
  <c r="E153" i="6"/>
  <c r="G153" i="6" s="1"/>
  <c r="I153" i="6" s="1"/>
  <c r="E109" i="6" l="1"/>
  <c r="X109" i="6"/>
  <c r="G109" i="6" l="1"/>
  <c r="I109" i="6" s="1"/>
  <c r="E126" i="6"/>
  <c r="G126" i="6" s="1"/>
  <c r="I126" i="6" s="1"/>
  <c r="E127" i="6"/>
  <c r="G127" i="6" s="1"/>
  <c r="I127" i="6" s="1"/>
  <c r="E128" i="6"/>
  <c r="G128" i="6" s="1"/>
  <c r="I128" i="6" s="1"/>
  <c r="E129" i="6"/>
  <c r="G129" i="6" s="1"/>
  <c r="I129" i="6" s="1"/>
  <c r="E130" i="6"/>
  <c r="G130" i="6" s="1"/>
  <c r="I130" i="6" s="1"/>
  <c r="E131" i="6"/>
  <c r="G131" i="6" s="1"/>
  <c r="I131" i="6" s="1"/>
  <c r="E132" i="6"/>
  <c r="G132" i="6" s="1"/>
  <c r="I132" i="6" s="1"/>
  <c r="E133" i="6"/>
  <c r="G133" i="6" s="1"/>
  <c r="I133" i="6" s="1"/>
  <c r="E134" i="6"/>
  <c r="G134" i="6" s="1"/>
  <c r="I134" i="6" s="1"/>
  <c r="E135" i="6"/>
  <c r="G135" i="6" s="1"/>
  <c r="I135" i="6" s="1"/>
  <c r="E136" i="6"/>
  <c r="G136" i="6" s="1"/>
  <c r="I136" i="6" s="1"/>
  <c r="E137" i="6"/>
  <c r="G137" i="6" s="1"/>
  <c r="I137" i="6" s="1"/>
  <c r="E138" i="6"/>
  <c r="G138" i="6" s="1"/>
  <c r="I138" i="6" s="1"/>
  <c r="E139" i="6"/>
  <c r="E140" i="6"/>
  <c r="G140" i="6" s="1"/>
  <c r="I140" i="6" s="1"/>
  <c r="E110" i="6"/>
  <c r="E111" i="6"/>
  <c r="E112" i="6"/>
  <c r="E113" i="6"/>
  <c r="G113" i="6" s="1"/>
  <c r="I113" i="6" s="1"/>
  <c r="E114" i="6"/>
  <c r="G114" i="6" s="1"/>
  <c r="I114" i="6" s="1"/>
  <c r="E115" i="6"/>
  <c r="G115" i="6" s="1"/>
  <c r="I115" i="6" s="1"/>
  <c r="E116" i="6"/>
  <c r="G116" i="6" s="1"/>
  <c r="I116" i="6" s="1"/>
  <c r="E117" i="6"/>
  <c r="G117" i="6" s="1"/>
  <c r="I117" i="6" s="1"/>
  <c r="E118" i="6"/>
  <c r="G118" i="6" s="1"/>
  <c r="I118" i="6" s="1"/>
  <c r="E119" i="6"/>
  <c r="G119" i="6" s="1"/>
  <c r="I119" i="6" s="1"/>
  <c r="E120" i="6"/>
  <c r="G120" i="6" s="1"/>
  <c r="I120" i="6" s="1"/>
  <c r="E121" i="6"/>
  <c r="G121" i="6" s="1"/>
  <c r="I121" i="6" s="1"/>
  <c r="E122" i="6"/>
  <c r="G122" i="6" s="1"/>
  <c r="I122" i="6" s="1"/>
  <c r="E123" i="6"/>
  <c r="G123" i="6" s="1"/>
  <c r="I123" i="6" s="1"/>
  <c r="E124" i="6"/>
  <c r="G124" i="6" s="1"/>
  <c r="I124" i="6" s="1"/>
  <c r="E125" i="6"/>
  <c r="G125" i="6" s="1"/>
  <c r="I125" i="6" s="1"/>
  <c r="E96" i="6"/>
  <c r="E97" i="6"/>
  <c r="E98" i="6"/>
  <c r="E99" i="6"/>
  <c r="E100" i="6"/>
  <c r="E101" i="6"/>
  <c r="G101" i="6" s="1"/>
  <c r="E102" i="6"/>
  <c r="E103" i="6"/>
  <c r="E104" i="6"/>
  <c r="E105" i="6"/>
  <c r="E106" i="6"/>
  <c r="E107" i="6"/>
  <c r="E108" i="6"/>
  <c r="G107" i="6" l="1"/>
  <c r="I107" i="6" s="1"/>
  <c r="G108" i="6"/>
  <c r="I108" i="6" s="1"/>
  <c r="G106" i="6"/>
  <c r="I106" i="6" s="1"/>
  <c r="G104" i="6"/>
  <c r="I104" i="6" s="1"/>
  <c r="G102" i="6"/>
  <c r="I102" i="6" s="1"/>
  <c r="G100" i="6"/>
  <c r="I100" i="6" s="1"/>
  <c r="G98" i="6"/>
  <c r="I98" i="6" s="1"/>
  <c r="G96" i="6"/>
  <c r="I96" i="6" s="1"/>
  <c r="G112" i="6"/>
  <c r="I112" i="6" s="1"/>
  <c r="G110" i="6"/>
  <c r="I110" i="6" s="1"/>
  <c r="G105" i="6"/>
  <c r="I105" i="6" s="1"/>
  <c r="G103" i="6"/>
  <c r="I103" i="6" s="1"/>
  <c r="G99" i="6"/>
  <c r="I99" i="6" s="1"/>
  <c r="G97" i="6"/>
  <c r="I97" i="6" s="1"/>
  <c r="G111" i="6"/>
  <c r="I111" i="6" s="1"/>
  <c r="G139" i="6"/>
  <c r="I139" i="6" s="1"/>
  <c r="I101" i="6"/>
  <c r="V20" i="18"/>
  <c r="E83" i="6" l="1"/>
  <c r="E84" i="6"/>
  <c r="E85" i="6"/>
  <c r="E86" i="6"/>
  <c r="E87" i="6"/>
  <c r="G87" i="6" s="1"/>
  <c r="E88" i="6"/>
  <c r="E89" i="6"/>
  <c r="E90" i="6"/>
  <c r="E91" i="6"/>
  <c r="E92" i="6"/>
  <c r="E93" i="6"/>
  <c r="E94" i="6"/>
  <c r="E95" i="6"/>
  <c r="G92" i="6" l="1"/>
  <c r="I92" i="6" s="1"/>
  <c r="G86" i="6"/>
  <c r="I86" i="6" s="1"/>
  <c r="G84" i="6"/>
  <c r="I84" i="6" s="1"/>
  <c r="G94" i="6"/>
  <c r="I94" i="6" s="1"/>
  <c r="G90" i="6"/>
  <c r="I90" i="6" s="1"/>
  <c r="G88" i="6"/>
  <c r="I88" i="6" s="1"/>
  <c r="G95" i="6"/>
  <c r="I95" i="6" s="1"/>
  <c r="G93" i="6"/>
  <c r="I93" i="6" s="1"/>
  <c r="G91" i="6"/>
  <c r="I91" i="6" s="1"/>
  <c r="G89" i="6"/>
  <c r="I89" i="6" s="1"/>
  <c r="G85" i="6"/>
  <c r="I85" i="6" s="1"/>
  <c r="G83" i="6"/>
  <c r="I83" i="6" s="1"/>
  <c r="I87" i="6"/>
  <c r="E71" i="6"/>
  <c r="G71" i="6" s="1"/>
  <c r="E72" i="6"/>
  <c r="G72" i="6" s="1"/>
  <c r="E73" i="6"/>
  <c r="G73" i="6" s="1"/>
  <c r="E74" i="6"/>
  <c r="G74" i="6" s="1"/>
  <c r="E75" i="6"/>
  <c r="G75" i="6" s="1"/>
  <c r="E76" i="6"/>
  <c r="G76" i="6" s="1"/>
  <c r="E77" i="6"/>
  <c r="E78" i="6"/>
  <c r="E79" i="6"/>
  <c r="E80" i="6"/>
  <c r="E81" i="6"/>
  <c r="E82" i="6"/>
  <c r="AB17" i="5"/>
  <c r="G81" i="6" l="1"/>
  <c r="I81" i="6" s="1"/>
  <c r="G79" i="6"/>
  <c r="I79" i="6" s="1"/>
  <c r="G82" i="6"/>
  <c r="I82" i="6" s="1"/>
  <c r="G80" i="6"/>
  <c r="I80" i="6" s="1"/>
  <c r="G78" i="6"/>
  <c r="I78" i="6" s="1"/>
  <c r="G77" i="6"/>
  <c r="I77" i="6" s="1"/>
  <c r="I75" i="6"/>
  <c r="I73" i="6"/>
  <c r="I71" i="6"/>
  <c r="I76" i="6"/>
  <c r="I74" i="6"/>
  <c r="I72" i="6"/>
  <c r="V16" i="18"/>
  <c r="E59" i="6"/>
  <c r="G59" i="6" s="1"/>
  <c r="E60" i="6"/>
  <c r="G60" i="6" s="1"/>
  <c r="E61" i="6"/>
  <c r="G61" i="6" s="1"/>
  <c r="E62" i="6"/>
  <c r="G62" i="6" s="1"/>
  <c r="E63" i="6"/>
  <c r="G63" i="6" s="1"/>
  <c r="E64" i="6"/>
  <c r="G64" i="6" s="1"/>
  <c r="E65" i="6"/>
  <c r="G65" i="6" s="1"/>
  <c r="E66" i="6"/>
  <c r="G66" i="6" s="1"/>
  <c r="E67" i="6"/>
  <c r="G67" i="6" s="1"/>
  <c r="E68" i="6"/>
  <c r="G68" i="6" s="1"/>
  <c r="E69" i="6"/>
  <c r="G69" i="6" s="1"/>
  <c r="E70" i="6"/>
  <c r="G70" i="6" s="1"/>
  <c r="AB19" i="5"/>
  <c r="I70" i="6" l="1"/>
  <c r="I66" i="6"/>
  <c r="I60" i="6"/>
  <c r="I68" i="6"/>
  <c r="I64" i="6"/>
  <c r="I62" i="6"/>
  <c r="I69" i="6"/>
  <c r="I67" i="6"/>
  <c r="I65" i="6"/>
  <c r="I63" i="6"/>
  <c r="I61" i="6"/>
  <c r="I59" i="6"/>
  <c r="E46" i="6" l="1"/>
  <c r="G46" i="6" s="1"/>
  <c r="E47" i="6"/>
  <c r="G47" i="6" s="1"/>
  <c r="E48" i="6"/>
  <c r="G48" i="6" s="1"/>
  <c r="E49" i="6"/>
  <c r="G49" i="6" s="1"/>
  <c r="E50" i="6"/>
  <c r="G50" i="6" s="1"/>
  <c r="E51" i="6"/>
  <c r="G51" i="6" s="1"/>
  <c r="E52" i="6"/>
  <c r="G52" i="6" s="1"/>
  <c r="E53" i="6"/>
  <c r="G53" i="6" s="1"/>
  <c r="E54" i="6"/>
  <c r="G54" i="6" s="1"/>
  <c r="E55" i="6"/>
  <c r="G55" i="6" s="1"/>
  <c r="E56" i="6"/>
  <c r="G56" i="6" s="1"/>
  <c r="E57" i="6"/>
  <c r="G57" i="6" s="1"/>
  <c r="E58" i="6"/>
  <c r="G58" i="6" s="1"/>
  <c r="I58" i="6" l="1"/>
  <c r="I54" i="6"/>
  <c r="I50" i="6"/>
  <c r="I46" i="6"/>
  <c r="I56" i="6"/>
  <c r="I52" i="6"/>
  <c r="I48" i="6"/>
  <c r="I57" i="6"/>
  <c r="I55" i="6"/>
  <c r="I51" i="6"/>
  <c r="I49" i="6"/>
  <c r="I47" i="6"/>
  <c r="E33" i="6"/>
  <c r="G33" i="6" s="1"/>
  <c r="E34" i="6"/>
  <c r="G34" i="6" s="1"/>
  <c r="E35" i="6"/>
  <c r="G35" i="6" s="1"/>
  <c r="E36" i="6"/>
  <c r="G36" i="6" s="1"/>
  <c r="E37" i="6"/>
  <c r="G37" i="6" s="1"/>
  <c r="E38" i="6"/>
  <c r="G38" i="6" s="1"/>
  <c r="E39" i="6"/>
  <c r="G39" i="6" s="1"/>
  <c r="E40" i="6"/>
  <c r="G40" i="6" s="1"/>
  <c r="E41" i="6"/>
  <c r="G41" i="6" s="1"/>
  <c r="E42" i="6"/>
  <c r="G42" i="6" s="1"/>
  <c r="E43" i="6"/>
  <c r="G43" i="6" s="1"/>
  <c r="E44" i="6"/>
  <c r="G44" i="6" s="1"/>
  <c r="E45" i="6"/>
  <c r="G45" i="6" s="1"/>
  <c r="I43" i="6" l="1"/>
  <c r="I39" i="6"/>
  <c r="I35" i="6"/>
  <c r="I45" i="6"/>
  <c r="I41" i="6"/>
  <c r="I37" i="6"/>
  <c r="I33" i="6"/>
  <c r="I44" i="6"/>
  <c r="I42" i="6"/>
  <c r="I38" i="6"/>
  <c r="I36" i="6"/>
  <c r="I34" i="6"/>
  <c r="I40" i="6"/>
  <c r="E20" i="6"/>
  <c r="G20" i="6" s="1"/>
  <c r="E21" i="6"/>
  <c r="G21" i="6" s="1"/>
  <c r="E22" i="6"/>
  <c r="G22" i="6" s="1"/>
  <c r="E23" i="6"/>
  <c r="G23" i="6" s="1"/>
  <c r="E24" i="6"/>
  <c r="G24" i="6" s="1"/>
  <c r="E25" i="6"/>
  <c r="G25" i="6" s="1"/>
  <c r="E26" i="6"/>
  <c r="G26" i="6" s="1"/>
  <c r="E27" i="6"/>
  <c r="G27" i="6" s="1"/>
  <c r="E28" i="6"/>
  <c r="G28" i="6" s="1"/>
  <c r="E29" i="6"/>
  <c r="G29" i="6" s="1"/>
  <c r="E30" i="6"/>
  <c r="G30" i="6" s="1"/>
  <c r="E31" i="6"/>
  <c r="G31" i="6" s="1"/>
  <c r="E32" i="6"/>
  <c r="G32" i="6" s="1"/>
  <c r="E14" i="6"/>
  <c r="G14" i="6" s="1"/>
  <c r="E15" i="6"/>
  <c r="G15" i="6" s="1"/>
  <c r="E16" i="6"/>
  <c r="G16" i="6" s="1"/>
  <c r="E17" i="6"/>
  <c r="G17" i="6" s="1"/>
  <c r="E18" i="6"/>
  <c r="G18" i="6" s="1"/>
  <c r="E19" i="6"/>
  <c r="G19" i="6" s="1"/>
  <c r="E13" i="6"/>
  <c r="E144" i="5"/>
  <c r="G144" i="5" s="1"/>
  <c r="I144" i="5" s="1"/>
  <c r="E145" i="5"/>
  <c r="G145" i="5" s="1"/>
  <c r="I145" i="5" s="1"/>
  <c r="E146" i="5"/>
  <c r="G146" i="5" s="1"/>
  <c r="I146" i="5" s="1"/>
  <c r="E147" i="5"/>
  <c r="G147" i="5" s="1"/>
  <c r="I147" i="5" s="1"/>
  <c r="E148" i="5"/>
  <c r="G148" i="5" s="1"/>
  <c r="I148" i="5" s="1"/>
  <c r="E149" i="5"/>
  <c r="G149" i="5" s="1"/>
  <c r="I149" i="5" s="1"/>
  <c r="E150" i="5"/>
  <c r="G150" i="5" s="1"/>
  <c r="I150" i="5" s="1"/>
  <c r="E151" i="5"/>
  <c r="G151" i="5" s="1"/>
  <c r="I151" i="5" s="1"/>
  <c r="E152" i="5"/>
  <c r="G152" i="5" s="1"/>
  <c r="I152" i="5" s="1"/>
  <c r="E153" i="5"/>
  <c r="G153" i="5" s="1"/>
  <c r="I153" i="5" s="1"/>
  <c r="E154" i="5"/>
  <c r="G154" i="5" s="1"/>
  <c r="I154" i="5" s="1"/>
  <c r="E132" i="5"/>
  <c r="G132" i="5" s="1"/>
  <c r="I132" i="5" s="1"/>
  <c r="E133" i="5"/>
  <c r="G133" i="5" s="1"/>
  <c r="I133" i="5" s="1"/>
  <c r="E134" i="5"/>
  <c r="G134" i="5" s="1"/>
  <c r="I134" i="5" s="1"/>
  <c r="E135" i="5"/>
  <c r="G135" i="5" s="1"/>
  <c r="I135" i="5" s="1"/>
  <c r="E136" i="5"/>
  <c r="G136" i="5" s="1"/>
  <c r="I136" i="5" s="1"/>
  <c r="E137" i="5"/>
  <c r="G137" i="5" s="1"/>
  <c r="I137" i="5" s="1"/>
  <c r="E138" i="5"/>
  <c r="G138" i="5" s="1"/>
  <c r="I138" i="5" s="1"/>
  <c r="E139" i="5"/>
  <c r="G139" i="5" s="1"/>
  <c r="I139" i="5" s="1"/>
  <c r="E140" i="5"/>
  <c r="G140" i="5" s="1"/>
  <c r="I140" i="5" s="1"/>
  <c r="E141" i="5"/>
  <c r="G141" i="5" s="1"/>
  <c r="I141" i="5" s="1"/>
  <c r="E142" i="5"/>
  <c r="G142" i="5" s="1"/>
  <c r="I142" i="5" s="1"/>
  <c r="E143" i="5"/>
  <c r="G143" i="5" s="1"/>
  <c r="I143" i="5" s="1"/>
  <c r="E117" i="5"/>
  <c r="G117" i="5" s="1"/>
  <c r="I117" i="5" s="1"/>
  <c r="E118" i="5"/>
  <c r="G118" i="5" s="1"/>
  <c r="I118" i="5" s="1"/>
  <c r="E119" i="5"/>
  <c r="G119" i="5" s="1"/>
  <c r="I119" i="5" s="1"/>
  <c r="E120" i="5"/>
  <c r="G120" i="5" s="1"/>
  <c r="I120" i="5" s="1"/>
  <c r="E121" i="5"/>
  <c r="G121" i="5" s="1"/>
  <c r="I121" i="5" s="1"/>
  <c r="E122" i="5"/>
  <c r="G122" i="5" s="1"/>
  <c r="I122" i="5" s="1"/>
  <c r="E123" i="5"/>
  <c r="G123" i="5" s="1"/>
  <c r="I123" i="5" s="1"/>
  <c r="E124" i="5"/>
  <c r="G124" i="5" s="1"/>
  <c r="I124" i="5" s="1"/>
  <c r="E125" i="5"/>
  <c r="G125" i="5" s="1"/>
  <c r="I125" i="5" s="1"/>
  <c r="E126" i="5"/>
  <c r="G126" i="5" s="1"/>
  <c r="I126" i="5" s="1"/>
  <c r="E127" i="5"/>
  <c r="G127" i="5" s="1"/>
  <c r="I127" i="5" s="1"/>
  <c r="E128" i="5"/>
  <c r="G128" i="5" s="1"/>
  <c r="I128" i="5" s="1"/>
  <c r="E129" i="5"/>
  <c r="G129" i="5" s="1"/>
  <c r="I129" i="5" s="1"/>
  <c r="E130" i="5"/>
  <c r="G130" i="5" s="1"/>
  <c r="I130" i="5" s="1"/>
  <c r="E131" i="5"/>
  <c r="G131" i="5" s="1"/>
  <c r="I131" i="5" s="1"/>
  <c r="E99" i="5"/>
  <c r="G99" i="5" s="1"/>
  <c r="I99" i="5" s="1"/>
  <c r="E100" i="5"/>
  <c r="G100" i="5" s="1"/>
  <c r="I100" i="5" s="1"/>
  <c r="E101" i="5"/>
  <c r="G101" i="5" s="1"/>
  <c r="I101" i="5" s="1"/>
  <c r="E102" i="5"/>
  <c r="G102" i="5" s="1"/>
  <c r="I102" i="5" s="1"/>
  <c r="E103" i="5"/>
  <c r="G103" i="5" s="1"/>
  <c r="I103" i="5" s="1"/>
  <c r="E104" i="5"/>
  <c r="G104" i="5" s="1"/>
  <c r="I104" i="5" s="1"/>
  <c r="E105" i="5"/>
  <c r="G105" i="5" s="1"/>
  <c r="I105" i="5" s="1"/>
  <c r="E106" i="5"/>
  <c r="G106" i="5" s="1"/>
  <c r="I106" i="5" s="1"/>
  <c r="E107" i="5"/>
  <c r="G107" i="5" s="1"/>
  <c r="I107" i="5" s="1"/>
  <c r="E108" i="5"/>
  <c r="G108" i="5" s="1"/>
  <c r="I108" i="5" s="1"/>
  <c r="E109" i="5"/>
  <c r="G109" i="5" s="1"/>
  <c r="I109" i="5" s="1"/>
  <c r="E110" i="5"/>
  <c r="G110" i="5" s="1"/>
  <c r="I110" i="5" s="1"/>
  <c r="E111" i="5"/>
  <c r="G111" i="5" s="1"/>
  <c r="I111" i="5" s="1"/>
  <c r="E112" i="5"/>
  <c r="G112" i="5" s="1"/>
  <c r="I112" i="5" s="1"/>
  <c r="E113" i="5"/>
  <c r="G113" i="5" s="1"/>
  <c r="I113" i="5" s="1"/>
  <c r="E114" i="5"/>
  <c r="G114" i="5" s="1"/>
  <c r="I114" i="5" s="1"/>
  <c r="E115" i="5"/>
  <c r="G115" i="5" s="1"/>
  <c r="I115" i="5" s="1"/>
  <c r="E116" i="5"/>
  <c r="G116" i="5" s="1"/>
  <c r="I116" i="5" s="1"/>
  <c r="G80" i="5"/>
  <c r="G83" i="5"/>
  <c r="I83" i="5" s="1"/>
  <c r="E84" i="5"/>
  <c r="G84" i="5" s="1"/>
  <c r="I84" i="5" s="1"/>
  <c r="E85" i="5"/>
  <c r="G85" i="5" s="1"/>
  <c r="I85" i="5" s="1"/>
  <c r="E86" i="5"/>
  <c r="G86" i="5" s="1"/>
  <c r="I86" i="5" s="1"/>
  <c r="E87" i="5"/>
  <c r="G87" i="5" s="1"/>
  <c r="I87" i="5" s="1"/>
  <c r="E88" i="5"/>
  <c r="G88" i="5" s="1"/>
  <c r="I88" i="5" s="1"/>
  <c r="E89" i="5"/>
  <c r="G89" i="5" s="1"/>
  <c r="I89" i="5" s="1"/>
  <c r="E90" i="5"/>
  <c r="G90" i="5" s="1"/>
  <c r="I90" i="5" s="1"/>
  <c r="E91" i="5"/>
  <c r="G91" i="5" s="1"/>
  <c r="I91" i="5" s="1"/>
  <c r="E92" i="5"/>
  <c r="G92" i="5" s="1"/>
  <c r="I92" i="5" s="1"/>
  <c r="E93" i="5"/>
  <c r="G93" i="5" s="1"/>
  <c r="I93" i="5" s="1"/>
  <c r="E94" i="5"/>
  <c r="G94" i="5" s="1"/>
  <c r="I94" i="5" s="1"/>
  <c r="E95" i="5"/>
  <c r="G95" i="5" s="1"/>
  <c r="I95" i="5" s="1"/>
  <c r="E96" i="5"/>
  <c r="G96" i="5" s="1"/>
  <c r="I96" i="5" s="1"/>
  <c r="E97" i="5"/>
  <c r="G97" i="5" s="1"/>
  <c r="I97" i="5" s="1"/>
  <c r="E98" i="5"/>
  <c r="G98" i="5" s="1"/>
  <c r="I98" i="5" s="1"/>
  <c r="E65" i="5"/>
  <c r="G65" i="5" s="1"/>
  <c r="I65" i="5" s="1"/>
  <c r="E66" i="5"/>
  <c r="G66" i="5" s="1"/>
  <c r="I66" i="5" s="1"/>
  <c r="E67" i="5"/>
  <c r="G67" i="5" s="1"/>
  <c r="I67" i="5" s="1"/>
  <c r="E68" i="5"/>
  <c r="G68" i="5" s="1"/>
  <c r="I68" i="5" s="1"/>
  <c r="E69" i="5"/>
  <c r="G69" i="5" s="1"/>
  <c r="I69" i="5" s="1"/>
  <c r="E70" i="5"/>
  <c r="G70" i="5" s="1"/>
  <c r="I70" i="5" s="1"/>
  <c r="E71" i="5"/>
  <c r="G71" i="5" s="1"/>
  <c r="I71" i="5" s="1"/>
  <c r="E72" i="5"/>
  <c r="G72" i="5" s="1"/>
  <c r="I72" i="5" s="1"/>
  <c r="E73" i="5"/>
  <c r="G73" i="5" s="1"/>
  <c r="I73" i="5" s="1"/>
  <c r="G74" i="5"/>
  <c r="I74" i="5" s="1"/>
  <c r="G75" i="5"/>
  <c r="I75" i="5" s="1"/>
  <c r="G76" i="5"/>
  <c r="I76" i="5" s="1"/>
  <c r="E77" i="5"/>
  <c r="G77" i="5" s="1"/>
  <c r="I77" i="5" s="1"/>
  <c r="E78" i="5"/>
  <c r="G78" i="5" s="1"/>
  <c r="I78" i="5" s="1"/>
  <c r="E79" i="5"/>
  <c r="G79" i="5" s="1"/>
  <c r="I79" i="5" s="1"/>
  <c r="I80" i="5"/>
  <c r="G81" i="5"/>
  <c r="I81" i="5" s="1"/>
  <c r="G82" i="5"/>
  <c r="I82" i="5" s="1"/>
  <c r="I18" i="6" l="1"/>
  <c r="I16" i="6"/>
  <c r="I14" i="6"/>
  <c r="I31" i="6"/>
  <c r="I29" i="6"/>
  <c r="I27" i="6"/>
  <c r="I25" i="6"/>
  <c r="I23" i="6"/>
  <c r="I21" i="6"/>
  <c r="I19" i="6"/>
  <c r="I17" i="6"/>
  <c r="I15" i="6"/>
  <c r="I32" i="6"/>
  <c r="I28" i="6"/>
  <c r="I26" i="6"/>
  <c r="I24" i="6"/>
  <c r="I22" i="6"/>
  <c r="I20" i="6"/>
  <c r="E47" i="5"/>
  <c r="G47" i="5" s="1"/>
  <c r="I47" i="5" s="1"/>
  <c r="E48" i="5"/>
  <c r="G48" i="5" s="1"/>
  <c r="I48" i="5" s="1"/>
  <c r="E49" i="5"/>
  <c r="G49" i="5" s="1"/>
  <c r="I49" i="5" s="1"/>
  <c r="E50" i="5"/>
  <c r="G50" i="5" s="1"/>
  <c r="I50" i="5" s="1"/>
  <c r="E51" i="5"/>
  <c r="G51" i="5" s="1"/>
  <c r="I51" i="5" s="1"/>
  <c r="E52" i="5"/>
  <c r="G52" i="5" s="1"/>
  <c r="I52" i="5" s="1"/>
  <c r="E53" i="5"/>
  <c r="G53" i="5" s="1"/>
  <c r="I53" i="5" s="1"/>
  <c r="E54" i="5"/>
  <c r="G54" i="5" s="1"/>
  <c r="I54" i="5" s="1"/>
  <c r="E55" i="5"/>
  <c r="G55" i="5" s="1"/>
  <c r="I55" i="5" s="1"/>
  <c r="E56" i="5"/>
  <c r="G56" i="5" s="1"/>
  <c r="I56" i="5" s="1"/>
  <c r="E57" i="5"/>
  <c r="G57" i="5" s="1"/>
  <c r="I57" i="5" s="1"/>
  <c r="G58" i="5"/>
  <c r="I58" i="5" s="1"/>
  <c r="E59" i="5"/>
  <c r="G59" i="5" s="1"/>
  <c r="I59" i="5" s="1"/>
  <c r="E60" i="5"/>
  <c r="G60" i="5" s="1"/>
  <c r="I60" i="5" s="1"/>
  <c r="G61" i="5"/>
  <c r="I61" i="5" s="1"/>
  <c r="E62" i="5"/>
  <c r="G62" i="5" s="1"/>
  <c r="I62" i="5" s="1"/>
  <c r="E63" i="5"/>
  <c r="G63" i="5" s="1"/>
  <c r="I63" i="5" s="1"/>
  <c r="E64" i="5"/>
  <c r="G64" i="5" s="1"/>
  <c r="I64" i="5" s="1"/>
  <c r="E31" i="5" l="1"/>
  <c r="G31" i="5" s="1"/>
  <c r="I31" i="5" s="1"/>
  <c r="E32" i="5"/>
  <c r="E33" i="5"/>
  <c r="E34" i="5"/>
  <c r="G34" i="5" s="1"/>
  <c r="I34" i="5" s="1"/>
  <c r="E35" i="5"/>
  <c r="G35" i="5" s="1"/>
  <c r="I35" i="5" s="1"/>
  <c r="E36" i="5"/>
  <c r="E37" i="5"/>
  <c r="G37" i="5" s="1"/>
  <c r="I37" i="5" s="1"/>
  <c r="E38" i="5"/>
  <c r="G38" i="5" s="1"/>
  <c r="I38" i="5" s="1"/>
  <c r="E39" i="5"/>
  <c r="G39" i="5" s="1"/>
  <c r="I39" i="5" s="1"/>
  <c r="E40" i="5"/>
  <c r="G40" i="5" s="1"/>
  <c r="I40" i="5" s="1"/>
  <c r="E41" i="5"/>
  <c r="G41" i="5" s="1"/>
  <c r="I41" i="5" s="1"/>
  <c r="E42" i="5"/>
  <c r="G42" i="5" s="1"/>
  <c r="I42" i="5" s="1"/>
  <c r="E43" i="5"/>
  <c r="G43" i="5" s="1"/>
  <c r="I43" i="5" s="1"/>
  <c r="E44" i="5"/>
  <c r="G44" i="5" s="1"/>
  <c r="I44" i="5" s="1"/>
  <c r="E45" i="5"/>
  <c r="G45" i="5" s="1"/>
  <c r="I45" i="5" s="1"/>
  <c r="E46" i="5"/>
  <c r="G46" i="5" s="1"/>
  <c r="I46" i="5" s="1"/>
  <c r="D18" i="18"/>
  <c r="F18" i="18" s="1"/>
  <c r="D19" i="18"/>
  <c r="F19" i="18" s="1"/>
  <c r="D20" i="18"/>
  <c r="F20" i="18" s="1"/>
  <c r="D21" i="18"/>
  <c r="D22" i="18"/>
  <c r="F22" i="18" s="1"/>
  <c r="D23" i="18"/>
  <c r="F23" i="18" s="1"/>
  <c r="D24" i="18"/>
  <c r="F24" i="18" s="1"/>
  <c r="D25" i="18"/>
  <c r="F25" i="18" s="1"/>
  <c r="D26" i="18"/>
  <c r="D27" i="18"/>
  <c r="D28" i="18"/>
  <c r="F28" i="18" s="1"/>
  <c r="D29" i="18"/>
  <c r="F29" i="18" s="1"/>
  <c r="I71" i="18" l="1"/>
  <c r="F27" i="18"/>
  <c r="I27" i="18" s="1"/>
  <c r="G33" i="5"/>
  <c r="I33" i="5" s="1"/>
  <c r="G36" i="5"/>
  <c r="I36" i="5" s="1"/>
  <c r="G32" i="5"/>
  <c r="I32" i="5" s="1"/>
  <c r="D17" i="18"/>
  <c r="F17" i="18" s="1"/>
  <c r="I17" i="18" s="1"/>
  <c r="D15" i="19"/>
  <c r="F15" i="19" s="1"/>
  <c r="H15" i="19" s="1"/>
  <c r="D16" i="19"/>
  <c r="D17" i="19"/>
  <c r="F17" i="19" s="1"/>
  <c r="H17" i="19" s="1"/>
  <c r="D18" i="19"/>
  <c r="F18" i="19" s="1"/>
  <c r="H18" i="19" s="1"/>
  <c r="D19" i="19"/>
  <c r="F19" i="19" s="1"/>
  <c r="H19" i="19" s="1"/>
  <c r="D20" i="19"/>
  <c r="F20" i="19" s="1"/>
  <c r="D21" i="19"/>
  <c r="F21" i="19" s="1"/>
  <c r="H39" i="19" s="1"/>
  <c r="D28" i="19"/>
  <c r="D14" i="19"/>
  <c r="F14" i="19" s="1"/>
  <c r="F16" i="19"/>
  <c r="F27" i="19"/>
  <c r="H27" i="19" s="1"/>
  <c r="F28" i="19"/>
  <c r="H28" i="19" s="1"/>
  <c r="H16" i="19"/>
  <c r="V17" i="18"/>
  <c r="V18" i="18"/>
  <c r="V19" i="18"/>
  <c r="V21" i="18"/>
  <c r="V23" i="18"/>
  <c r="V24" i="18"/>
  <c r="V26" i="18"/>
  <c r="V27" i="18"/>
  <c r="V28" i="18"/>
  <c r="V29" i="18"/>
  <c r="V30" i="18"/>
  <c r="V31" i="18"/>
  <c r="V33" i="18"/>
  <c r="V34" i="18"/>
  <c r="V35" i="18"/>
  <c r="V36" i="18"/>
  <c r="V37" i="18"/>
  <c r="V38" i="18"/>
  <c r="V39" i="18"/>
  <c r="V41" i="18"/>
  <c r="V42" i="18"/>
  <c r="I18" i="18"/>
  <c r="I19" i="18"/>
  <c r="I20" i="18"/>
  <c r="F21" i="18"/>
  <c r="I21" i="18" s="1"/>
  <c r="I22" i="18"/>
  <c r="I23" i="18"/>
  <c r="I24" i="18"/>
  <c r="I25" i="18"/>
  <c r="F26" i="18"/>
  <c r="I26" i="18" s="1"/>
  <c r="I28" i="18"/>
  <c r="I29" i="18"/>
  <c r="I70" i="18" l="1"/>
  <c r="I39" i="19"/>
  <c r="H38" i="19"/>
  <c r="H37" i="19"/>
  <c r="H36" i="19"/>
  <c r="H21" i="19"/>
  <c r="H20" i="19"/>
  <c r="H14" i="19"/>
  <c r="E18" i="5" l="1"/>
  <c r="G18" i="5" s="1"/>
  <c r="I18" i="5" s="1"/>
  <c r="E14" i="5"/>
  <c r="G14" i="5" s="1"/>
  <c r="I14" i="5" s="1"/>
  <c r="E15" i="5"/>
  <c r="G15" i="5" s="1"/>
  <c r="I15" i="5" s="1"/>
  <c r="E16" i="5"/>
  <c r="G16" i="5" s="1"/>
  <c r="I16" i="5" s="1"/>
  <c r="E17" i="5"/>
  <c r="G17" i="5" s="1"/>
  <c r="I17" i="5" s="1"/>
  <c r="E19" i="5"/>
  <c r="G19" i="5" s="1"/>
  <c r="I19" i="5" s="1"/>
  <c r="E20" i="5"/>
  <c r="G20" i="5" s="1"/>
  <c r="I20" i="5" s="1"/>
  <c r="E21" i="5"/>
  <c r="G21" i="5" s="1"/>
  <c r="I21" i="5" s="1"/>
  <c r="E22" i="5"/>
  <c r="G22" i="5" s="1"/>
  <c r="I22" i="5" s="1"/>
  <c r="E23" i="5"/>
  <c r="G23" i="5" s="1"/>
  <c r="I23" i="5" s="1"/>
  <c r="E24" i="5"/>
  <c r="G24" i="5" s="1"/>
  <c r="E25" i="5"/>
  <c r="E26" i="5"/>
  <c r="G26" i="5" s="1"/>
  <c r="I26" i="5" s="1"/>
  <c r="E27" i="5"/>
  <c r="E28" i="5"/>
  <c r="E29" i="5"/>
  <c r="E30" i="5"/>
  <c r="G30" i="5" s="1"/>
  <c r="I30" i="5" s="1"/>
  <c r="G25" i="5" l="1"/>
  <c r="I25" i="5" s="1"/>
  <c r="G27" i="5"/>
  <c r="I27" i="5" s="1"/>
  <c r="G29" i="5"/>
  <c r="I29" i="5" s="1"/>
  <c r="G28" i="5"/>
  <c r="I28" i="5" s="1"/>
  <c r="I24" i="5"/>
  <c r="V64" i="18" l="1"/>
  <c r="I38" i="19" l="1"/>
  <c r="I37" i="19"/>
  <c r="J72" i="18" l="1"/>
  <c r="J73" i="18"/>
  <c r="H29" i="19" l="1"/>
  <c r="D29" i="19"/>
  <c r="Q21" i="19"/>
  <c r="Q20" i="19"/>
  <c r="Q19" i="19"/>
  <c r="Q18" i="19"/>
  <c r="Q17" i="19"/>
  <c r="Q16" i="19"/>
  <c r="Q15" i="19"/>
  <c r="Q14" i="19"/>
  <c r="Q13" i="19"/>
  <c r="F13" i="19"/>
  <c r="H35" i="19" s="1"/>
  <c r="F16" i="18"/>
  <c r="F66" i="18" s="1"/>
  <c r="V65" i="18"/>
  <c r="I35" i="19" l="1"/>
  <c r="H41" i="19"/>
  <c r="I69" i="18"/>
  <c r="I81" i="18" s="1"/>
  <c r="H13" i="19"/>
  <c r="H30" i="19" s="1"/>
  <c r="I36" i="19"/>
  <c r="I16" i="18"/>
  <c r="J69" i="18"/>
  <c r="Q30" i="19"/>
  <c r="F30" i="19"/>
  <c r="V66" i="18"/>
  <c r="I41" i="19" l="1"/>
  <c r="I66" i="18"/>
  <c r="J71" i="18"/>
  <c r="J70" i="18"/>
  <c r="J81" i="18" s="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70" i="11" l="1"/>
  <c r="X169" i="11"/>
  <c r="X168" i="11"/>
  <c r="X167" i="11"/>
  <c r="X166" i="11"/>
  <c r="X165" i="11"/>
  <c r="X164" i="11"/>
  <c r="X163" i="11"/>
  <c r="X162" i="11"/>
  <c r="X161" i="11"/>
  <c r="X160" i="11"/>
  <c r="X159" i="11"/>
  <c r="X158" i="11"/>
  <c r="X157" i="11"/>
  <c r="X156" i="11"/>
  <c r="X155" i="11"/>
  <c r="X154" i="11"/>
  <c r="X153" i="11"/>
  <c r="X152" i="11"/>
  <c r="X151" i="11"/>
  <c r="X150" i="11"/>
  <c r="X149" i="11"/>
  <c r="X148" i="11"/>
  <c r="X147" i="11"/>
  <c r="X146" i="11"/>
  <c r="X145" i="11"/>
  <c r="X144" i="11"/>
  <c r="X143" i="11"/>
  <c r="X142" i="11"/>
  <c r="X141" i="11"/>
  <c r="X140" i="11"/>
  <c r="X139" i="11"/>
  <c r="X138" i="11"/>
  <c r="X137" i="11"/>
  <c r="X136" i="11"/>
  <c r="X135" i="11"/>
  <c r="X134" i="11"/>
  <c r="X133" i="11"/>
  <c r="X132" i="11"/>
  <c r="X131" i="11"/>
  <c r="X130" i="11"/>
  <c r="X129" i="11"/>
  <c r="X128" i="11"/>
  <c r="X127" i="11"/>
  <c r="X126" i="11"/>
  <c r="X125" i="11"/>
  <c r="X124" i="11"/>
  <c r="X123" i="11"/>
  <c r="X122" i="11"/>
  <c r="X121" i="11"/>
  <c r="X120" i="11"/>
  <c r="X119" i="11"/>
  <c r="X118" i="11"/>
  <c r="X117" i="11"/>
  <c r="X116" i="11"/>
  <c r="X115" i="11"/>
  <c r="X114" i="11"/>
  <c r="X113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90" i="11"/>
  <c r="X89" i="11"/>
  <c r="X88" i="11"/>
  <c r="X87" i="11"/>
  <c r="X85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E13" i="11"/>
  <c r="G13" i="11" s="1"/>
  <c r="I13" i="11" s="1"/>
  <c r="X12" i="11"/>
  <c r="G12" i="11"/>
  <c r="G228" i="11" s="1"/>
  <c r="I12" i="11" l="1"/>
  <c r="I228" i="11" s="1"/>
  <c r="X228" i="11"/>
  <c r="Z13" i="9" l="1"/>
  <c r="X28" i="10"/>
  <c r="X29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E13" i="10"/>
  <c r="G13" i="10" s="1"/>
  <c r="I13" i="10" s="1"/>
  <c r="G12" i="10"/>
  <c r="G208" i="10" s="1"/>
  <c r="X12" i="10"/>
  <c r="X205" i="10"/>
  <c r="X178" i="10"/>
  <c r="X177" i="10"/>
  <c r="X176" i="10"/>
  <c r="X175" i="10"/>
  <c r="X174" i="10"/>
  <c r="X173" i="10"/>
  <c r="X172" i="10"/>
  <c r="X171" i="10"/>
  <c r="X170" i="10"/>
  <c r="X169" i="10"/>
  <c r="X168" i="10"/>
  <c r="X167" i="10"/>
  <c r="X166" i="10"/>
  <c r="X165" i="10"/>
  <c r="X164" i="10"/>
  <c r="X163" i="10"/>
  <c r="X162" i="10"/>
  <c r="X161" i="10"/>
  <c r="X159" i="10"/>
  <c r="X158" i="10"/>
  <c r="X157" i="10"/>
  <c r="X156" i="10"/>
  <c r="X155" i="10"/>
  <c r="X154" i="10"/>
  <c r="X153" i="10"/>
  <c r="X152" i="10"/>
  <c r="X151" i="10"/>
  <c r="X150" i="10"/>
  <c r="X149" i="10"/>
  <c r="X148" i="10"/>
  <c r="X147" i="10"/>
  <c r="X146" i="10"/>
  <c r="X145" i="10"/>
  <c r="X144" i="10"/>
  <c r="X143" i="10"/>
  <c r="X142" i="10"/>
  <c r="X141" i="10"/>
  <c r="X140" i="10"/>
  <c r="X139" i="10"/>
  <c r="X138" i="10"/>
  <c r="X137" i="10"/>
  <c r="X136" i="10"/>
  <c r="X135" i="10"/>
  <c r="X134" i="10"/>
  <c r="X133" i="10"/>
  <c r="X132" i="10"/>
  <c r="X131" i="10"/>
  <c r="X130" i="10"/>
  <c r="X129" i="10"/>
  <c r="X128" i="10"/>
  <c r="X127" i="10"/>
  <c r="X126" i="10"/>
  <c r="X125" i="10"/>
  <c r="X124" i="10"/>
  <c r="X123" i="10"/>
  <c r="X122" i="10"/>
  <c r="X121" i="10"/>
  <c r="X120" i="10"/>
  <c r="X119" i="10"/>
  <c r="X118" i="10"/>
  <c r="X117" i="10"/>
  <c r="X116" i="10"/>
  <c r="X115" i="10"/>
  <c r="X114" i="10"/>
  <c r="X113" i="10"/>
  <c r="X112" i="10"/>
  <c r="X111" i="10"/>
  <c r="X110" i="10"/>
  <c r="X109" i="10"/>
  <c r="X108" i="10"/>
  <c r="X107" i="10"/>
  <c r="X106" i="10"/>
  <c r="X105" i="10"/>
  <c r="X104" i="10"/>
  <c r="X103" i="10"/>
  <c r="X102" i="10"/>
  <c r="X101" i="10"/>
  <c r="X100" i="10"/>
  <c r="X99" i="10"/>
  <c r="X98" i="10"/>
  <c r="X97" i="10"/>
  <c r="X96" i="10"/>
  <c r="X95" i="10"/>
  <c r="X94" i="10"/>
  <c r="X93" i="10"/>
  <c r="X92" i="10"/>
  <c r="X91" i="10"/>
  <c r="X90" i="10"/>
  <c r="X89" i="10"/>
  <c r="X88" i="10"/>
  <c r="X87" i="10"/>
  <c r="X86" i="10"/>
  <c r="X85" i="10"/>
  <c r="X84" i="10"/>
  <c r="X83" i="10"/>
  <c r="X82" i="10"/>
  <c r="X81" i="10"/>
  <c r="X80" i="10"/>
  <c r="X79" i="10"/>
  <c r="X78" i="10"/>
  <c r="X77" i="10"/>
  <c r="X76" i="10"/>
  <c r="X75" i="10"/>
  <c r="X74" i="10"/>
  <c r="X73" i="10"/>
  <c r="X72" i="10"/>
  <c r="X71" i="10"/>
  <c r="X70" i="10"/>
  <c r="X69" i="10"/>
  <c r="X68" i="10"/>
  <c r="X67" i="10"/>
  <c r="X66" i="10"/>
  <c r="X65" i="10"/>
  <c r="X64" i="10"/>
  <c r="X63" i="10"/>
  <c r="X62" i="10"/>
  <c r="X61" i="10"/>
  <c r="X60" i="10"/>
  <c r="X59" i="10"/>
  <c r="X58" i="10"/>
  <c r="X57" i="10"/>
  <c r="X56" i="10"/>
  <c r="X55" i="10"/>
  <c r="X54" i="10"/>
  <c r="X53" i="10"/>
  <c r="X52" i="10"/>
  <c r="X51" i="10"/>
  <c r="X50" i="10"/>
  <c r="X49" i="10"/>
  <c r="X48" i="10"/>
  <c r="X47" i="10"/>
  <c r="X46" i="10"/>
  <c r="X45" i="10"/>
  <c r="X44" i="10"/>
  <c r="X43" i="10"/>
  <c r="X42" i="10"/>
  <c r="X41" i="10"/>
  <c r="X40" i="10"/>
  <c r="X39" i="10"/>
  <c r="X38" i="10"/>
  <c r="X37" i="10"/>
  <c r="X36" i="10"/>
  <c r="X35" i="10"/>
  <c r="X34" i="10"/>
  <c r="X33" i="10"/>
  <c r="X32" i="10"/>
  <c r="X31" i="10"/>
  <c r="X30" i="10"/>
  <c r="X208" i="10" l="1"/>
  <c r="I12" i="10"/>
  <c r="Z194" i="9"/>
  <c r="Z195" i="9"/>
  <c r="Z196" i="9"/>
  <c r="Z197" i="9"/>
  <c r="Z198" i="9"/>
  <c r="Z199" i="9"/>
  <c r="Z200" i="9"/>
  <c r="Z201" i="9"/>
  <c r="Z202" i="9"/>
  <c r="Z203" i="9"/>
  <c r="Z204" i="9"/>
  <c r="Z205" i="9"/>
  <c r="Z206" i="9"/>
  <c r="Z177" i="9"/>
  <c r="Z178" i="9"/>
  <c r="Z179" i="9"/>
  <c r="Z180" i="9"/>
  <c r="Z181" i="9"/>
  <c r="Z182" i="9"/>
  <c r="Z183" i="9"/>
  <c r="Z184" i="9"/>
  <c r="Z189" i="9"/>
  <c r="Z190" i="9"/>
  <c r="Z188" i="9"/>
  <c r="Z187" i="9"/>
  <c r="Z186" i="9"/>
  <c r="Z185" i="9"/>
  <c r="Z176" i="9"/>
  <c r="I208" i="10" l="1"/>
  <c r="X72" i="8" l="1"/>
  <c r="Z54" i="9"/>
  <c r="Z55" i="9"/>
  <c r="Z56" i="9"/>
  <c r="Z14" i="9"/>
  <c r="Z15" i="9"/>
  <c r="Z16" i="9"/>
  <c r="Z17" i="9"/>
  <c r="Z18" i="9"/>
  <c r="Z19" i="9"/>
  <c r="Z20" i="9"/>
  <c r="E14" i="9"/>
  <c r="G14" i="9" s="1"/>
  <c r="I13" i="9"/>
  <c r="Z12" i="9"/>
  <c r="G12" i="9"/>
  <c r="Z193" i="9"/>
  <c r="Z192" i="9"/>
  <c r="Z191" i="9"/>
  <c r="Z175" i="9"/>
  <c r="Z174" i="9"/>
  <c r="Z173" i="9"/>
  <c r="Z172" i="9"/>
  <c r="Z171" i="9"/>
  <c r="Z170" i="9"/>
  <c r="Z169" i="9"/>
  <c r="Z168" i="9"/>
  <c r="Z167" i="9"/>
  <c r="Z166" i="9"/>
  <c r="Z165" i="9"/>
  <c r="Z164" i="9"/>
  <c r="Z163" i="9"/>
  <c r="Z162" i="9"/>
  <c r="Z161" i="9"/>
  <c r="Z160" i="9"/>
  <c r="Z159" i="9"/>
  <c r="Z158" i="9"/>
  <c r="Z157" i="9"/>
  <c r="Z156" i="9"/>
  <c r="Z155" i="9"/>
  <c r="Z154" i="9"/>
  <c r="Z153" i="9"/>
  <c r="Z152" i="9"/>
  <c r="Z151" i="9"/>
  <c r="Z150" i="9"/>
  <c r="Z149" i="9"/>
  <c r="Z148" i="9"/>
  <c r="Z147" i="9"/>
  <c r="Z146" i="9"/>
  <c r="Z145" i="9"/>
  <c r="Z144" i="9"/>
  <c r="Z143" i="9"/>
  <c r="Z142" i="9"/>
  <c r="Z141" i="9"/>
  <c r="Z140" i="9"/>
  <c r="Z139" i="9"/>
  <c r="Z138" i="9"/>
  <c r="Z137" i="9"/>
  <c r="Z136" i="9"/>
  <c r="Z135" i="9"/>
  <c r="Z134" i="9"/>
  <c r="Z133" i="9"/>
  <c r="Z132" i="9"/>
  <c r="Z131" i="9"/>
  <c r="Z130" i="9"/>
  <c r="Z129" i="9"/>
  <c r="Z128" i="9"/>
  <c r="Z127" i="9"/>
  <c r="Z126" i="9"/>
  <c r="Z125" i="9"/>
  <c r="Z124" i="9"/>
  <c r="Z123" i="9"/>
  <c r="Z122" i="9"/>
  <c r="Z121" i="9"/>
  <c r="Z120" i="9"/>
  <c r="Z119" i="9"/>
  <c r="Z118" i="9"/>
  <c r="Z117" i="9"/>
  <c r="Z116" i="9"/>
  <c r="Z115" i="9"/>
  <c r="Z114" i="9"/>
  <c r="Z113" i="9"/>
  <c r="Z112" i="9"/>
  <c r="Z111" i="9"/>
  <c r="Z110" i="9"/>
  <c r="Z109" i="9"/>
  <c r="Z108" i="9"/>
  <c r="Z107" i="9"/>
  <c r="Z106" i="9"/>
  <c r="Z105" i="9"/>
  <c r="Z104" i="9"/>
  <c r="Z103" i="9"/>
  <c r="Z102" i="9"/>
  <c r="Z101" i="9"/>
  <c r="Z100" i="9"/>
  <c r="Z99" i="9"/>
  <c r="Z98" i="9"/>
  <c r="Z97" i="9"/>
  <c r="Z96" i="9"/>
  <c r="Z95" i="9"/>
  <c r="Z94" i="9"/>
  <c r="Z93" i="9"/>
  <c r="Z92" i="9"/>
  <c r="Z91" i="9"/>
  <c r="Z90" i="9"/>
  <c r="Z89" i="9"/>
  <c r="Z88" i="9"/>
  <c r="Z87" i="9"/>
  <c r="Z86" i="9"/>
  <c r="Z85" i="9"/>
  <c r="Z84" i="9"/>
  <c r="Z83" i="9"/>
  <c r="Z82" i="9"/>
  <c r="Z81" i="9"/>
  <c r="Z80" i="9"/>
  <c r="Z79" i="9"/>
  <c r="Z78" i="9"/>
  <c r="Z77" i="9"/>
  <c r="Z76" i="9"/>
  <c r="Z75" i="9"/>
  <c r="Z74" i="9"/>
  <c r="Z73" i="9"/>
  <c r="Z72" i="9"/>
  <c r="Z71" i="9"/>
  <c r="Z70" i="9"/>
  <c r="Z69" i="9"/>
  <c r="Z68" i="9"/>
  <c r="Z67" i="9"/>
  <c r="Z66" i="9"/>
  <c r="Z65" i="9"/>
  <c r="Z64" i="9"/>
  <c r="Z63" i="9"/>
  <c r="Z62" i="9"/>
  <c r="Z61" i="9"/>
  <c r="Z60" i="9"/>
  <c r="Z59" i="9"/>
  <c r="Z58" i="9"/>
  <c r="Z57" i="9"/>
  <c r="Z53" i="9"/>
  <c r="Z52" i="9"/>
  <c r="Z51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I12" i="9" l="1"/>
  <c r="G209" i="9"/>
  <c r="Z209" i="9"/>
  <c r="J215" i="9" s="1"/>
  <c r="I14" i="9"/>
  <c r="I209" i="9" l="1"/>
  <c r="I215" i="9" s="1"/>
  <c r="AB16" i="5" l="1"/>
  <c r="H46" i="17" l="1"/>
  <c r="G50" i="17"/>
  <c r="E13" i="5" l="1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99" i="7"/>
  <c r="AB100" i="7"/>
  <c r="AB101" i="7"/>
  <c r="AB102" i="7"/>
  <c r="AB103" i="7"/>
  <c r="AB104" i="7"/>
  <c r="AB105" i="7"/>
  <c r="AB106" i="7"/>
  <c r="AB107" i="7"/>
  <c r="AB108" i="7"/>
  <c r="AB109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4" i="7"/>
  <c r="AB125" i="7"/>
  <c r="AB126" i="7"/>
  <c r="AB127" i="7"/>
  <c r="AB128" i="7"/>
  <c r="AB129" i="7"/>
  <c r="AB130" i="7"/>
  <c r="AB131" i="7"/>
  <c r="AB132" i="7"/>
  <c r="AB133" i="7"/>
  <c r="AB134" i="7"/>
  <c r="AB135" i="7"/>
  <c r="AB136" i="7"/>
  <c r="AB137" i="7"/>
  <c r="AB138" i="7"/>
  <c r="AB139" i="7"/>
  <c r="AB140" i="7"/>
  <c r="AB141" i="7"/>
  <c r="AB142" i="7"/>
  <c r="AB143" i="7"/>
  <c r="AB144" i="7"/>
  <c r="AB145" i="7"/>
  <c r="AB146" i="7"/>
  <c r="AB147" i="7"/>
  <c r="AB148" i="7"/>
  <c r="AB149" i="7"/>
  <c r="AB150" i="7"/>
  <c r="AB151" i="7"/>
  <c r="AB152" i="7"/>
  <c r="AB153" i="7"/>
  <c r="AB154" i="7"/>
  <c r="AB155" i="7"/>
  <c r="AB156" i="7"/>
  <c r="AB157" i="7"/>
  <c r="AB158" i="7"/>
  <c r="AB12" i="7"/>
  <c r="X132" i="8"/>
  <c r="X131" i="8"/>
  <c r="X130" i="8"/>
  <c r="X129" i="8"/>
  <c r="X128" i="8"/>
  <c r="X127" i="8"/>
  <c r="X126" i="8"/>
  <c r="X125" i="8"/>
  <c r="X124" i="8"/>
  <c r="X123" i="8"/>
  <c r="X122" i="8"/>
  <c r="X121" i="8"/>
  <c r="X120" i="8"/>
  <c r="X119" i="8"/>
  <c r="X118" i="8"/>
  <c r="X117" i="8"/>
  <c r="X116" i="8"/>
  <c r="X115" i="8"/>
  <c r="X114" i="8"/>
  <c r="X113" i="8"/>
  <c r="X112" i="8"/>
  <c r="X111" i="8"/>
  <c r="X110" i="8"/>
  <c r="X109" i="8"/>
  <c r="X108" i="8"/>
  <c r="X107" i="8"/>
  <c r="X106" i="8"/>
  <c r="X105" i="8"/>
  <c r="X104" i="8"/>
  <c r="X103" i="8"/>
  <c r="X102" i="8"/>
  <c r="X101" i="8"/>
  <c r="X100" i="8"/>
  <c r="X99" i="8"/>
  <c r="X98" i="8"/>
  <c r="X97" i="8"/>
  <c r="X96" i="8"/>
  <c r="X95" i="8"/>
  <c r="X94" i="8"/>
  <c r="X93" i="8"/>
  <c r="X92" i="8"/>
  <c r="X91" i="8"/>
  <c r="X90" i="8"/>
  <c r="X89" i="8"/>
  <c r="X88" i="8"/>
  <c r="X87" i="8"/>
  <c r="X86" i="8"/>
  <c r="X85" i="8"/>
  <c r="X84" i="8"/>
  <c r="X83" i="8"/>
  <c r="X82" i="8"/>
  <c r="X81" i="8"/>
  <c r="X80" i="8"/>
  <c r="X79" i="8"/>
  <c r="X78" i="8"/>
  <c r="X77" i="8"/>
  <c r="X76" i="8"/>
  <c r="X75" i="8"/>
  <c r="X74" i="8"/>
  <c r="X73" i="8"/>
  <c r="X71" i="8"/>
  <c r="X70" i="8"/>
  <c r="X69" i="8"/>
  <c r="X68" i="8"/>
  <c r="X67" i="8"/>
  <c r="X66" i="8"/>
  <c r="X65" i="8"/>
  <c r="X64" i="8"/>
  <c r="X63" i="8"/>
  <c r="X62" i="8"/>
  <c r="X61" i="8"/>
  <c r="X60" i="8"/>
  <c r="X59" i="8"/>
  <c r="X58" i="8"/>
  <c r="X57" i="8"/>
  <c r="X56" i="8"/>
  <c r="X55" i="8"/>
  <c r="X54" i="8"/>
  <c r="X53" i="8"/>
  <c r="X52" i="8"/>
  <c r="X51" i="8"/>
  <c r="X50" i="8"/>
  <c r="X49" i="8"/>
  <c r="X48" i="8"/>
  <c r="X47" i="8"/>
  <c r="X46" i="8"/>
  <c r="X45" i="8"/>
  <c r="X44" i="8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G13" i="8"/>
  <c r="I13" i="8" s="1"/>
  <c r="X12" i="8"/>
  <c r="G12" i="8"/>
  <c r="I12" i="8" s="1"/>
  <c r="AB160" i="7" l="1"/>
  <c r="J166" i="7" s="1"/>
  <c r="X178" i="8"/>
  <c r="J184" i="8" s="1"/>
  <c r="E13" i="7"/>
  <c r="G13" i="7" s="1"/>
  <c r="I13" i="7" s="1"/>
  <c r="G12" i="7"/>
  <c r="G178" i="8" l="1"/>
  <c r="I178" i="8"/>
  <c r="I184" i="8" s="1"/>
  <c r="I12" i="7"/>
  <c r="AB154" i="5"/>
  <c r="AB153" i="5"/>
  <c r="AB152" i="5"/>
  <c r="AB150" i="5"/>
  <c r="AB149" i="5"/>
  <c r="AB148" i="5"/>
  <c r="AB147" i="5"/>
  <c r="AB146" i="5"/>
  <c r="AB145" i="5"/>
  <c r="AB144" i="5"/>
  <c r="AB143" i="5"/>
  <c r="AB142" i="5"/>
  <c r="AB141" i="5"/>
  <c r="AB140" i="5"/>
  <c r="AB139" i="5"/>
  <c r="AB138" i="5"/>
  <c r="AB137" i="5"/>
  <c r="AB136" i="5"/>
  <c r="AB135" i="5"/>
  <c r="AB134" i="5"/>
  <c r="AB133" i="5"/>
  <c r="AB132" i="5"/>
  <c r="AB131" i="5"/>
  <c r="AB130" i="5"/>
  <c r="AB129" i="5"/>
  <c r="AB128" i="5"/>
  <c r="AB127" i="5"/>
  <c r="AB126" i="5"/>
  <c r="AB125" i="5"/>
  <c r="AB124" i="5"/>
  <c r="AB123" i="5"/>
  <c r="AB122" i="5"/>
  <c r="AB121" i="5"/>
  <c r="AB120" i="5"/>
  <c r="AB119" i="5"/>
  <c r="AB118" i="5"/>
  <c r="AB117" i="5"/>
  <c r="AB116" i="5"/>
  <c r="AB115" i="5"/>
  <c r="AB114" i="5"/>
  <c r="AB113" i="5"/>
  <c r="AB112" i="5"/>
  <c r="AB111" i="5"/>
  <c r="AB110" i="5"/>
  <c r="AB109" i="5"/>
  <c r="AB108" i="5"/>
  <c r="AB107" i="5"/>
  <c r="AB106" i="5"/>
  <c r="AB105" i="5"/>
  <c r="AB104" i="5"/>
  <c r="AB103" i="5"/>
  <c r="AB102" i="5"/>
  <c r="AB101" i="5"/>
  <c r="AB100" i="5"/>
  <c r="AB99" i="5"/>
  <c r="AB98" i="5"/>
  <c r="AB97" i="5"/>
  <c r="AB96" i="5"/>
  <c r="AB95" i="5"/>
  <c r="AB94" i="5"/>
  <c r="AB93" i="5"/>
  <c r="AB92" i="5"/>
  <c r="AB91" i="5"/>
  <c r="AB90" i="5"/>
  <c r="AB89" i="5"/>
  <c r="AB88" i="5"/>
  <c r="AB87" i="5"/>
  <c r="AB86" i="5"/>
  <c r="AB85" i="5"/>
  <c r="AB84" i="5"/>
  <c r="AB83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70" i="5"/>
  <c r="AB69" i="5"/>
  <c r="AB68" i="5"/>
  <c r="AB67" i="5"/>
  <c r="AB6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8" i="5"/>
  <c r="AB15" i="5"/>
  <c r="AB14" i="5"/>
  <c r="AB13" i="5"/>
  <c r="AB12" i="5"/>
  <c r="X153" i="6"/>
  <c r="X152" i="6"/>
  <c r="X151" i="6"/>
  <c r="X150" i="6"/>
  <c r="X148" i="6"/>
  <c r="X147" i="6"/>
  <c r="X146" i="6"/>
  <c r="X145" i="6"/>
  <c r="X144" i="6"/>
  <c r="X143" i="6"/>
  <c r="X142" i="6"/>
  <c r="X141" i="6"/>
  <c r="X140" i="6"/>
  <c r="X139" i="6"/>
  <c r="X138" i="6"/>
  <c r="X137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8" i="6"/>
  <c r="X107" i="6"/>
  <c r="X106" i="6"/>
  <c r="X105" i="6"/>
  <c r="X104" i="6"/>
  <c r="X103" i="6"/>
  <c r="X102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G13" i="6"/>
  <c r="I13" i="6" s="1"/>
  <c r="X12" i="6"/>
  <c r="G12" i="6"/>
  <c r="G13" i="5"/>
  <c r="I13" i="5" s="1"/>
  <c r="G12" i="5"/>
  <c r="X157" i="6" l="1"/>
  <c r="J163" i="6" s="1"/>
  <c r="I53" i="6"/>
  <c r="G157" i="6"/>
  <c r="I12" i="6"/>
  <c r="I30" i="6"/>
  <c r="G160" i="7"/>
  <c r="AB156" i="5"/>
  <c r="J162" i="5" s="1"/>
  <c r="G156" i="5"/>
  <c r="I156" i="5" s="1"/>
  <c r="I162" i="5" s="1"/>
  <c r="I160" i="7"/>
  <c r="I166" i="7" s="1"/>
  <c r="I12" i="5"/>
  <c r="I157" i="6" l="1"/>
  <c r="I163" i="6" s="1"/>
</calcChain>
</file>

<file path=xl/sharedStrings.xml><?xml version="1.0" encoding="utf-8"?>
<sst xmlns="http://schemas.openxmlformats.org/spreadsheetml/2006/main" count="8958" uniqueCount="3800">
  <si>
    <t>Fecha</t>
  </si>
  <si>
    <t>JUAN FRANCISCO SOSA GALDÁMEZ</t>
  </si>
  <si>
    <t>CARLOS ERNESTO SILIÉZAR GARCÍA</t>
  </si>
  <si>
    <t>ANA CECILIA LANDAVERDE AVELAR</t>
  </si>
  <si>
    <t>CARLOS ARMANDO MEJÍA</t>
  </si>
  <si>
    <t>MARIO ALFONSO GARCÍA</t>
  </si>
  <si>
    <t>EDUARDO CRUZ PINEDA</t>
  </si>
  <si>
    <t>ADAMID BELTRÁN CAÑAS</t>
  </si>
  <si>
    <t>JOSÉ WILFREDO CASTANEDA CHÁVEZ</t>
  </si>
  <si>
    <t>ADONIS MOREIRA RIVAS</t>
  </si>
  <si>
    <t>JOSÉ DOMINGO RIVAS ALFARO</t>
  </si>
  <si>
    <t>GERMAN OSWALDO LÓPEZ ESCOBAR</t>
  </si>
  <si>
    <t>GILMAR MAURICIO MEJÍA CALDERÓN</t>
  </si>
  <si>
    <t>JUAN RAMÓN PARADA</t>
  </si>
  <si>
    <t>CARLOS MIGUEL LÓPEZ ZAMORA</t>
  </si>
  <si>
    <t>IGNACIO ALFREDO SANDOVAL DELGADO</t>
  </si>
  <si>
    <t>JOSÉ MARÍA GARCÍA RODRÍGUEZ</t>
  </si>
  <si>
    <t>SAÚL ANAYA ELÍAS</t>
  </si>
  <si>
    <t>LESSER ROBERTO LINARES MENÉNDEZ</t>
  </si>
  <si>
    <t>DANIEL FERNANDO VEGA HERNÁNDEZ</t>
  </si>
  <si>
    <t>WALTER ALBERTO GUTIÉRREZ RAMOS</t>
  </si>
  <si>
    <t>ROGER MANFREDIS HERNÁNDEZ FUENTES</t>
  </si>
  <si>
    <t>HERICK ANTONIO CRUZ ORELLANA</t>
  </si>
  <si>
    <t>GUILLERMO EDUARDO FUNES</t>
  </si>
  <si>
    <t>ESTELA DE JESÚS ESCAMILLA LADINO</t>
  </si>
  <si>
    <t>ALDEMARO CLARÁ</t>
  </si>
  <si>
    <t>LUIS ALFONSO DÍAZ ARÉVALO</t>
  </si>
  <si>
    <t>KARLA PATRICIA AYALA PAZ</t>
  </si>
  <si>
    <t>FULVIO ENRIQUE RIVAS RIVERA</t>
  </si>
  <si>
    <t>MANUEL DE JESÚS OSORIO</t>
  </si>
  <si>
    <t>JOSÉ DANIEL ARÉVALO</t>
  </si>
  <si>
    <t>CARLOS MAURICIO GARCÍA QUINTANILLA</t>
  </si>
  <si>
    <t>CARLOS ARMANDO BORJA MELARA</t>
  </si>
  <si>
    <t>FRANCISCO ALFREDO TORRES</t>
  </si>
  <si>
    <t>ALLAN SALOMÓN GONZÁLEZ</t>
  </si>
  <si>
    <t>LUIS ALBERTO SARACAY FUNES</t>
  </si>
  <si>
    <t>"Enrique Álvarez Córdova"</t>
  </si>
  <si>
    <t>JOSÉ EDUARDO VIDES BERGANZA</t>
  </si>
  <si>
    <t>WILLIAM MANFREDI SOTO CARBAJAL</t>
  </si>
  <si>
    <t>PABLO ARMANDO CASTELLANOS</t>
  </si>
  <si>
    <t>CARLOS MAURICIO LÓPEZ CULGUA</t>
  </si>
  <si>
    <t>MARIO ORLANDO SAMAYOA CORTÉZ</t>
  </si>
  <si>
    <t>SANTOS RAFAEL ALEMÁN ORTEGA</t>
  </si>
  <si>
    <t>ANDRÉS SATURNINO ROMERO M.</t>
  </si>
  <si>
    <t>JORGE ARNULFO MONTANO SALINAS</t>
  </si>
  <si>
    <t>RONY JESÚS GUEVARA LÓPEZ</t>
  </si>
  <si>
    <t>MARIO ANTONIO ALARCÓN V.</t>
  </si>
  <si>
    <t>MARIO EDGARDO RODRÍGUEZ GRACIAS</t>
  </si>
  <si>
    <t>FREDY EDGARDO FUENTES</t>
  </si>
  <si>
    <t>RENÉ FRANCISCO NUÑEZ VILLEGAS</t>
  </si>
  <si>
    <t>JOSÉ ALFREDO ALARCÓN VISCARRA</t>
  </si>
  <si>
    <t>Centro Nacional de Tecnología Agropecuaria y Forestal</t>
  </si>
  <si>
    <t>ROBERTO CANO MORALES</t>
  </si>
  <si>
    <t>Factura 1</t>
  </si>
  <si>
    <t>Monto</t>
  </si>
  <si>
    <t>Factura 2</t>
  </si>
  <si>
    <t>Factura 3</t>
  </si>
  <si>
    <t>Factura 4</t>
  </si>
  <si>
    <t>Factura 5</t>
  </si>
  <si>
    <t>Egreso</t>
  </si>
  <si>
    <t>LUIS ALBERTO GUERRERO RODRÍGUEZ</t>
  </si>
  <si>
    <t>RICARDO ESTEBEZ JEORGE FERMÁN</t>
  </si>
  <si>
    <t>JUAN MAURICIO ARTEAGA</t>
  </si>
  <si>
    <t>Gerencia Administrativa y Financiera</t>
  </si>
  <si>
    <t>Servicios Generales</t>
  </si>
  <si>
    <t>Módulo de Combustible</t>
  </si>
  <si>
    <t xml:space="preserve">Del </t>
  </si>
  <si>
    <t>Al</t>
  </si>
  <si>
    <t>Cantidad</t>
  </si>
  <si>
    <t>Nombre</t>
  </si>
  <si>
    <t>Factura 6</t>
  </si>
  <si>
    <t>Factura 7</t>
  </si>
  <si>
    <t>Sub-Total</t>
  </si>
  <si>
    <t>JOSÉ DAGOBERTO MEJÍA</t>
  </si>
  <si>
    <t>MARCO AURELIO LARÍN MENDOZA</t>
  </si>
  <si>
    <t>No.</t>
  </si>
  <si>
    <t>ELEÁZAR ERNESTO TORRES CALDERÓN</t>
  </si>
  <si>
    <t>YURI VLADIMIR CÁRCAMO CANJURA</t>
  </si>
  <si>
    <t>Factura 8</t>
  </si>
  <si>
    <t>Factura 9</t>
  </si>
  <si>
    <t xml:space="preserve">No. Factura </t>
  </si>
  <si>
    <t>IGNACIO ALFREDO SALDOVAL DELGADO</t>
  </si>
  <si>
    <t>orden</t>
  </si>
  <si>
    <t>Monto inicial</t>
  </si>
  <si>
    <t>Saldo</t>
  </si>
  <si>
    <t>ANDRÉS SATURNINO ROMERO MARTÍNEZ</t>
  </si>
  <si>
    <t xml:space="preserve">JUAN RAMÓN PARADA </t>
  </si>
  <si>
    <t>MANUEL DE JESÚS GUZMÁN VICENTE</t>
  </si>
  <si>
    <t>GUILLERMO EDGARDO HURTADO ROMÁN</t>
  </si>
  <si>
    <t>ISMARÍN GÓMEZ</t>
  </si>
  <si>
    <t>MARIO ANTONIO ALARCÓN VISCARRA</t>
  </si>
  <si>
    <t>LUIS BENJAMÍN CUBÍAS ALAS</t>
  </si>
  <si>
    <t>Consumo</t>
  </si>
  <si>
    <t>Liquidado</t>
  </si>
  <si>
    <t>ISRAEL ARMANDO GUERRA ALVARENGA</t>
  </si>
  <si>
    <t>JUAN MAURICIO ARTEAGA LÓPEZ</t>
  </si>
  <si>
    <t>HUGO AMILCAR LARA VILCHE</t>
  </si>
  <si>
    <t>LUIS ÁNGEL HERNÁNDEZ ARGUMEDO</t>
  </si>
  <si>
    <t>DEVOLUC.</t>
  </si>
  <si>
    <t>JOSÉ WILFREDO GARCÍA RAMÍREZ</t>
  </si>
  <si>
    <t>25873</t>
  </si>
  <si>
    <t>HUMBERTO SALVADOR ZELEDÓN GONZÁLEZ</t>
  </si>
  <si>
    <t>MIGUEL EDGARDO ESCALANTE</t>
  </si>
  <si>
    <t>FERNANDO ANTONIO BURGOS</t>
  </si>
  <si>
    <t>JUAN CARLOS LÓPEZ GUERRERO</t>
  </si>
  <si>
    <t>OSCAR MAURICIO COTO AMAYA</t>
  </si>
  <si>
    <t>16066</t>
  </si>
  <si>
    <t>HECTOR ALBERTO RAMOS LÓPEZ</t>
  </si>
  <si>
    <t>WILLIAM MANFREDO PEÑATE JIMENEZ</t>
  </si>
  <si>
    <t>HECTOR REINALDO DERAS FLORES</t>
  </si>
  <si>
    <t>CARLOS ERNESTO SILIEZAR GARCÍA</t>
  </si>
  <si>
    <t>LUIS ALFONSO DÍAZ AREVALO</t>
  </si>
  <si>
    <t>FERNANDO HERRERA</t>
  </si>
  <si>
    <t>CARLOS ROBERTO AREVALO ALVARADO</t>
  </si>
  <si>
    <t>JOSÉ OSCAR CATACHO SOLIS</t>
  </si>
  <si>
    <t>WALTER ALBERTO GUTIERREZ RAMOS</t>
  </si>
  <si>
    <t>JOSÉ DANIEL AREVALO</t>
  </si>
  <si>
    <t>OSCAR ARMANDO VILLALOBOS</t>
  </si>
  <si>
    <t>ROGER MANFREDIS HERNANDEZ F.</t>
  </si>
  <si>
    <t>ALDEMARO CLARA</t>
  </si>
  <si>
    <t>EVERST JUBINY MEMBREÑO RIVERA</t>
  </si>
  <si>
    <t>MARCOS RIQUELMI SIGUENZA ZUNIGA</t>
  </si>
  <si>
    <t>JOSÉ MARÍA GARCÍA RODRIGUEZ</t>
  </si>
  <si>
    <t>CARLOS ANTONIO BURGOS DÍAZ</t>
  </si>
  <si>
    <t>ALLAN SALOMÓN GONZALEZ</t>
  </si>
  <si>
    <t xml:space="preserve"> </t>
  </si>
  <si>
    <t>16078</t>
  </si>
  <si>
    <t>MIGUEL ALEXANDER HENRIQUEZ BARCENAS</t>
  </si>
  <si>
    <t>01406</t>
  </si>
  <si>
    <t>19191</t>
  </si>
  <si>
    <t>18004</t>
  </si>
  <si>
    <t>MANUEL DE JESÚS BETANCOURT</t>
  </si>
  <si>
    <t>16077</t>
  </si>
  <si>
    <t>04677</t>
  </si>
  <si>
    <t>Placa</t>
  </si>
  <si>
    <t>N-10617</t>
  </si>
  <si>
    <t>P-691587</t>
  </si>
  <si>
    <t>N-13687</t>
  </si>
  <si>
    <t>N-15154</t>
  </si>
  <si>
    <t>N-8696</t>
  </si>
  <si>
    <t>N-3020</t>
  </si>
  <si>
    <t>N-4139</t>
  </si>
  <si>
    <t>N-10612</t>
  </si>
  <si>
    <t>N-15396</t>
  </si>
  <si>
    <t>N-2345</t>
  </si>
  <si>
    <t>N-4144</t>
  </si>
  <si>
    <t>N-8361</t>
  </si>
  <si>
    <t>N-2528</t>
  </si>
  <si>
    <t>N-4094</t>
  </si>
  <si>
    <t>N-8388</t>
  </si>
  <si>
    <t>N-10355</t>
  </si>
  <si>
    <t>N-2530</t>
  </si>
  <si>
    <t>N-17002</t>
  </si>
  <si>
    <t>N-15394</t>
  </si>
  <si>
    <t>N-2232</t>
  </si>
  <si>
    <t>M-108209</t>
  </si>
  <si>
    <t>N-4118</t>
  </si>
  <si>
    <t>N-3273</t>
  </si>
  <si>
    <t>N-2086</t>
  </si>
  <si>
    <t>N-9115</t>
  </si>
  <si>
    <t>N-4143</t>
  </si>
  <si>
    <t>N-4066</t>
  </si>
  <si>
    <t>N-2335</t>
  </si>
  <si>
    <t>M-108129</t>
  </si>
  <si>
    <t>N-3160</t>
  </si>
  <si>
    <t>N-2482</t>
  </si>
  <si>
    <t>N-10117</t>
  </si>
  <si>
    <t>N-5919</t>
  </si>
  <si>
    <t>N-8352</t>
  </si>
  <si>
    <t>N-2522</t>
  </si>
  <si>
    <t>N-13839</t>
  </si>
  <si>
    <t>N-7925</t>
  </si>
  <si>
    <t>N-16706</t>
  </si>
  <si>
    <t>N-16720</t>
  </si>
  <si>
    <t>N-15378</t>
  </si>
  <si>
    <t>N-2085</t>
  </si>
  <si>
    <t>N-10108</t>
  </si>
  <si>
    <t>N-3388</t>
  </si>
  <si>
    <t>N-7127</t>
  </si>
  <si>
    <t>N-15502</t>
  </si>
  <si>
    <t>N-10619</t>
  </si>
  <si>
    <t>LESSER ROBERTO LINARES MENENDEZ</t>
  </si>
  <si>
    <t>JUANA ELIZABETH PEREZ MANCÍA</t>
  </si>
  <si>
    <t>20627</t>
  </si>
  <si>
    <t>ELEAZAR ERNESTO TORRES CALDERÓN</t>
  </si>
  <si>
    <t>N-5588</t>
  </si>
  <si>
    <t>N-3367</t>
  </si>
  <si>
    <t>FRANCISCO ANTONIO GOMEZ HERNÁNDEZ</t>
  </si>
  <si>
    <t>CARLOS HUMBERTO REYES CASTILLO</t>
  </si>
  <si>
    <t>19755</t>
  </si>
  <si>
    <t>05147</t>
  </si>
  <si>
    <t>REG. CENTRAL</t>
  </si>
  <si>
    <t>REG. ORIENTAL</t>
  </si>
  <si>
    <t>FRANCISCO ENRIQUE MORALES ALVARADO</t>
  </si>
  <si>
    <t>LUIS ALBERTO GUERRERO RODRÍGEZ</t>
  </si>
  <si>
    <t>04167</t>
  </si>
  <si>
    <t>ALEJANDRA GUADALUPE MENJIVAR SILIS</t>
  </si>
  <si>
    <t>JAIME ERNESTO RIVERA MEJÍA</t>
  </si>
  <si>
    <t>ANGELICA PATRICIA GONZÁLEZ HERNÁNDEZ</t>
  </si>
  <si>
    <t>05145</t>
  </si>
  <si>
    <t>JOSÉ JUAN GONZALEZ RIVERA</t>
  </si>
  <si>
    <t>DESIDERIO GRANADOS ABARCA</t>
  </si>
  <si>
    <t>HUMBERTO SALVADOR ZELEDÓN GONZALEZ</t>
  </si>
  <si>
    <t>GUILLERMO EDUARDO HURTADO ROMÁN</t>
  </si>
  <si>
    <t>18886</t>
  </si>
  <si>
    <t>19949</t>
  </si>
  <si>
    <t>06578</t>
  </si>
  <si>
    <t>OSCAR EDGARDO HERNÁNDEZ</t>
  </si>
  <si>
    <t>ANIBAL ANTONIO MARTÍNEZ CAÑAS</t>
  </si>
  <si>
    <t>REG. OCCIDENTAL</t>
  </si>
  <si>
    <t>Cupón final</t>
  </si>
  <si>
    <t>Cupón inicial</t>
  </si>
  <si>
    <t>Total</t>
  </si>
  <si>
    <t>Entregados</t>
  </si>
  <si>
    <t>EXISTENCIA DE CUPONES</t>
  </si>
  <si>
    <t>CUPÓN INICIAL</t>
  </si>
  <si>
    <t>CUPÓN FINAL</t>
  </si>
  <si>
    <t>TOTAL</t>
  </si>
  <si>
    <t>INVENTARIO INICIAL</t>
  </si>
  <si>
    <t>EDGARD MAYEN VELAZQUEZ</t>
  </si>
  <si>
    <t>16193</t>
  </si>
  <si>
    <t>N-5479</t>
  </si>
  <si>
    <t>JOSÉ ARISTIDES DE LEÓN RODRÍGUEZ</t>
  </si>
  <si>
    <t>N-16799</t>
  </si>
  <si>
    <t>0470</t>
  </si>
  <si>
    <t>23097</t>
  </si>
  <si>
    <t>DAVID ERNESTO MONROY CASTELLÓN</t>
  </si>
  <si>
    <t>4200-06-61105-09-08</t>
  </si>
  <si>
    <t>02-61102-30-005</t>
  </si>
  <si>
    <t>N-3454</t>
  </si>
  <si>
    <t>02-61105-09-021</t>
  </si>
  <si>
    <t>02-61102-27-185</t>
  </si>
  <si>
    <t>341-01-1782</t>
  </si>
  <si>
    <t>VARIOS EQUIPOS</t>
  </si>
  <si>
    <t>4202-0261102-27-178</t>
  </si>
  <si>
    <t>N-10610</t>
  </si>
  <si>
    <t>341-08-28</t>
  </si>
  <si>
    <t>N-15397</t>
  </si>
  <si>
    <t>4200-06-61105-09-09</t>
  </si>
  <si>
    <t>4202-02-61105-09-024</t>
  </si>
  <si>
    <t>4202-02-61102-48-031</t>
  </si>
  <si>
    <t>61105-0401-008</t>
  </si>
  <si>
    <t>REG. PARACENTRAL</t>
  </si>
  <si>
    <t xml:space="preserve">N-7127                        </t>
  </si>
  <si>
    <t xml:space="preserve">N-2085                        </t>
  </si>
  <si>
    <t xml:space="preserve">N-10355                       </t>
  </si>
  <si>
    <t xml:space="preserve">N-17002                       </t>
  </si>
  <si>
    <t xml:space="preserve">N-10619                       </t>
  </si>
  <si>
    <t xml:space="preserve">N-2345                        </t>
  </si>
  <si>
    <t xml:space="preserve">N-3020                        </t>
  </si>
  <si>
    <t xml:space="preserve">N-2530                        </t>
  </si>
  <si>
    <t xml:space="preserve">N-10617                       </t>
  </si>
  <si>
    <t xml:space="preserve">N-15154                       </t>
  </si>
  <si>
    <t xml:space="preserve">M-108129                      </t>
  </si>
  <si>
    <t xml:space="preserve">N-10612                       </t>
  </si>
  <si>
    <t xml:space="preserve">N-2528                        </t>
  </si>
  <si>
    <t xml:space="preserve">N-15378                       </t>
  </si>
  <si>
    <t xml:space="preserve">N-16720                       </t>
  </si>
  <si>
    <t xml:space="preserve">N-13687                       </t>
  </si>
  <si>
    <t xml:space="preserve">N-2335                        </t>
  </si>
  <si>
    <t xml:space="preserve">N-13839                       </t>
  </si>
  <si>
    <t xml:space="preserve">N-15396                       </t>
  </si>
  <si>
    <t xml:space="preserve">N-8352                        </t>
  </si>
  <si>
    <t xml:space="preserve">N-15502                       </t>
  </si>
  <si>
    <t xml:space="preserve">N-2522                        </t>
  </si>
  <si>
    <t xml:space="preserve">N-8696                        </t>
  </si>
  <si>
    <t>4202-02-61102-27-177</t>
  </si>
  <si>
    <t xml:space="preserve">VARIOS EQUIPOS                </t>
  </si>
  <si>
    <t xml:space="preserve">N-15394                       </t>
  </si>
  <si>
    <t xml:space="preserve">M-108209                      </t>
  </si>
  <si>
    <t xml:space="preserve">N-2482                        </t>
  </si>
  <si>
    <t xml:space="preserve">N-15282                       </t>
  </si>
  <si>
    <t xml:space="preserve">N-5588                        </t>
  </si>
  <si>
    <t>N-16920</t>
  </si>
  <si>
    <t>4202-02-61102-32-102</t>
  </si>
  <si>
    <t>4202-02-61102-32-103</t>
  </si>
  <si>
    <t>0782</t>
  </si>
  <si>
    <t>18892</t>
  </si>
  <si>
    <t>0756</t>
  </si>
  <si>
    <t>0366</t>
  </si>
  <si>
    <t>16505</t>
  </si>
  <si>
    <t>cupones entregados por mes</t>
  </si>
  <si>
    <t>cupones</t>
  </si>
  <si>
    <t>monto</t>
  </si>
  <si>
    <t>M-108099</t>
  </si>
  <si>
    <t>CESAR RODOLFO GUERRERO PICHÉ</t>
  </si>
  <si>
    <t>17168</t>
  </si>
  <si>
    <t>HELDER AGUSTÍN SANTOS BARAHONA</t>
  </si>
  <si>
    <t>CARLOS ANTONIO GUTIERREZ MURGA</t>
  </si>
  <si>
    <t>17795</t>
  </si>
  <si>
    <t>CARLOS ERNESTO GONZALEZ SOTO</t>
  </si>
  <si>
    <t>N-10205</t>
  </si>
  <si>
    <t>N-7131</t>
  </si>
  <si>
    <t>19273</t>
  </si>
  <si>
    <t>0559</t>
  </si>
  <si>
    <t>CARLOS ALBERTO ARRIAZA FUENTES</t>
  </si>
  <si>
    <t>4200-06-61105-09-015</t>
  </si>
  <si>
    <t>00437</t>
  </si>
  <si>
    <t>10057</t>
  </si>
  <si>
    <t>10024</t>
  </si>
  <si>
    <t>61105-09-025</t>
  </si>
  <si>
    <t>N-108129</t>
  </si>
  <si>
    <t>RODOLFO ANTONIO CASTRO LUNA</t>
  </si>
  <si>
    <t>KRIS DUVILLE</t>
  </si>
  <si>
    <t>2561</t>
  </si>
  <si>
    <t>341-02-1605</t>
  </si>
  <si>
    <t>JAIME ALFEREZ ALVARENGA</t>
  </si>
  <si>
    <t>ROLANDO VENTURA ELÍAS</t>
  </si>
  <si>
    <t>11224</t>
  </si>
  <si>
    <t>1991</t>
  </si>
  <si>
    <t>JUAN FRANCISCO SOSA GALDAMEZ</t>
  </si>
  <si>
    <t>MULTICENTRO HORTOFRUT</t>
  </si>
  <si>
    <t>12590</t>
  </si>
  <si>
    <t>1897</t>
  </si>
  <si>
    <t>12381</t>
  </si>
  <si>
    <t>13001</t>
  </si>
  <si>
    <t>25362</t>
  </si>
  <si>
    <t>10923</t>
  </si>
  <si>
    <t>2874</t>
  </si>
  <si>
    <t>12-4301-03-01</t>
  </si>
  <si>
    <t>20584</t>
  </si>
  <si>
    <t>13479</t>
  </si>
  <si>
    <t>4200-20-04-301-09</t>
  </si>
  <si>
    <t>4202-02-61102-27-178</t>
  </si>
  <si>
    <t>N- 10108</t>
  </si>
  <si>
    <t>SERGIO ISIDRO ARCE RIVAS</t>
  </si>
  <si>
    <t>Enero</t>
  </si>
  <si>
    <t>Febrero</t>
  </si>
  <si>
    <t>Marzo</t>
  </si>
  <si>
    <t>Abril</t>
  </si>
  <si>
    <t>Mayo</t>
  </si>
  <si>
    <t>OVIDIO ANTONIO AZCUNAGA SÁNCHEZ</t>
  </si>
  <si>
    <t>VARIO EQUIPOS</t>
  </si>
  <si>
    <t>N-16796</t>
  </si>
  <si>
    <t>FABRICIO EDMUNDO PALACIOS MOLINA</t>
  </si>
  <si>
    <t>MARGARITO APARICIO MEJÍA GUZMÁN</t>
  </si>
  <si>
    <t>REGIÓN ORIENTAL</t>
  </si>
  <si>
    <t>REGIÓN PARACENTRAL</t>
  </si>
  <si>
    <t>REGIÓN CENTRAL</t>
  </si>
  <si>
    <t>REGIÓN OCCIDENTAL</t>
  </si>
  <si>
    <t>6436</t>
  </si>
  <si>
    <t>14315</t>
  </si>
  <si>
    <t>14310</t>
  </si>
  <si>
    <t>32686</t>
  </si>
  <si>
    <t>14271</t>
  </si>
  <si>
    <t>33360</t>
  </si>
  <si>
    <t>14341</t>
  </si>
  <si>
    <t>14301</t>
  </si>
  <si>
    <t>14309</t>
  </si>
  <si>
    <t>N-4090</t>
  </si>
  <si>
    <t>ANA MARGARITA ALVARADO DE TORREZ</t>
  </si>
  <si>
    <t>4610</t>
  </si>
  <si>
    <t>14640</t>
  </si>
  <si>
    <t>085220</t>
  </si>
  <si>
    <t>14535</t>
  </si>
  <si>
    <t>14620</t>
  </si>
  <si>
    <t>14565</t>
  </si>
  <si>
    <t>14549</t>
  </si>
  <si>
    <t>14481</t>
  </si>
  <si>
    <t>14574</t>
  </si>
  <si>
    <t>14279</t>
  </si>
  <si>
    <t>14551</t>
  </si>
  <si>
    <t>32737</t>
  </si>
  <si>
    <t>6420</t>
  </si>
  <si>
    <t>6442</t>
  </si>
  <si>
    <t>08804</t>
  </si>
  <si>
    <t>14626</t>
  </si>
  <si>
    <t>14601</t>
  </si>
  <si>
    <t>08737</t>
  </si>
  <si>
    <t>14607</t>
  </si>
  <si>
    <t>14463</t>
  </si>
  <si>
    <t>085509</t>
  </si>
  <si>
    <t>34297</t>
  </si>
  <si>
    <t>14619</t>
  </si>
  <si>
    <t>14603</t>
  </si>
  <si>
    <t>14572</t>
  </si>
  <si>
    <t>14758</t>
  </si>
  <si>
    <t>14456</t>
  </si>
  <si>
    <t>074340</t>
  </si>
  <si>
    <t>08734</t>
  </si>
  <si>
    <t>4670</t>
  </si>
  <si>
    <t>MILTON VIRGILIO GONZALEZ</t>
  </si>
  <si>
    <t>12-4302-09-01</t>
  </si>
  <si>
    <t>781611</t>
  </si>
  <si>
    <t>14571</t>
  </si>
  <si>
    <t>4754</t>
  </si>
  <si>
    <t>073728</t>
  </si>
  <si>
    <t>33655</t>
  </si>
  <si>
    <t>14528</t>
  </si>
  <si>
    <t>14622</t>
  </si>
  <si>
    <t>4200-0261102-27-178</t>
  </si>
  <si>
    <t>ELEAZAR ERNESTO TORREZ CALDERÓN</t>
  </si>
  <si>
    <t>HECTOR REINALDO DERAS FORES</t>
  </si>
  <si>
    <t>14635</t>
  </si>
  <si>
    <t>14487</t>
  </si>
  <si>
    <t>03070</t>
  </si>
  <si>
    <t>2610</t>
  </si>
  <si>
    <t>06386</t>
  </si>
  <si>
    <t>17916</t>
  </si>
  <si>
    <t>16265</t>
  </si>
  <si>
    <t>14935</t>
  </si>
  <si>
    <t>17844</t>
  </si>
  <si>
    <t>14815</t>
  </si>
  <si>
    <t>4763</t>
  </si>
  <si>
    <t>14824</t>
  </si>
  <si>
    <t>14949</t>
  </si>
  <si>
    <t>14814</t>
  </si>
  <si>
    <t>09301</t>
  </si>
  <si>
    <t>14491</t>
  </si>
  <si>
    <t>073767</t>
  </si>
  <si>
    <t>074763</t>
  </si>
  <si>
    <t>1838</t>
  </si>
  <si>
    <t>2191</t>
  </si>
  <si>
    <t>073725</t>
  </si>
  <si>
    <t>075426</t>
  </si>
  <si>
    <t>086890</t>
  </si>
  <si>
    <t>2274</t>
  </si>
  <si>
    <t>43335</t>
  </si>
  <si>
    <t>14280</t>
  </si>
  <si>
    <t>42303</t>
  </si>
  <si>
    <t>42601</t>
  </si>
  <si>
    <t>14849</t>
  </si>
  <si>
    <t>15158</t>
  </si>
  <si>
    <t>43928</t>
  </si>
  <si>
    <t>074898</t>
  </si>
  <si>
    <t>37676</t>
  </si>
  <si>
    <t>4947</t>
  </si>
  <si>
    <t>14821</t>
  </si>
  <si>
    <t>14867</t>
  </si>
  <si>
    <t>25537</t>
  </si>
  <si>
    <t>09351</t>
  </si>
  <si>
    <t>08726</t>
  </si>
  <si>
    <t>08623</t>
  </si>
  <si>
    <t>15203</t>
  </si>
  <si>
    <t>15443</t>
  </si>
  <si>
    <t>15451</t>
  </si>
  <si>
    <t>16300</t>
  </si>
  <si>
    <t>14602</t>
  </si>
  <si>
    <t>14657</t>
  </si>
  <si>
    <t>074806</t>
  </si>
  <si>
    <t>14630</t>
  </si>
  <si>
    <t>14902</t>
  </si>
  <si>
    <t>35646</t>
  </si>
  <si>
    <t>14489</t>
  </si>
  <si>
    <t>06361</t>
  </si>
  <si>
    <t>14638</t>
  </si>
  <si>
    <t>14836</t>
  </si>
  <si>
    <t>14897</t>
  </si>
  <si>
    <t>15220</t>
  </si>
  <si>
    <t>14757</t>
  </si>
  <si>
    <t>15076</t>
  </si>
  <si>
    <t>15429</t>
  </si>
  <si>
    <t>10366</t>
  </si>
  <si>
    <t>14868</t>
  </si>
  <si>
    <t>14908</t>
  </si>
  <si>
    <t>73668</t>
  </si>
  <si>
    <t>073727</t>
  </si>
  <si>
    <t>074166</t>
  </si>
  <si>
    <t>78605</t>
  </si>
  <si>
    <t>075363</t>
  </si>
  <si>
    <t>113693</t>
  </si>
  <si>
    <t>073726</t>
  </si>
  <si>
    <t>075222</t>
  </si>
  <si>
    <t>14945</t>
  </si>
  <si>
    <t>14901</t>
  </si>
  <si>
    <t>14302</t>
  </si>
  <si>
    <t>14625</t>
  </si>
  <si>
    <t>14952</t>
  </si>
  <si>
    <t>15271</t>
  </si>
  <si>
    <t>17.13</t>
  </si>
  <si>
    <t>075669</t>
  </si>
  <si>
    <t>075729</t>
  </si>
  <si>
    <t>14304</t>
  </si>
  <si>
    <t>14604</t>
  </si>
  <si>
    <t>14874</t>
  </si>
  <si>
    <t>15199</t>
  </si>
  <si>
    <t>15566</t>
  </si>
  <si>
    <t>14488</t>
  </si>
  <si>
    <t>20062</t>
  </si>
  <si>
    <t>15616</t>
  </si>
  <si>
    <t>15594</t>
  </si>
  <si>
    <t>075689</t>
  </si>
  <si>
    <t>15617</t>
  </si>
  <si>
    <t>15582</t>
  </si>
  <si>
    <t>15604</t>
  </si>
  <si>
    <t>26439</t>
  </si>
  <si>
    <t>14627</t>
  </si>
  <si>
    <t>14893</t>
  </si>
  <si>
    <t>14899</t>
  </si>
  <si>
    <t>15275</t>
  </si>
  <si>
    <t>01834</t>
  </si>
  <si>
    <t>15527</t>
  </si>
  <si>
    <t>35903</t>
  </si>
  <si>
    <t>14275</t>
  </si>
  <si>
    <t>32794</t>
  </si>
  <si>
    <t>14575</t>
  </si>
  <si>
    <t>14882</t>
  </si>
  <si>
    <t>18297</t>
  </si>
  <si>
    <t>15200</t>
  </si>
  <si>
    <t>15637</t>
  </si>
  <si>
    <t>14988</t>
  </si>
  <si>
    <t>REGIÓN</t>
  </si>
  <si>
    <t>14482</t>
  </si>
  <si>
    <t>14613</t>
  </si>
  <si>
    <t>15452</t>
  </si>
  <si>
    <t>14816</t>
  </si>
  <si>
    <t>14876</t>
  </si>
  <si>
    <t>15107</t>
  </si>
  <si>
    <t>2225</t>
  </si>
  <si>
    <t>074899</t>
  </si>
  <si>
    <t>14894</t>
  </si>
  <si>
    <t>15154</t>
  </si>
  <si>
    <t>5115</t>
  </si>
  <si>
    <t>15449</t>
  </si>
  <si>
    <t>15496</t>
  </si>
  <si>
    <t>15528</t>
  </si>
  <si>
    <t>15583</t>
  </si>
  <si>
    <t>15575</t>
  </si>
  <si>
    <t>40122</t>
  </si>
  <si>
    <t>15641</t>
  </si>
  <si>
    <t>0163</t>
  </si>
  <si>
    <t>14792</t>
  </si>
  <si>
    <t>784951</t>
  </si>
  <si>
    <t>16457</t>
  </si>
  <si>
    <t>15660</t>
  </si>
  <si>
    <t>15519</t>
  </si>
  <si>
    <t>10464</t>
  </si>
  <si>
    <t>15085</t>
  </si>
  <si>
    <t>10713</t>
  </si>
  <si>
    <t>15207</t>
  </si>
  <si>
    <t>10882</t>
  </si>
  <si>
    <t>4202-06-61105-09-09</t>
  </si>
  <si>
    <t>14759</t>
  </si>
  <si>
    <t>113509</t>
  </si>
  <si>
    <t>113578</t>
  </si>
  <si>
    <t>113667</t>
  </si>
  <si>
    <t>15516</t>
  </si>
  <si>
    <t>77686</t>
  </si>
  <si>
    <t>075790</t>
  </si>
  <si>
    <t>06227</t>
  </si>
  <si>
    <t>074858</t>
  </si>
  <si>
    <t>18735</t>
  </si>
  <si>
    <t>085552</t>
  </si>
  <si>
    <t>085903</t>
  </si>
  <si>
    <t>086275</t>
  </si>
  <si>
    <t>086611</t>
  </si>
  <si>
    <t>11.42</t>
  </si>
  <si>
    <t>20962</t>
  </si>
  <si>
    <t>10465</t>
  </si>
  <si>
    <t>15814</t>
  </si>
  <si>
    <t>5692</t>
  </si>
  <si>
    <t>15982</t>
  </si>
  <si>
    <t>14464</t>
  </si>
  <si>
    <t>4944</t>
  </si>
  <si>
    <t>39885</t>
  </si>
  <si>
    <t>14865</t>
  </si>
  <si>
    <t>14546</t>
  </si>
  <si>
    <t>17959</t>
  </si>
  <si>
    <t>18037</t>
  </si>
  <si>
    <t>15830</t>
  </si>
  <si>
    <t>6152</t>
  </si>
  <si>
    <t>6010</t>
  </si>
  <si>
    <t>43232</t>
  </si>
  <si>
    <t>16276</t>
  </si>
  <si>
    <t>57799</t>
  </si>
  <si>
    <t>784953</t>
  </si>
  <si>
    <t>784952</t>
  </si>
  <si>
    <t>RICARDO ESTEBEZ JEORGE FERMAN</t>
  </si>
  <si>
    <t>14764</t>
  </si>
  <si>
    <t>09158</t>
  </si>
  <si>
    <t>01537</t>
  </si>
  <si>
    <t>14851</t>
  </si>
  <si>
    <t>15501</t>
  </si>
  <si>
    <t>15531</t>
  </si>
  <si>
    <t>15723</t>
  </si>
  <si>
    <t>15900</t>
  </si>
  <si>
    <t>15958</t>
  </si>
  <si>
    <t>15724</t>
  </si>
  <si>
    <t>15722</t>
  </si>
  <si>
    <t>15902</t>
  </si>
  <si>
    <t>5568</t>
  </si>
  <si>
    <t>15835</t>
  </si>
  <si>
    <t>5649</t>
  </si>
  <si>
    <t>20130</t>
  </si>
  <si>
    <t>15928</t>
  </si>
  <si>
    <t>5850</t>
  </si>
  <si>
    <t>15977</t>
  </si>
  <si>
    <t>16040</t>
  </si>
  <si>
    <t>16012</t>
  </si>
  <si>
    <t>15989</t>
  </si>
  <si>
    <t>27020</t>
  </si>
  <si>
    <t>16075</t>
  </si>
  <si>
    <t>076057</t>
  </si>
  <si>
    <t>16063</t>
  </si>
  <si>
    <t>076180</t>
  </si>
  <si>
    <t>46018</t>
  </si>
  <si>
    <t>16218</t>
  </si>
  <si>
    <t>6346</t>
  </si>
  <si>
    <t>09378</t>
  </si>
  <si>
    <t>15931</t>
  </si>
  <si>
    <t>14026</t>
  </si>
  <si>
    <t>15886</t>
  </si>
  <si>
    <t>16076</t>
  </si>
  <si>
    <t>22605</t>
  </si>
  <si>
    <t>16544</t>
  </si>
  <si>
    <t>076330</t>
  </si>
  <si>
    <t>16536</t>
  </si>
  <si>
    <t>16188</t>
  </si>
  <si>
    <t>06254</t>
  </si>
  <si>
    <t>15476</t>
  </si>
  <si>
    <t>5983</t>
  </si>
  <si>
    <t>18344</t>
  </si>
  <si>
    <t>18418</t>
  </si>
  <si>
    <t>14823</t>
  </si>
  <si>
    <t>073773</t>
  </si>
  <si>
    <t>16307</t>
  </si>
  <si>
    <t>075751</t>
  </si>
  <si>
    <t>41507</t>
  </si>
  <si>
    <t>11583</t>
  </si>
  <si>
    <t>22441</t>
  </si>
  <si>
    <t>5938</t>
  </si>
  <si>
    <t>16205</t>
  </si>
  <si>
    <t>43225</t>
  </si>
  <si>
    <t>43229</t>
  </si>
  <si>
    <t>27424</t>
  </si>
  <si>
    <t>27521</t>
  </si>
  <si>
    <t>16342</t>
  </si>
  <si>
    <t>43834</t>
  </si>
  <si>
    <t>16567</t>
  </si>
  <si>
    <t>16524</t>
  </si>
  <si>
    <t>16659</t>
  </si>
  <si>
    <t>15642</t>
  </si>
  <si>
    <t>113831</t>
  </si>
  <si>
    <t>113882</t>
  </si>
  <si>
    <t>113975</t>
  </si>
  <si>
    <t>19539</t>
  </si>
  <si>
    <t>15833</t>
  </si>
  <si>
    <t>15957</t>
  </si>
  <si>
    <t>15993</t>
  </si>
  <si>
    <t>20163</t>
  </si>
  <si>
    <t>16247</t>
  </si>
  <si>
    <t>16363</t>
  </si>
  <si>
    <t>44870</t>
  </si>
  <si>
    <t>16538</t>
  </si>
  <si>
    <t>12142</t>
  </si>
  <si>
    <t>45049</t>
  </si>
  <si>
    <t>16717</t>
  </si>
  <si>
    <t>15813</t>
  </si>
  <si>
    <t>5715</t>
  </si>
  <si>
    <t>14637</t>
  </si>
  <si>
    <t>JUANA ELIZABETH PÉREZ MANCÍA</t>
  </si>
  <si>
    <t>16757</t>
  </si>
  <si>
    <t>16788</t>
  </si>
  <si>
    <t>04899</t>
  </si>
  <si>
    <t>Paca</t>
  </si>
  <si>
    <t>341-01-1482</t>
  </si>
  <si>
    <t>15836</t>
  </si>
  <si>
    <t>15903</t>
  </si>
  <si>
    <t>16079</t>
  </si>
  <si>
    <t>16198</t>
  </si>
  <si>
    <t>16251</t>
  </si>
  <si>
    <t>16537</t>
  </si>
  <si>
    <t>45043</t>
  </si>
  <si>
    <t>48120</t>
  </si>
  <si>
    <t>15664</t>
  </si>
  <si>
    <t>16030</t>
  </si>
  <si>
    <t>2563</t>
  </si>
  <si>
    <t>16785</t>
  </si>
  <si>
    <t>44740</t>
  </si>
  <si>
    <t>46093</t>
  </si>
  <si>
    <t>075742</t>
  </si>
  <si>
    <t>075950</t>
  </si>
  <si>
    <t>076290</t>
  </si>
  <si>
    <t>076396</t>
  </si>
  <si>
    <t>076743</t>
  </si>
  <si>
    <t>075739</t>
  </si>
  <si>
    <t>076044</t>
  </si>
  <si>
    <t>075738</t>
  </si>
  <si>
    <t>076228</t>
  </si>
  <si>
    <t>15696</t>
  </si>
  <si>
    <t>16328</t>
  </si>
  <si>
    <t>16547</t>
  </si>
  <si>
    <t>17021</t>
  </si>
  <si>
    <t>13901</t>
  </si>
  <si>
    <t>16246</t>
  </si>
  <si>
    <t>16365</t>
  </si>
  <si>
    <t>16539</t>
  </si>
  <si>
    <t>16249</t>
  </si>
  <si>
    <t>16250</t>
  </si>
  <si>
    <t>16364</t>
  </si>
  <si>
    <t>16548</t>
  </si>
  <si>
    <t>16243</t>
  </si>
  <si>
    <t>46288</t>
  </si>
  <si>
    <t>23213</t>
  </si>
  <si>
    <t>16350</t>
  </si>
  <si>
    <t>16699</t>
  </si>
  <si>
    <t>114013</t>
  </si>
  <si>
    <t>16691</t>
  </si>
  <si>
    <t>16982</t>
  </si>
  <si>
    <t>114279</t>
  </si>
  <si>
    <t>16405</t>
  </si>
  <si>
    <t>43835</t>
  </si>
  <si>
    <t>16550</t>
  </si>
  <si>
    <t>45000</t>
  </si>
  <si>
    <t>16622</t>
  </si>
  <si>
    <t>43961</t>
  </si>
  <si>
    <t>45427</t>
  </si>
  <si>
    <t>12179</t>
  </si>
  <si>
    <t>45341</t>
  </si>
  <si>
    <t>28024</t>
  </si>
  <si>
    <t>5313</t>
  </si>
  <si>
    <t>47127</t>
  </si>
  <si>
    <t>16888</t>
  </si>
  <si>
    <t>16795</t>
  </si>
  <si>
    <t>16798</t>
  </si>
  <si>
    <t>16800</t>
  </si>
  <si>
    <t>16796</t>
  </si>
  <si>
    <t>6579</t>
  </si>
  <si>
    <t>16934</t>
  </si>
  <si>
    <t>16948</t>
  </si>
  <si>
    <t>1354</t>
  </si>
  <si>
    <t>47469</t>
  </si>
  <si>
    <t>2293</t>
  </si>
  <si>
    <t>077059</t>
  </si>
  <si>
    <t>077085</t>
  </si>
  <si>
    <t>17099</t>
  </si>
  <si>
    <t>16026</t>
  </si>
  <si>
    <t>46094</t>
  </si>
  <si>
    <t>43475</t>
  </si>
  <si>
    <t>089770</t>
  </si>
  <si>
    <t>16994</t>
  </si>
  <si>
    <t>17130</t>
  </si>
  <si>
    <t>17160</t>
  </si>
  <si>
    <t>6229</t>
  </si>
  <si>
    <t>729716</t>
  </si>
  <si>
    <t>757521</t>
  </si>
  <si>
    <t>4202-02-61102-27-114</t>
  </si>
  <si>
    <t>HONDA WH20X</t>
  </si>
  <si>
    <t>4202-02-61102-27-077</t>
  </si>
  <si>
    <t>088464</t>
  </si>
  <si>
    <t>088891</t>
  </si>
  <si>
    <t>089117</t>
  </si>
  <si>
    <t>089777</t>
  </si>
  <si>
    <t>090167</t>
  </si>
  <si>
    <t>22.84</t>
  </si>
  <si>
    <t>090516</t>
  </si>
  <si>
    <t>17341</t>
  </si>
  <si>
    <t>6311</t>
  </si>
  <si>
    <t>6650</t>
  </si>
  <si>
    <t>077480</t>
  </si>
  <si>
    <t>16641</t>
  </si>
  <si>
    <t>16372</t>
  </si>
  <si>
    <t>16214</t>
  </si>
  <si>
    <t>15824</t>
  </si>
  <si>
    <t>15822</t>
  </si>
  <si>
    <t>15817</t>
  </si>
  <si>
    <t>15820</t>
  </si>
  <si>
    <t>15819</t>
  </si>
  <si>
    <t>13426</t>
  </si>
  <si>
    <t>012034</t>
  </si>
  <si>
    <t>19639</t>
  </si>
  <si>
    <t>16345</t>
  </si>
  <si>
    <t>11780</t>
  </si>
  <si>
    <t>4914</t>
  </si>
  <si>
    <t>28624</t>
  </si>
  <si>
    <t>17169</t>
  </si>
  <si>
    <t>17133</t>
  </si>
  <si>
    <t>17316</t>
  </si>
  <si>
    <t>077478</t>
  </si>
  <si>
    <t>17348</t>
  </si>
  <si>
    <t>17439</t>
  </si>
  <si>
    <t>077422</t>
  </si>
  <si>
    <t>17396</t>
  </si>
  <si>
    <t>17533</t>
  </si>
  <si>
    <t>YESENIA DEL CARMEN CHACÓN DE HERNÁNDEZ</t>
  </si>
  <si>
    <t>N-4138</t>
  </si>
  <si>
    <t>FELIX ANTONIO GÓMEZ DERAS</t>
  </si>
  <si>
    <t>N5919</t>
  </si>
  <si>
    <t>N-341-01-1782</t>
  </si>
  <si>
    <t>730395</t>
  </si>
  <si>
    <t>730394</t>
  </si>
  <si>
    <t>730393</t>
  </si>
  <si>
    <t>39419</t>
  </si>
  <si>
    <t>22209</t>
  </si>
  <si>
    <t>23139</t>
  </si>
  <si>
    <t>6012</t>
  </si>
  <si>
    <t>33572</t>
  </si>
  <si>
    <t>14600</t>
  </si>
  <si>
    <t>16053</t>
  </si>
  <si>
    <t>15654</t>
  </si>
  <si>
    <t>6140</t>
  </si>
  <si>
    <t>16309</t>
  </si>
  <si>
    <t>16677</t>
  </si>
  <si>
    <t>16784</t>
  </si>
  <si>
    <t>47487</t>
  </si>
  <si>
    <t>076633</t>
  </si>
  <si>
    <t>16797</t>
  </si>
  <si>
    <t>47920</t>
  </si>
  <si>
    <t>48981</t>
  </si>
  <si>
    <t>17170</t>
  </si>
  <si>
    <t>17136</t>
  </si>
  <si>
    <t>114307</t>
  </si>
  <si>
    <t>114397</t>
  </si>
  <si>
    <t>114466</t>
  </si>
  <si>
    <t>114541</t>
  </si>
  <si>
    <t>17155</t>
  </si>
  <si>
    <t>17505</t>
  </si>
  <si>
    <t>13345</t>
  </si>
  <si>
    <t>24548</t>
  </si>
  <si>
    <t>7076</t>
  </si>
  <si>
    <t>17479</t>
  </si>
  <si>
    <t>7040</t>
  </si>
  <si>
    <t>17842</t>
  </si>
  <si>
    <t>17370</t>
  </si>
  <si>
    <t>05288</t>
  </si>
  <si>
    <t>17465</t>
  </si>
  <si>
    <t>17466</t>
  </si>
  <si>
    <t>17445</t>
  </si>
  <si>
    <t>17451</t>
  </si>
  <si>
    <t>17485</t>
  </si>
  <si>
    <t>29123</t>
  </si>
  <si>
    <t>5770</t>
  </si>
  <si>
    <t>17589</t>
  </si>
  <si>
    <t>17565</t>
  </si>
  <si>
    <t>17751</t>
  </si>
  <si>
    <t>17590</t>
  </si>
  <si>
    <t>17643</t>
  </si>
  <si>
    <t>17659</t>
  </si>
  <si>
    <t>17699</t>
  </si>
  <si>
    <t>17866</t>
  </si>
  <si>
    <t>13936</t>
  </si>
  <si>
    <t>17657</t>
  </si>
  <si>
    <t>17666</t>
  </si>
  <si>
    <t>13855</t>
  </si>
  <si>
    <t>17763</t>
  </si>
  <si>
    <t>00196</t>
  </si>
  <si>
    <t>17704</t>
  </si>
  <si>
    <t>22724</t>
  </si>
  <si>
    <t>22795</t>
  </si>
  <si>
    <t>17744</t>
  </si>
  <si>
    <t>17742</t>
  </si>
  <si>
    <t>17764</t>
  </si>
  <si>
    <t>17771</t>
  </si>
  <si>
    <t>22841</t>
  </si>
  <si>
    <t>17849</t>
  </si>
  <si>
    <t>17288</t>
  </si>
  <si>
    <t>091127</t>
  </si>
  <si>
    <t>05841</t>
  </si>
  <si>
    <t>16556</t>
  </si>
  <si>
    <t>05439</t>
  </si>
  <si>
    <t>1343</t>
  </si>
  <si>
    <t>47339</t>
  </si>
  <si>
    <t>05644</t>
  </si>
  <si>
    <t>758679</t>
  </si>
  <si>
    <t>15929</t>
  </si>
  <si>
    <t>17135</t>
  </si>
  <si>
    <t>17317</t>
  </si>
  <si>
    <t>17566</t>
  </si>
  <si>
    <t>17750</t>
  </si>
  <si>
    <t>077729</t>
  </si>
  <si>
    <t>17736</t>
  </si>
  <si>
    <t>091859</t>
  </si>
  <si>
    <t>7687</t>
  </si>
  <si>
    <t>17875</t>
  </si>
  <si>
    <t>7757</t>
  </si>
  <si>
    <t>18035</t>
  </si>
  <si>
    <t>43591</t>
  </si>
  <si>
    <t>17686</t>
  </si>
  <si>
    <t>18135</t>
  </si>
  <si>
    <t>17801</t>
  </si>
  <si>
    <t>18036</t>
  </si>
  <si>
    <t>9468</t>
  </si>
  <si>
    <t>18090</t>
  </si>
  <si>
    <t>KERICK ANTONIO CRÚZ ORELLANA</t>
  </si>
  <si>
    <t>N-5465</t>
  </si>
  <si>
    <t>16636</t>
  </si>
  <si>
    <t>17322</t>
  </si>
  <si>
    <t>18127</t>
  </si>
  <si>
    <t>N-6465</t>
  </si>
  <si>
    <t>EDWIN ALEXANDER OLIVO AQUINO</t>
  </si>
  <si>
    <t>078238</t>
  </si>
  <si>
    <t>04311</t>
  </si>
  <si>
    <t>08948</t>
  </si>
  <si>
    <t>17459</t>
  </si>
  <si>
    <t>17188</t>
  </si>
  <si>
    <t>7560</t>
  </si>
  <si>
    <t>18131</t>
  </si>
  <si>
    <t>17877</t>
  </si>
  <si>
    <t>18116</t>
  </si>
  <si>
    <t>090602</t>
  </si>
  <si>
    <t>091083</t>
  </si>
  <si>
    <t>48879</t>
  </si>
  <si>
    <t>49198</t>
  </si>
  <si>
    <t>N-15282</t>
  </si>
  <si>
    <t>17279</t>
  </si>
  <si>
    <t>17508</t>
  </si>
  <si>
    <t>17810</t>
  </si>
  <si>
    <t>JUAN JOSÉ GONZALEZ RIVERA</t>
  </si>
  <si>
    <t>47776</t>
  </si>
  <si>
    <t>077083</t>
  </si>
  <si>
    <t>077543</t>
  </si>
  <si>
    <t>077759</t>
  </si>
  <si>
    <t>7273</t>
  </si>
  <si>
    <t>077084</t>
  </si>
  <si>
    <t>077391</t>
  </si>
  <si>
    <t>077760</t>
  </si>
  <si>
    <t>077082</t>
  </si>
  <si>
    <t>077394</t>
  </si>
  <si>
    <t>077545</t>
  </si>
  <si>
    <t>077890</t>
  </si>
  <si>
    <t>48884</t>
  </si>
  <si>
    <t>22193</t>
  </si>
  <si>
    <t>49007</t>
  </si>
  <si>
    <t>17474</t>
  </si>
  <si>
    <t>077512</t>
  </si>
  <si>
    <t>077548</t>
  </si>
  <si>
    <t>077513</t>
  </si>
  <si>
    <t>077547</t>
  </si>
  <si>
    <t>50429</t>
  </si>
  <si>
    <t>091876</t>
  </si>
  <si>
    <t>50240</t>
  </si>
  <si>
    <t>52200</t>
  </si>
  <si>
    <t>17880</t>
  </si>
  <si>
    <t>114568</t>
  </si>
  <si>
    <t>18066</t>
  </si>
  <si>
    <t>18593</t>
  </si>
  <si>
    <t>17885</t>
  </si>
  <si>
    <t>17990</t>
  </si>
  <si>
    <t>17886</t>
  </si>
  <si>
    <t>17991</t>
  </si>
  <si>
    <t>18003</t>
  </si>
  <si>
    <t>18006</t>
  </si>
  <si>
    <t>18076</t>
  </si>
  <si>
    <t>18136</t>
  </si>
  <si>
    <t>7155</t>
  </si>
  <si>
    <t>18034</t>
  </si>
  <si>
    <t>8700</t>
  </si>
  <si>
    <t>52605</t>
  </si>
  <si>
    <t>8066</t>
  </si>
  <si>
    <t>18192</t>
  </si>
  <si>
    <t>092521</t>
  </si>
  <si>
    <t>18038</t>
  </si>
  <si>
    <t>4200</t>
  </si>
  <si>
    <t>17999</t>
  </si>
  <si>
    <t>18071</t>
  </si>
  <si>
    <t>18075</t>
  </si>
  <si>
    <t>52803</t>
  </si>
  <si>
    <t>8019</t>
  </si>
  <si>
    <t>18144</t>
  </si>
  <si>
    <t>18143</t>
  </si>
  <si>
    <t>18193</t>
  </si>
  <si>
    <t>14564</t>
  </si>
  <si>
    <t>18179</t>
  </si>
  <si>
    <t>52908</t>
  </si>
  <si>
    <t>18195</t>
  </si>
  <si>
    <t>17113</t>
  </si>
  <si>
    <t>7190</t>
  </si>
  <si>
    <t>770750</t>
  </si>
  <si>
    <t>17347</t>
  </si>
  <si>
    <t>17685</t>
  </si>
  <si>
    <t>18091</t>
  </si>
  <si>
    <t>17452</t>
  </si>
  <si>
    <t>7056</t>
  </si>
  <si>
    <t>71.38</t>
  </si>
  <si>
    <t>18081</t>
  </si>
  <si>
    <t>18151</t>
  </si>
  <si>
    <t>17402</t>
  </si>
  <si>
    <t>17569</t>
  </si>
  <si>
    <t>17456</t>
  </si>
  <si>
    <t>17648</t>
  </si>
  <si>
    <t>077708</t>
  </si>
  <si>
    <t>48937</t>
  </si>
  <si>
    <t>17678</t>
  </si>
  <si>
    <t>5822</t>
  </si>
  <si>
    <t>18177</t>
  </si>
  <si>
    <t>7276</t>
  </si>
  <si>
    <t>29885</t>
  </si>
  <si>
    <t>29963</t>
  </si>
  <si>
    <t>30052</t>
  </si>
  <si>
    <t>23356</t>
  </si>
  <si>
    <t>18033</t>
  </si>
  <si>
    <t>04175</t>
  </si>
  <si>
    <t>N-445871</t>
  </si>
  <si>
    <t>16786</t>
  </si>
  <si>
    <t>15808</t>
  </si>
  <si>
    <t>2451</t>
  </si>
  <si>
    <t>17870</t>
  </si>
  <si>
    <t>17712</t>
  </si>
  <si>
    <t>078145</t>
  </si>
  <si>
    <t>18146</t>
  </si>
  <si>
    <t>18578</t>
  </si>
  <si>
    <t>56562</t>
  </si>
  <si>
    <t>00650</t>
  </si>
  <si>
    <t>18594</t>
  </si>
  <si>
    <t>114901</t>
  </si>
  <si>
    <t>18940</t>
  </si>
  <si>
    <t>115001</t>
  </si>
  <si>
    <t>18597</t>
  </si>
  <si>
    <t>11567</t>
  </si>
  <si>
    <t>15463</t>
  </si>
  <si>
    <t>15439</t>
  </si>
  <si>
    <t>56785</t>
  </si>
  <si>
    <t>18769</t>
  </si>
  <si>
    <t>24355</t>
  </si>
  <si>
    <t>18683</t>
  </si>
  <si>
    <t>13383</t>
  </si>
  <si>
    <t>30799</t>
  </si>
  <si>
    <t>18685</t>
  </si>
  <si>
    <t>18661</t>
  </si>
  <si>
    <t>56734</t>
  </si>
  <si>
    <t>18752</t>
  </si>
  <si>
    <t>02062</t>
  </si>
  <si>
    <t>18686</t>
  </si>
  <si>
    <t>56781</t>
  </si>
  <si>
    <t>18780</t>
  </si>
  <si>
    <t>18760</t>
  </si>
  <si>
    <t>8680</t>
  </si>
  <si>
    <t>18757</t>
  </si>
  <si>
    <t>6367</t>
  </si>
  <si>
    <t>0316</t>
  </si>
  <si>
    <t>18884</t>
  </si>
  <si>
    <t>8687</t>
  </si>
  <si>
    <t>18398</t>
  </si>
  <si>
    <t>094011</t>
  </si>
  <si>
    <t>094114</t>
  </si>
  <si>
    <t>18860</t>
  </si>
  <si>
    <t>0053</t>
  </si>
  <si>
    <t>18908</t>
  </si>
  <si>
    <t>18891</t>
  </si>
  <si>
    <t>00594</t>
  </si>
  <si>
    <t>18904</t>
  </si>
  <si>
    <t>18929</t>
  </si>
  <si>
    <t>18984</t>
  </si>
  <si>
    <t>8814</t>
  </si>
  <si>
    <t>11138</t>
  </si>
  <si>
    <t>31211</t>
  </si>
  <si>
    <t>31223</t>
  </si>
  <si>
    <t>00920</t>
  </si>
  <si>
    <t>19009</t>
  </si>
  <si>
    <t>18987</t>
  </si>
  <si>
    <t>9034</t>
  </si>
  <si>
    <t>0787125</t>
  </si>
  <si>
    <t>17845</t>
  </si>
  <si>
    <t>N-4087</t>
  </si>
  <si>
    <t>WILLIAM ROLANDO HERNÁNDEZ GONZALEZ</t>
  </si>
  <si>
    <t>GRECIA HENRÍQUEZ DE CHÁVEZ</t>
  </si>
  <si>
    <t>16933</t>
  </si>
  <si>
    <t>17755</t>
  </si>
  <si>
    <t>09984</t>
  </si>
  <si>
    <t>01137</t>
  </si>
  <si>
    <t>18609</t>
  </si>
  <si>
    <t>18658</t>
  </si>
  <si>
    <t>18665</t>
  </si>
  <si>
    <t>18788</t>
  </si>
  <si>
    <t>18666</t>
  </si>
  <si>
    <t>56617</t>
  </si>
  <si>
    <t>18742</t>
  </si>
  <si>
    <t>18792</t>
  </si>
  <si>
    <t>00793</t>
  </si>
  <si>
    <t>16029</t>
  </si>
  <si>
    <t>03455</t>
  </si>
  <si>
    <t>6374</t>
  </si>
  <si>
    <t>08828</t>
  </si>
  <si>
    <t>00965</t>
  </si>
  <si>
    <t>19065</t>
  </si>
  <si>
    <t>18531</t>
  </si>
  <si>
    <t>02217</t>
  </si>
  <si>
    <t>03048</t>
  </si>
  <si>
    <t>52140</t>
  </si>
  <si>
    <t>05937</t>
  </si>
  <si>
    <t>06117</t>
  </si>
  <si>
    <t>06167</t>
  </si>
  <si>
    <t>3316</t>
  </si>
  <si>
    <t>19176</t>
  </si>
  <si>
    <t>19175</t>
  </si>
  <si>
    <t>16415</t>
  </si>
  <si>
    <t>19316</t>
  </si>
  <si>
    <t>9083</t>
  </si>
  <si>
    <t>19256</t>
  </si>
  <si>
    <t>04821</t>
  </si>
  <si>
    <t>19270</t>
  </si>
  <si>
    <t>19278</t>
  </si>
  <si>
    <t>04824</t>
  </si>
  <si>
    <t>1877</t>
  </si>
  <si>
    <t>657001</t>
  </si>
  <si>
    <t>16577</t>
  </si>
  <si>
    <t>18256</t>
  </si>
  <si>
    <t>9208</t>
  </si>
  <si>
    <t>2961</t>
  </si>
  <si>
    <t>6429</t>
  </si>
  <si>
    <t>094112</t>
  </si>
  <si>
    <t>19186</t>
  </si>
  <si>
    <t>19523</t>
  </si>
  <si>
    <t>115061</t>
  </si>
  <si>
    <t>115131</t>
  </si>
  <si>
    <t>19734</t>
  </si>
  <si>
    <t>19754</t>
  </si>
  <si>
    <t>14466</t>
  </si>
  <si>
    <t>095488</t>
  </si>
  <si>
    <t>19753</t>
  </si>
  <si>
    <t>16999</t>
  </si>
  <si>
    <t>17085</t>
  </si>
  <si>
    <t>0183</t>
  </si>
  <si>
    <t>19578</t>
  </si>
  <si>
    <t>095376</t>
  </si>
  <si>
    <t>9932</t>
  </si>
  <si>
    <t>19610</t>
  </si>
  <si>
    <t>19634</t>
  </si>
  <si>
    <t>19636</t>
  </si>
  <si>
    <t>095483</t>
  </si>
  <si>
    <t>19686</t>
  </si>
  <si>
    <t>07114</t>
  </si>
  <si>
    <t>18479</t>
  </si>
  <si>
    <t>SERGIO ISIDRO ARCE RIVERA</t>
  </si>
  <si>
    <t>N-16976</t>
  </si>
  <si>
    <t>RICARDO JEORGE ESTEBEZ FERMÁN</t>
  </si>
  <si>
    <t>FRANCISCO ALFREDO TORREZ</t>
  </si>
  <si>
    <t>18721</t>
  </si>
  <si>
    <t>04131</t>
  </si>
  <si>
    <t>19765</t>
  </si>
  <si>
    <t>5774</t>
  </si>
  <si>
    <t>15530</t>
  </si>
  <si>
    <t>02769</t>
  </si>
  <si>
    <t>17401</t>
  </si>
  <si>
    <t>17509</t>
  </si>
  <si>
    <t>17568</t>
  </si>
  <si>
    <t>18890</t>
  </si>
  <si>
    <t>19017</t>
  </si>
  <si>
    <t>20484</t>
  </si>
  <si>
    <t>7505</t>
  </si>
  <si>
    <t>18605</t>
  </si>
  <si>
    <t>18043</t>
  </si>
  <si>
    <t>078660</t>
  </si>
  <si>
    <t>078930</t>
  </si>
  <si>
    <t>11788</t>
  </si>
  <si>
    <t>16067</t>
  </si>
  <si>
    <t>078667</t>
  </si>
  <si>
    <t>115077</t>
  </si>
  <si>
    <t>078668</t>
  </si>
  <si>
    <t>115076</t>
  </si>
  <si>
    <t>093450</t>
  </si>
  <si>
    <t>51378</t>
  </si>
  <si>
    <t>51578</t>
  </si>
  <si>
    <t>52015</t>
  </si>
  <si>
    <t>52227</t>
  </si>
  <si>
    <t>52701</t>
  </si>
  <si>
    <t>52990</t>
  </si>
  <si>
    <t>50971</t>
  </si>
  <si>
    <t>50957</t>
  </si>
  <si>
    <t>52700</t>
  </si>
  <si>
    <t>50955</t>
  </si>
  <si>
    <t>52991</t>
  </si>
  <si>
    <t>50956</t>
  </si>
  <si>
    <t>52989</t>
  </si>
  <si>
    <t>50958</t>
  </si>
  <si>
    <t>56623</t>
  </si>
  <si>
    <t>N-4200-06-61105-09-015</t>
  </si>
  <si>
    <t>ISMAEL ARNOLDO ORELLANA</t>
  </si>
  <si>
    <t>JOSÉ ARMANDO FRANCIA ESCOBAR</t>
  </si>
  <si>
    <t>4200-20-04-301-09-002</t>
  </si>
  <si>
    <t>JOSÉ WILFREDO CASTANEDA CHAVEZ</t>
  </si>
  <si>
    <t>18755</t>
  </si>
  <si>
    <t>17588</t>
  </si>
  <si>
    <t>18067</t>
  </si>
  <si>
    <t>18688</t>
  </si>
  <si>
    <t>18993</t>
  </si>
  <si>
    <t>19138</t>
  </si>
  <si>
    <t>19640</t>
  </si>
  <si>
    <t>18900</t>
  </si>
  <si>
    <t>669984</t>
  </si>
  <si>
    <t>659543</t>
  </si>
  <si>
    <t>659542</t>
  </si>
  <si>
    <t>659678</t>
  </si>
  <si>
    <t>752948</t>
  </si>
  <si>
    <t>18055</t>
  </si>
  <si>
    <t>18145</t>
  </si>
  <si>
    <t>18608</t>
  </si>
  <si>
    <t>18660</t>
  </si>
  <si>
    <t>18664</t>
  </si>
  <si>
    <t>18786</t>
  </si>
  <si>
    <t>18607</t>
  </si>
  <si>
    <t>18659</t>
  </si>
  <si>
    <t>18663</t>
  </si>
  <si>
    <t>18787</t>
  </si>
  <si>
    <t>18901</t>
  </si>
  <si>
    <t>18898</t>
  </si>
  <si>
    <t>18902</t>
  </si>
  <si>
    <t>18924</t>
  </si>
  <si>
    <t>18918</t>
  </si>
  <si>
    <t>078933</t>
  </si>
  <si>
    <t>078932</t>
  </si>
  <si>
    <t>04656</t>
  </si>
  <si>
    <t>02423</t>
  </si>
  <si>
    <t>18933</t>
  </si>
  <si>
    <t>18999</t>
  </si>
  <si>
    <t>19169</t>
  </si>
  <si>
    <t>9095</t>
  </si>
  <si>
    <t>19168</t>
  </si>
  <si>
    <t>19180</t>
  </si>
  <si>
    <t>19226</t>
  </si>
  <si>
    <t>1871</t>
  </si>
  <si>
    <t>16584</t>
  </si>
  <si>
    <t>19331</t>
  </si>
  <si>
    <t>31938</t>
  </si>
  <si>
    <t>01455</t>
  </si>
  <si>
    <t>01261</t>
  </si>
  <si>
    <t>31753</t>
  </si>
  <si>
    <t>31866</t>
  </si>
  <si>
    <t>19291</t>
  </si>
  <si>
    <t>16525</t>
  </si>
  <si>
    <t>002803</t>
  </si>
  <si>
    <t>19308</t>
  </si>
  <si>
    <t>19348</t>
  </si>
  <si>
    <t>25653</t>
  </si>
  <si>
    <t>19315</t>
  </si>
  <si>
    <t>19489</t>
  </si>
  <si>
    <t>19679</t>
  </si>
  <si>
    <t>19405</t>
  </si>
  <si>
    <t>19404</t>
  </si>
  <si>
    <t>03326</t>
  </si>
  <si>
    <t>19440</t>
  </si>
  <si>
    <t>6428</t>
  </si>
  <si>
    <t>25949</t>
  </si>
  <si>
    <t>19512</t>
  </si>
  <si>
    <t>19626</t>
  </si>
  <si>
    <t>17024</t>
  </si>
  <si>
    <t>19635</t>
  </si>
  <si>
    <t>19681</t>
  </si>
  <si>
    <t>04974</t>
  </si>
  <si>
    <t>19598</t>
  </si>
  <si>
    <t>19638</t>
  </si>
  <si>
    <t>52994</t>
  </si>
  <si>
    <t>19036</t>
  </si>
  <si>
    <t>52785</t>
  </si>
  <si>
    <t>01696</t>
  </si>
  <si>
    <t>1931</t>
  </si>
  <si>
    <t>04369</t>
  </si>
  <si>
    <t>19609</t>
  </si>
  <si>
    <t>19622</t>
  </si>
  <si>
    <t>04604</t>
  </si>
  <si>
    <t>095490</t>
  </si>
  <si>
    <t>19733</t>
  </si>
  <si>
    <t>19744</t>
  </si>
  <si>
    <t>096088</t>
  </si>
  <si>
    <t>26297</t>
  </si>
  <si>
    <t>19857</t>
  </si>
  <si>
    <t>19858</t>
  </si>
  <si>
    <t>19882</t>
  </si>
  <si>
    <t>19919</t>
  </si>
  <si>
    <t>7203</t>
  </si>
  <si>
    <t>20118</t>
  </si>
  <si>
    <t>06570</t>
  </si>
  <si>
    <t>0261</t>
  </si>
  <si>
    <t>20047</t>
  </si>
  <si>
    <t>19936</t>
  </si>
  <si>
    <t>1996</t>
  </si>
  <si>
    <t>096076</t>
  </si>
  <si>
    <t>20028</t>
  </si>
  <si>
    <t>32778</t>
  </si>
  <si>
    <t>22846</t>
  </si>
  <si>
    <t>19942</t>
  </si>
  <si>
    <t>20242</t>
  </si>
  <si>
    <t>06868</t>
  </si>
  <si>
    <t>53763</t>
  </si>
  <si>
    <t>06892</t>
  </si>
  <si>
    <t>17794</t>
  </si>
  <si>
    <t>19980</t>
  </si>
  <si>
    <t>19981</t>
  </si>
  <si>
    <t>17768</t>
  </si>
  <si>
    <t>20040</t>
  </si>
  <si>
    <t>07322</t>
  </si>
  <si>
    <t>0319</t>
  </si>
  <si>
    <t>20148</t>
  </si>
  <si>
    <t>08196</t>
  </si>
  <si>
    <t>20146</t>
  </si>
  <si>
    <t>20180</t>
  </si>
  <si>
    <t>08278</t>
  </si>
  <si>
    <t>20155</t>
  </si>
  <si>
    <t>08395</t>
  </si>
  <si>
    <t>20251</t>
  </si>
  <si>
    <t>20175</t>
  </si>
  <si>
    <t>08504</t>
  </si>
  <si>
    <t>20203</t>
  </si>
  <si>
    <t>0310</t>
  </si>
  <si>
    <t>20373</t>
  </si>
  <si>
    <t>19322</t>
  </si>
  <si>
    <t>20222</t>
  </si>
  <si>
    <t>17974</t>
  </si>
  <si>
    <t>27155</t>
  </si>
  <si>
    <t>0067</t>
  </si>
  <si>
    <t>05306</t>
  </si>
  <si>
    <t>09255</t>
  </si>
  <si>
    <t>20225</t>
  </si>
  <si>
    <t>20223</t>
  </si>
  <si>
    <t>27015</t>
  </si>
  <si>
    <t>18210</t>
  </si>
  <si>
    <t>096668</t>
  </si>
  <si>
    <t>20250</t>
  </si>
  <si>
    <t>20256</t>
  </si>
  <si>
    <t>20255</t>
  </si>
  <si>
    <t>N-4086</t>
  </si>
  <si>
    <t>15956</t>
  </si>
  <si>
    <t>20455</t>
  </si>
  <si>
    <t>20261</t>
  </si>
  <si>
    <t>09256</t>
  </si>
  <si>
    <t>08642</t>
  </si>
  <si>
    <t>09357</t>
  </si>
  <si>
    <t>08789</t>
  </si>
  <si>
    <t>08736</t>
  </si>
  <si>
    <t>08778</t>
  </si>
  <si>
    <t>237136</t>
  </si>
  <si>
    <t>02335</t>
  </si>
  <si>
    <t>20387</t>
  </si>
  <si>
    <t>20466</t>
  </si>
  <si>
    <t>19464</t>
  </si>
  <si>
    <t>20626</t>
  </si>
  <si>
    <t>0350</t>
  </si>
  <si>
    <t>0373</t>
  </si>
  <si>
    <t>27510</t>
  </si>
  <si>
    <t>0156</t>
  </si>
  <si>
    <t>7634</t>
  </si>
  <si>
    <t>19056</t>
  </si>
  <si>
    <t>097425</t>
  </si>
  <si>
    <t>20509</t>
  </si>
  <si>
    <t>20524</t>
  </si>
  <si>
    <t>0361</t>
  </si>
  <si>
    <t>19382</t>
  </si>
  <si>
    <t>33738</t>
  </si>
  <si>
    <t>33810</t>
  </si>
  <si>
    <t>20531</t>
  </si>
  <si>
    <t>18670</t>
  </si>
  <si>
    <t>19472</t>
  </si>
  <si>
    <t>19305</t>
  </si>
  <si>
    <t>20809</t>
  </si>
  <si>
    <t>0955</t>
  </si>
  <si>
    <t>34156</t>
  </si>
  <si>
    <t>20989</t>
  </si>
  <si>
    <t>18998</t>
  </si>
  <si>
    <t>9029</t>
  </si>
  <si>
    <t>19525</t>
  </si>
  <si>
    <t>1950</t>
  </si>
  <si>
    <t>06435</t>
  </si>
  <si>
    <t>9775</t>
  </si>
  <si>
    <t>20880</t>
  </si>
  <si>
    <t>20133</t>
  </si>
  <si>
    <t>20458</t>
  </si>
  <si>
    <t>20478</t>
  </si>
  <si>
    <t>20618</t>
  </si>
  <si>
    <t>20479</t>
  </si>
  <si>
    <t>097182</t>
  </si>
  <si>
    <t>20477</t>
  </si>
  <si>
    <t>0949</t>
  </si>
  <si>
    <t>0650</t>
  </si>
  <si>
    <t>0343</t>
  </si>
  <si>
    <t>54624</t>
  </si>
  <si>
    <t>097158</t>
  </si>
  <si>
    <t>20504</t>
  </si>
  <si>
    <t>20511</t>
  </si>
  <si>
    <t>0702</t>
  </si>
  <si>
    <t>20516</t>
  </si>
  <si>
    <t>20540</t>
  </si>
  <si>
    <t>20653</t>
  </si>
  <si>
    <t>20673</t>
  </si>
  <si>
    <t>20983</t>
  </si>
  <si>
    <t>20669</t>
  </si>
  <si>
    <t>11982</t>
  </si>
  <si>
    <t>20564</t>
  </si>
  <si>
    <t>20699</t>
  </si>
  <si>
    <t>2211</t>
  </si>
  <si>
    <t>12242</t>
  </si>
  <si>
    <t>54990</t>
  </si>
  <si>
    <t>20918</t>
  </si>
  <si>
    <t>20984</t>
  </si>
  <si>
    <t>20881</t>
  </si>
  <si>
    <t>20961</t>
  </si>
  <si>
    <t>21013</t>
  </si>
  <si>
    <t>21053</t>
  </si>
  <si>
    <t>19114</t>
  </si>
  <si>
    <t>0454</t>
  </si>
  <si>
    <t>20981</t>
  </si>
  <si>
    <t>55148</t>
  </si>
  <si>
    <t>12886</t>
  </si>
  <si>
    <t>21059</t>
  </si>
  <si>
    <t>12833</t>
  </si>
  <si>
    <t>20986</t>
  </si>
  <si>
    <t>21006</t>
  </si>
  <si>
    <t>3729</t>
  </si>
  <si>
    <t>0497</t>
  </si>
  <si>
    <t>06993</t>
  </si>
  <si>
    <t>1508</t>
  </si>
  <si>
    <t>21042</t>
  </si>
  <si>
    <t>21164</t>
  </si>
  <si>
    <t>ROGER MANFREDIS HERNANDEZ FUENTES</t>
  </si>
  <si>
    <t>01-61102-0509-030</t>
  </si>
  <si>
    <t>MARIO EDGARDO RODRIGUEZ GRACIAS</t>
  </si>
  <si>
    <t>NESTOR IVÁN FABIÁN COLOCHO</t>
  </si>
  <si>
    <t>MARCOS ENRIQUEZ SIGUENZA ZUNIGA</t>
  </si>
  <si>
    <t>N-2490</t>
  </si>
  <si>
    <t>02697</t>
  </si>
  <si>
    <t>21051</t>
  </si>
  <si>
    <t>21034</t>
  </si>
  <si>
    <t>6242</t>
  </si>
  <si>
    <t>1591</t>
  </si>
  <si>
    <t>19928</t>
  </si>
  <si>
    <t>20241</t>
  </si>
  <si>
    <t>27627</t>
  </si>
  <si>
    <t>20860</t>
  </si>
  <si>
    <t>21152</t>
  </si>
  <si>
    <t>19947</t>
  </si>
  <si>
    <t>115359</t>
  </si>
  <si>
    <t>20370</t>
  </si>
  <si>
    <t>096032</t>
  </si>
  <si>
    <t>096604</t>
  </si>
  <si>
    <t>54556</t>
  </si>
  <si>
    <t>54898</t>
  </si>
  <si>
    <t>55053</t>
  </si>
  <si>
    <t>55431</t>
  </si>
  <si>
    <t>53666</t>
  </si>
  <si>
    <t>16914</t>
  </si>
  <si>
    <t>17557</t>
  </si>
  <si>
    <t>16916</t>
  </si>
  <si>
    <t>115379</t>
  </si>
  <si>
    <t>19529</t>
  </si>
  <si>
    <t>20539</t>
  </si>
  <si>
    <t>16917</t>
  </si>
  <si>
    <t>02136</t>
  </si>
  <si>
    <t>10078</t>
  </si>
  <si>
    <t>21045</t>
  </si>
  <si>
    <t>20152</t>
  </si>
  <si>
    <t>20480</t>
  </si>
  <si>
    <t>21008</t>
  </si>
  <si>
    <t>20131</t>
  </si>
  <si>
    <t>27864</t>
  </si>
  <si>
    <t>19069</t>
  </si>
  <si>
    <t>079391</t>
  </si>
  <si>
    <t>20462</t>
  </si>
  <si>
    <t>20505</t>
  </si>
  <si>
    <t>20566</t>
  </si>
  <si>
    <t>20569</t>
  </si>
  <si>
    <t>21175</t>
  </si>
  <si>
    <t>079263</t>
  </si>
  <si>
    <t>05457</t>
  </si>
  <si>
    <t>20789</t>
  </si>
  <si>
    <t>079378</t>
  </si>
  <si>
    <t>20810</t>
  </si>
  <si>
    <t>20804</t>
  </si>
  <si>
    <t>20811</t>
  </si>
  <si>
    <t>12835</t>
  </si>
  <si>
    <t>21231</t>
  </si>
  <si>
    <t>20815</t>
  </si>
  <si>
    <t>21180</t>
  </si>
  <si>
    <t>12097</t>
  </si>
  <si>
    <t>19965</t>
  </si>
  <si>
    <t>7809</t>
  </si>
  <si>
    <t>56535</t>
  </si>
  <si>
    <t>12263</t>
  </si>
  <si>
    <t>21015</t>
  </si>
  <si>
    <t>20903</t>
  </si>
  <si>
    <t>20915</t>
  </si>
  <si>
    <t>20947</t>
  </si>
  <si>
    <t>20955</t>
  </si>
  <si>
    <t>20956</t>
  </si>
  <si>
    <t>20959</t>
  </si>
  <si>
    <t>1186</t>
  </si>
  <si>
    <t>21918</t>
  </si>
  <si>
    <t>05918</t>
  </si>
  <si>
    <t>22055</t>
  </si>
  <si>
    <t>DEVOLUC</t>
  </si>
  <si>
    <t>098078</t>
  </si>
  <si>
    <t>20570</t>
  </si>
  <si>
    <t>0977</t>
  </si>
  <si>
    <t>19292</t>
  </si>
  <si>
    <t>12010</t>
  </si>
  <si>
    <t>20891</t>
  </si>
  <si>
    <t>56628</t>
  </si>
  <si>
    <t>28490</t>
  </si>
  <si>
    <t>21173</t>
  </si>
  <si>
    <t>21162</t>
  </si>
  <si>
    <t>21171</t>
  </si>
  <si>
    <t>21183</t>
  </si>
  <si>
    <t>21247</t>
  </si>
  <si>
    <t>14563</t>
  </si>
  <si>
    <t>02785</t>
  </si>
  <si>
    <t>05725</t>
  </si>
  <si>
    <t>0941</t>
  </si>
  <si>
    <t>6619</t>
  </si>
  <si>
    <t>13254</t>
  </si>
  <si>
    <t>03435</t>
  </si>
  <si>
    <t>14133</t>
  </si>
  <si>
    <t>21222</t>
  </si>
  <si>
    <t>21226</t>
  </si>
  <si>
    <t>1369</t>
  </si>
  <si>
    <t>19855</t>
  </si>
  <si>
    <t>098666</t>
  </si>
  <si>
    <t>27507</t>
  </si>
  <si>
    <t>55580</t>
  </si>
  <si>
    <t>14352</t>
  </si>
  <si>
    <t>16144</t>
  </si>
  <si>
    <t>21285</t>
  </si>
  <si>
    <t>21297</t>
  </si>
  <si>
    <t>098725</t>
  </si>
  <si>
    <t>14521</t>
  </si>
  <si>
    <t>21848</t>
  </si>
  <si>
    <t>21316</t>
  </si>
  <si>
    <t>4202-61102-48-031</t>
  </si>
  <si>
    <t>WALTER EFRAÍN MARTÍNEZ REYES</t>
  </si>
  <si>
    <t>34368</t>
  </si>
  <si>
    <t>098163</t>
  </si>
  <si>
    <t>7845</t>
  </si>
  <si>
    <t>21324</t>
  </si>
  <si>
    <t>21341</t>
  </si>
  <si>
    <t>14801</t>
  </si>
  <si>
    <t>07726</t>
  </si>
  <si>
    <t>1555</t>
  </si>
  <si>
    <t>21371</t>
  </si>
  <si>
    <t>22061</t>
  </si>
  <si>
    <t>19832</t>
  </si>
  <si>
    <t>21381</t>
  </si>
  <si>
    <t>27190</t>
  </si>
  <si>
    <t>21605</t>
  </si>
  <si>
    <t>15174</t>
  </si>
  <si>
    <t>16236</t>
  </si>
  <si>
    <t>21653</t>
  </si>
  <si>
    <t>21806</t>
  </si>
  <si>
    <t>21690</t>
  </si>
  <si>
    <t>22527</t>
  </si>
  <si>
    <t>08488</t>
  </si>
  <si>
    <t>22187</t>
  </si>
  <si>
    <t>115824</t>
  </si>
  <si>
    <t>21874</t>
  </si>
  <si>
    <t>17876</t>
  </si>
  <si>
    <t>21647</t>
  </si>
  <si>
    <t>16497</t>
  </si>
  <si>
    <t>085259</t>
  </si>
  <si>
    <t>22259</t>
  </si>
  <si>
    <t>21648</t>
  </si>
  <si>
    <t>21685</t>
  </si>
  <si>
    <t>22919</t>
  </si>
  <si>
    <t>21667</t>
  </si>
  <si>
    <t>21679</t>
  </si>
  <si>
    <t>16878</t>
  </si>
  <si>
    <t>21871</t>
  </si>
  <si>
    <t>21985</t>
  </si>
  <si>
    <t>21875</t>
  </si>
  <si>
    <t>29250</t>
  </si>
  <si>
    <t>21846</t>
  </si>
  <si>
    <t>21845</t>
  </si>
  <si>
    <t>22145</t>
  </si>
  <si>
    <t>20260</t>
  </si>
  <si>
    <t>20201</t>
  </si>
  <si>
    <t>20219</t>
  </si>
  <si>
    <t>20307</t>
  </si>
  <si>
    <t>20220</t>
  </si>
  <si>
    <t>20483</t>
  </si>
  <si>
    <t>21367</t>
  </si>
  <si>
    <t>20777</t>
  </si>
  <si>
    <t>19023</t>
  </si>
  <si>
    <t>20793</t>
  </si>
  <si>
    <t>29153</t>
  </si>
  <si>
    <t>17324</t>
  </si>
  <si>
    <t>21764</t>
  </si>
  <si>
    <t>17357</t>
  </si>
  <si>
    <t>20844</t>
  </si>
  <si>
    <t>29645</t>
  </si>
  <si>
    <t>20707</t>
  </si>
  <si>
    <t>079949</t>
  </si>
  <si>
    <t>JUAN MAURICIO ARTEGA LÓPEZ</t>
  </si>
  <si>
    <t>JOSÉ ÁNGEL MEJÍA TORRES</t>
  </si>
  <si>
    <t>02-61102-25-443</t>
  </si>
  <si>
    <t>Junio</t>
  </si>
  <si>
    <t>23374</t>
  </si>
  <si>
    <t>1491</t>
  </si>
  <si>
    <t>21177</t>
  </si>
  <si>
    <t>21657</t>
  </si>
  <si>
    <t>20735</t>
  </si>
  <si>
    <t>21237</t>
  </si>
  <si>
    <t>21291</t>
  </si>
  <si>
    <t>6616</t>
  </si>
  <si>
    <t>34970</t>
  </si>
  <si>
    <t>21408</t>
  </si>
  <si>
    <t>115813</t>
  </si>
  <si>
    <t>115919</t>
  </si>
  <si>
    <t>22374</t>
  </si>
  <si>
    <t>21405</t>
  </si>
  <si>
    <t>21926</t>
  </si>
  <si>
    <t>672468</t>
  </si>
  <si>
    <t>05851</t>
  </si>
  <si>
    <t>29262</t>
  </si>
  <si>
    <t>21872</t>
  </si>
  <si>
    <t>03745</t>
  </si>
  <si>
    <t>28121</t>
  </si>
  <si>
    <t>1791</t>
  </si>
  <si>
    <t>21792</t>
  </si>
  <si>
    <t>22197</t>
  </si>
  <si>
    <t>21850</t>
  </si>
  <si>
    <t>05900</t>
  </si>
  <si>
    <t>21942</t>
  </si>
  <si>
    <t>22000</t>
  </si>
  <si>
    <t>37431</t>
  </si>
  <si>
    <t>20706</t>
  </si>
  <si>
    <t>3229</t>
  </si>
  <si>
    <t>3242</t>
  </si>
  <si>
    <t>19249</t>
  </si>
  <si>
    <t>20762</t>
  </si>
  <si>
    <t>0509</t>
  </si>
  <si>
    <t>22179</t>
  </si>
  <si>
    <t>22243</t>
  </si>
  <si>
    <t>22361</t>
  </si>
  <si>
    <t>22154</t>
  </si>
  <si>
    <t>22285</t>
  </si>
  <si>
    <t>000145</t>
  </si>
  <si>
    <t>22158</t>
  </si>
  <si>
    <t>2207</t>
  </si>
  <si>
    <t>22188</t>
  </si>
  <si>
    <t>22286</t>
  </si>
  <si>
    <t>23602</t>
  </si>
  <si>
    <t>22229</t>
  </si>
  <si>
    <t>08886</t>
  </si>
  <si>
    <t>29637</t>
  </si>
  <si>
    <t>04048</t>
  </si>
  <si>
    <t>22224</t>
  </si>
  <si>
    <t>02056</t>
  </si>
  <si>
    <t>099923</t>
  </si>
  <si>
    <t>000028</t>
  </si>
  <si>
    <t>22233</t>
  </si>
  <si>
    <t>22476</t>
  </si>
  <si>
    <t>1346</t>
  </si>
  <si>
    <t>22385</t>
  </si>
  <si>
    <t>03196</t>
  </si>
  <si>
    <t>22257</t>
  </si>
  <si>
    <t>22311</t>
  </si>
  <si>
    <t>2198</t>
  </si>
  <si>
    <t>29187</t>
  </si>
  <si>
    <t>22474</t>
  </si>
  <si>
    <t>2653</t>
  </si>
  <si>
    <t>22427</t>
  </si>
  <si>
    <t>8492</t>
  </si>
  <si>
    <t>8504</t>
  </si>
  <si>
    <t>22478</t>
  </si>
  <si>
    <t>22517</t>
  </si>
  <si>
    <t>22672</t>
  </si>
  <si>
    <t>22176</t>
  </si>
  <si>
    <t>22232</t>
  </si>
  <si>
    <t>22432</t>
  </si>
  <si>
    <t>20346</t>
  </si>
  <si>
    <t>21402</t>
  </si>
  <si>
    <t>20982</t>
  </si>
  <si>
    <t>28488</t>
  </si>
  <si>
    <t>16439</t>
  </si>
  <si>
    <t>0525</t>
  </si>
  <si>
    <t>19235</t>
  </si>
  <si>
    <t>20159</t>
  </si>
  <si>
    <t>21878</t>
  </si>
  <si>
    <t>22237</t>
  </si>
  <si>
    <t>19357</t>
  </si>
  <si>
    <t>22358</t>
  </si>
  <si>
    <t>2254</t>
  </si>
  <si>
    <t>20873</t>
  </si>
  <si>
    <t>21321</t>
  </si>
  <si>
    <t>22671</t>
  </si>
  <si>
    <t>22714</t>
  </si>
  <si>
    <t>22815</t>
  </si>
  <si>
    <t>06225</t>
  </si>
  <si>
    <t>22755</t>
  </si>
  <si>
    <t>22832</t>
  </si>
  <si>
    <t>22867</t>
  </si>
  <si>
    <t>23030</t>
  </si>
  <si>
    <t>4200-02-61105-09-024</t>
  </si>
  <si>
    <t>FRANCISCO ANTONIO GÓMEZ HERNÁNDEZ</t>
  </si>
  <si>
    <t>23112</t>
  </si>
  <si>
    <t>3730</t>
  </si>
  <si>
    <t>21213</t>
  </si>
  <si>
    <t>21290</t>
  </si>
  <si>
    <t>C</t>
  </si>
  <si>
    <t>19558</t>
  </si>
  <si>
    <t>19694</t>
  </si>
  <si>
    <t>19806</t>
  </si>
  <si>
    <t>16166</t>
  </si>
  <si>
    <t>21670</t>
  </si>
  <si>
    <t>079592</t>
  </si>
  <si>
    <t>21675</t>
  </si>
  <si>
    <t>21674</t>
  </si>
  <si>
    <t>17055</t>
  </si>
  <si>
    <t>08344</t>
  </si>
  <si>
    <t>15282</t>
  </si>
  <si>
    <t>DEVOLUCIÓN</t>
  </si>
  <si>
    <t>54969</t>
  </si>
  <si>
    <t>55170</t>
  </si>
  <si>
    <t>664981</t>
  </si>
  <si>
    <t>664982</t>
  </si>
  <si>
    <t>664980</t>
  </si>
  <si>
    <t>21404</t>
  </si>
  <si>
    <t>23006</t>
  </si>
  <si>
    <t>55824</t>
  </si>
  <si>
    <t>55825</t>
  </si>
  <si>
    <t>079591</t>
  </si>
  <si>
    <t>22904</t>
  </si>
  <si>
    <t>079589</t>
  </si>
  <si>
    <t>23026</t>
  </si>
  <si>
    <t>24211</t>
  </si>
  <si>
    <t>116129</t>
  </si>
  <si>
    <t>21589</t>
  </si>
  <si>
    <t>21837</t>
  </si>
  <si>
    <t>22298</t>
  </si>
  <si>
    <t>22674</t>
  </si>
  <si>
    <t>22895</t>
  </si>
  <si>
    <t>1804</t>
  </si>
  <si>
    <t>10620</t>
  </si>
  <si>
    <t>2005</t>
  </si>
  <si>
    <t>56423</t>
  </si>
  <si>
    <t>22882</t>
  </si>
  <si>
    <t>56262</t>
  </si>
  <si>
    <t>56270</t>
  </si>
  <si>
    <t>099314</t>
  </si>
  <si>
    <t>56271</t>
  </si>
  <si>
    <t>56687</t>
  </si>
  <si>
    <t>56952</t>
  </si>
  <si>
    <t>57310</t>
  </si>
  <si>
    <t>20090</t>
  </si>
  <si>
    <t>22249</t>
  </si>
  <si>
    <t>22261</t>
  </si>
  <si>
    <t>22293</t>
  </si>
  <si>
    <t>56502</t>
  </si>
  <si>
    <t>22599</t>
  </si>
  <si>
    <t>099944</t>
  </si>
  <si>
    <t>20732</t>
  </si>
  <si>
    <t>24205</t>
  </si>
  <si>
    <t>22480</t>
  </si>
  <si>
    <t>19887</t>
  </si>
  <si>
    <t>21099</t>
  </si>
  <si>
    <t>20119</t>
  </si>
  <si>
    <t>22488</t>
  </si>
  <si>
    <t>22497</t>
  </si>
  <si>
    <t>22492</t>
  </si>
  <si>
    <t>22643</t>
  </si>
  <si>
    <t>22489</t>
  </si>
  <si>
    <t>116000</t>
  </si>
  <si>
    <t>22811</t>
  </si>
  <si>
    <t>116191</t>
  </si>
  <si>
    <t>116243</t>
  </si>
  <si>
    <t>22600</t>
  </si>
  <si>
    <t>22756</t>
  </si>
  <si>
    <t>00406</t>
  </si>
  <si>
    <t>22874</t>
  </si>
  <si>
    <t>22638</t>
  </si>
  <si>
    <t>0598</t>
  </si>
  <si>
    <t>0657</t>
  </si>
  <si>
    <t>22831</t>
  </si>
  <si>
    <t>22627</t>
  </si>
  <si>
    <t>22634</t>
  </si>
  <si>
    <t>22645</t>
  </si>
  <si>
    <t>06154</t>
  </si>
  <si>
    <t>20725</t>
  </si>
  <si>
    <t>22738</t>
  </si>
  <si>
    <t>22781</t>
  </si>
  <si>
    <t>22840</t>
  </si>
  <si>
    <t>21537</t>
  </si>
  <si>
    <t>22684</t>
  </si>
  <si>
    <t>22716</t>
  </si>
  <si>
    <t>06172</t>
  </si>
  <si>
    <t>00723</t>
  </si>
  <si>
    <t>22807</t>
  </si>
  <si>
    <t>22720</t>
  </si>
  <si>
    <t>21056</t>
  </si>
  <si>
    <t>22757</t>
  </si>
  <si>
    <t>3120</t>
  </si>
  <si>
    <t>080170</t>
  </si>
  <si>
    <t>080285</t>
  </si>
  <si>
    <t>2566</t>
  </si>
  <si>
    <t>59576</t>
  </si>
  <si>
    <t>21362</t>
  </si>
  <si>
    <t>21359</t>
  </si>
  <si>
    <t>0597</t>
  </si>
  <si>
    <t>673849</t>
  </si>
  <si>
    <t>670925</t>
  </si>
  <si>
    <t>22820</t>
  </si>
  <si>
    <t>2636</t>
  </si>
  <si>
    <t>22894</t>
  </si>
  <si>
    <t>23027</t>
  </si>
  <si>
    <t>23122</t>
  </si>
  <si>
    <t>23171</t>
  </si>
  <si>
    <t>22449</t>
  </si>
  <si>
    <t>23299</t>
  </si>
  <si>
    <t>22123</t>
  </si>
  <si>
    <t>03528</t>
  </si>
  <si>
    <t>00895</t>
  </si>
  <si>
    <t>23099</t>
  </si>
  <si>
    <t>22702</t>
  </si>
  <si>
    <t>2985</t>
  </si>
  <si>
    <t>23162</t>
  </si>
  <si>
    <t>23222</t>
  </si>
  <si>
    <t>0751</t>
  </si>
  <si>
    <t>26192</t>
  </si>
  <si>
    <t>080308</t>
  </si>
  <si>
    <t>22426</t>
  </si>
  <si>
    <t>22435</t>
  </si>
  <si>
    <t>23210</t>
  </si>
  <si>
    <t>23199</t>
  </si>
  <si>
    <t>23212</t>
  </si>
  <si>
    <t>23221</t>
  </si>
  <si>
    <t>23225</t>
  </si>
  <si>
    <t>23260</t>
  </si>
  <si>
    <t>23282</t>
  </si>
  <si>
    <t>23420</t>
  </si>
  <si>
    <t>22941</t>
  </si>
  <si>
    <t>3280</t>
  </si>
  <si>
    <t>23150</t>
  </si>
  <si>
    <t>23466</t>
  </si>
  <si>
    <t>001925</t>
  </si>
  <si>
    <t>22424</t>
  </si>
  <si>
    <t>22360</t>
  </si>
  <si>
    <t>23576</t>
  </si>
  <si>
    <t>N-8358</t>
  </si>
  <si>
    <t>OVIDIO ANTONIO BRUNO GUADRON</t>
  </si>
  <si>
    <t>4202-02-61102-25-619</t>
  </si>
  <si>
    <t>4202-02-61102-25-620</t>
  </si>
  <si>
    <t>YURI VLADIMIR CARCAMO CANJURA</t>
  </si>
  <si>
    <t>julio</t>
  </si>
  <si>
    <t>20011</t>
  </si>
  <si>
    <t>19527</t>
  </si>
  <si>
    <t>05078</t>
  </si>
  <si>
    <t>1473</t>
  </si>
  <si>
    <t>1500</t>
  </si>
  <si>
    <t>953</t>
  </si>
  <si>
    <t>09850</t>
  </si>
  <si>
    <t>29506</t>
  </si>
  <si>
    <t>04156</t>
  </si>
  <si>
    <t>22601</t>
  </si>
  <si>
    <t>1539</t>
  </si>
  <si>
    <t>14194</t>
  </si>
  <si>
    <t>1718</t>
  </si>
  <si>
    <t>15995</t>
  </si>
  <si>
    <t>21613</t>
  </si>
  <si>
    <t>23037</t>
  </si>
  <si>
    <t>2176</t>
  </si>
  <si>
    <t>2203</t>
  </si>
  <si>
    <t>22491</t>
  </si>
  <si>
    <t>2319</t>
  </si>
  <si>
    <t>8485</t>
  </si>
  <si>
    <t>23175</t>
  </si>
  <si>
    <t>21768</t>
  </si>
  <si>
    <t>23200</t>
  </si>
  <si>
    <t>2897</t>
  </si>
  <si>
    <t>23167</t>
  </si>
  <si>
    <t>23098</t>
  </si>
  <si>
    <t>22252</t>
  </si>
  <si>
    <t>00898</t>
  </si>
  <si>
    <t>23205</t>
  </si>
  <si>
    <t>00982</t>
  </si>
  <si>
    <t>23156</t>
  </si>
  <si>
    <t>3063</t>
  </si>
  <si>
    <t>001775</t>
  </si>
  <si>
    <t>57746</t>
  </si>
  <si>
    <t>23433</t>
  </si>
  <si>
    <t>0790</t>
  </si>
  <si>
    <t>0701</t>
  </si>
  <si>
    <t>23667</t>
  </si>
  <si>
    <t>23467</t>
  </si>
  <si>
    <t>23579</t>
  </si>
  <si>
    <t>14722</t>
  </si>
  <si>
    <t>23640</t>
  </si>
  <si>
    <t>23477</t>
  </si>
  <si>
    <t>23508</t>
  </si>
  <si>
    <t>27168</t>
  </si>
  <si>
    <t>23575</t>
  </si>
  <si>
    <t>06492</t>
  </si>
  <si>
    <t>01438</t>
  </si>
  <si>
    <t>2036</t>
  </si>
  <si>
    <t>02214</t>
  </si>
  <si>
    <t>080512</t>
  </si>
  <si>
    <t>37670</t>
  </si>
  <si>
    <t>57730</t>
  </si>
  <si>
    <t>23603</t>
  </si>
  <si>
    <t>3376</t>
  </si>
  <si>
    <t>23605</t>
  </si>
  <si>
    <t>23393</t>
  </si>
  <si>
    <t>23396</t>
  </si>
  <si>
    <t>23964</t>
  </si>
  <si>
    <t>JOSÉ ELÍAS RUMALDO CHINCHILLA</t>
  </si>
  <si>
    <t>21278</t>
  </si>
  <si>
    <t>001114</t>
  </si>
  <si>
    <t>23513</t>
  </si>
  <si>
    <t>23052</t>
  </si>
  <si>
    <t>10487</t>
  </si>
  <si>
    <t>002459</t>
  </si>
  <si>
    <t>23069</t>
  </si>
  <si>
    <t>23829</t>
  </si>
  <si>
    <t>23497</t>
  </si>
  <si>
    <t>116437</t>
  </si>
  <si>
    <t>116496</t>
  </si>
  <si>
    <t>23480</t>
  </si>
  <si>
    <t>24380</t>
  </si>
  <si>
    <t>23545</t>
  </si>
  <si>
    <t>23606</t>
  </si>
  <si>
    <t>23413</t>
  </si>
  <si>
    <t>0731</t>
  </si>
  <si>
    <t>0740</t>
  </si>
  <si>
    <t>0960</t>
  </si>
  <si>
    <t>23959</t>
  </si>
  <si>
    <t>23855</t>
  </si>
  <si>
    <t>2325</t>
  </si>
  <si>
    <t>23870</t>
  </si>
  <si>
    <t>23903</t>
  </si>
  <si>
    <t>24133</t>
  </si>
  <si>
    <t>23859</t>
  </si>
  <si>
    <t>27683</t>
  </si>
  <si>
    <t>23901</t>
  </si>
  <si>
    <t>24041</t>
  </si>
  <si>
    <t>3683</t>
  </si>
  <si>
    <t>23996</t>
  </si>
  <si>
    <t>24047</t>
  </si>
  <si>
    <t>116514</t>
  </si>
  <si>
    <t>02112</t>
  </si>
  <si>
    <t>24076</t>
  </si>
  <si>
    <t>24381</t>
  </si>
  <si>
    <t>0812</t>
  </si>
  <si>
    <t>0817</t>
  </si>
  <si>
    <t>58478</t>
  </si>
  <si>
    <t>24429</t>
  </si>
  <si>
    <t>33939</t>
  </si>
  <si>
    <t>23828</t>
  </si>
  <si>
    <t>24104</t>
  </si>
  <si>
    <t>3693</t>
  </si>
  <si>
    <t>23877</t>
  </si>
  <si>
    <t>23977</t>
  </si>
  <si>
    <t>24040</t>
  </si>
  <si>
    <t>24045</t>
  </si>
  <si>
    <t>25081</t>
  </si>
  <si>
    <t>25153</t>
  </si>
  <si>
    <t>MONTO ENTREGADO</t>
  </si>
  <si>
    <t>MONTO FACTURADO</t>
  </si>
  <si>
    <t>DEVOLUCIONES</t>
  </si>
  <si>
    <t>N-3175</t>
  </si>
  <si>
    <t>ROLANDO ALBERTO ROSA</t>
  </si>
  <si>
    <t>23174</t>
  </si>
  <si>
    <t>24359</t>
  </si>
  <si>
    <t>12496</t>
  </si>
  <si>
    <t>24388</t>
  </si>
  <si>
    <t>24440</t>
  </si>
  <si>
    <t>23587</t>
  </si>
  <si>
    <t>3715</t>
  </si>
  <si>
    <t>23917</t>
  </si>
  <si>
    <t>23918</t>
  </si>
  <si>
    <t>23910</t>
  </si>
  <si>
    <t>23982</t>
  </si>
  <si>
    <t>24073</t>
  </si>
  <si>
    <t>23309</t>
  </si>
  <si>
    <t>24428</t>
  </si>
  <si>
    <t>24387</t>
  </si>
  <si>
    <t>23096</t>
  </si>
  <si>
    <t>23585</t>
  </si>
  <si>
    <t>23588</t>
  </si>
  <si>
    <t>23844</t>
  </si>
  <si>
    <t>23876</t>
  </si>
  <si>
    <t>116498</t>
  </si>
  <si>
    <t>15029</t>
  </si>
  <si>
    <t>23886</t>
  </si>
  <si>
    <t>004908</t>
  </si>
  <si>
    <t>23989</t>
  </si>
  <si>
    <t>24098</t>
  </si>
  <si>
    <t>081277</t>
  </si>
  <si>
    <t>24369</t>
  </si>
  <si>
    <t>24421</t>
  </si>
  <si>
    <t>24260</t>
  </si>
  <si>
    <t>25082</t>
  </si>
  <si>
    <t>25080</t>
  </si>
  <si>
    <t>0846</t>
  </si>
  <si>
    <t>0864</t>
  </si>
  <si>
    <t>24309</t>
  </si>
  <si>
    <t>081288</t>
  </si>
  <si>
    <t>24334</t>
  </si>
  <si>
    <t>28906</t>
  </si>
  <si>
    <t>30007</t>
  </si>
  <si>
    <t>24522</t>
  </si>
  <si>
    <t>003160</t>
  </si>
  <si>
    <t>25587</t>
  </si>
  <si>
    <t>35228</t>
  </si>
  <si>
    <t>24473</t>
  </si>
  <si>
    <t>24476</t>
  </si>
  <si>
    <t>24517</t>
  </si>
  <si>
    <t>24526</t>
  </si>
  <si>
    <t>24616</t>
  </si>
  <si>
    <t>26804</t>
  </si>
  <si>
    <t>21703</t>
  </si>
  <si>
    <t>21984</t>
  </si>
  <si>
    <t>22829</t>
  </si>
  <si>
    <t>22386</t>
  </si>
  <si>
    <t>23109</t>
  </si>
  <si>
    <t>24432</t>
  </si>
  <si>
    <t>23630</t>
  </si>
  <si>
    <t>24393</t>
  </si>
  <si>
    <t>25955</t>
  </si>
  <si>
    <t>24258</t>
  </si>
  <si>
    <t>24511</t>
  </si>
  <si>
    <t>24512</t>
  </si>
  <si>
    <t>4299</t>
  </si>
  <si>
    <t>ROSA MARÍA QUINTANILLA MONZÓN</t>
  </si>
  <si>
    <t>01-61102-0509-031</t>
  </si>
  <si>
    <t>RENE FRANCISCO NUÑEZ VILLEGAS</t>
  </si>
  <si>
    <t>Agosto</t>
  </si>
  <si>
    <t>4261</t>
  </si>
  <si>
    <t>24839</t>
  </si>
  <si>
    <t>23308</t>
  </si>
  <si>
    <t>24424</t>
  </si>
  <si>
    <t>DEVOL</t>
  </si>
  <si>
    <t>24370</t>
  </si>
  <si>
    <t>24830</t>
  </si>
  <si>
    <t>2882</t>
  </si>
  <si>
    <t>23461</t>
  </si>
  <si>
    <t>23834</t>
  </si>
  <si>
    <t>33918</t>
  </si>
  <si>
    <t>24253</t>
  </si>
  <si>
    <t>24445</t>
  </si>
  <si>
    <t>24773</t>
  </si>
  <si>
    <t>57578</t>
  </si>
  <si>
    <t>57585</t>
  </si>
  <si>
    <t>58244</t>
  </si>
  <si>
    <t>080440</t>
  </si>
  <si>
    <t>080462</t>
  </si>
  <si>
    <t>080856</t>
  </si>
  <si>
    <t>080439</t>
  </si>
  <si>
    <t>080599</t>
  </si>
  <si>
    <t>080855</t>
  </si>
  <si>
    <t>24330</t>
  </si>
  <si>
    <t>IVÁN WILFREDO CALLEJAS</t>
  </si>
  <si>
    <t>23535</t>
  </si>
  <si>
    <t>22490</t>
  </si>
  <si>
    <t>33109</t>
  </si>
  <si>
    <t>24402</t>
  </si>
  <si>
    <t>06094</t>
  </si>
  <si>
    <t>24893</t>
  </si>
  <si>
    <t>23292</t>
  </si>
  <si>
    <t>23825</t>
  </si>
  <si>
    <t>23883</t>
  </si>
  <si>
    <t>22787</t>
  </si>
  <si>
    <t>24110</t>
  </si>
  <si>
    <t>24043</t>
  </si>
  <si>
    <t>24284</t>
  </si>
  <si>
    <t>24769</t>
  </si>
  <si>
    <t>58565</t>
  </si>
  <si>
    <t>21107</t>
  </si>
  <si>
    <t>4060</t>
  </si>
  <si>
    <t>003554</t>
  </si>
  <si>
    <t>24611</t>
  </si>
  <si>
    <t>26475</t>
  </si>
  <si>
    <t>003948</t>
  </si>
  <si>
    <t>081637</t>
  </si>
  <si>
    <t>4306</t>
  </si>
  <si>
    <t>24655</t>
  </si>
  <si>
    <t>24673</t>
  </si>
  <si>
    <t>24792</t>
  </si>
  <si>
    <t>27550</t>
  </si>
  <si>
    <t>24676</t>
  </si>
  <si>
    <t>37343</t>
  </si>
  <si>
    <t>24786</t>
  </si>
  <si>
    <t>003734</t>
  </si>
  <si>
    <t>24680</t>
  </si>
  <si>
    <t>03099</t>
  </si>
  <si>
    <t>24784</t>
  </si>
  <si>
    <t>24708</t>
  </si>
  <si>
    <t>26958</t>
  </si>
  <si>
    <t>4407</t>
  </si>
  <si>
    <t>24782</t>
  </si>
  <si>
    <t>5241</t>
  </si>
  <si>
    <t>27210</t>
  </si>
  <si>
    <t>24860</t>
  </si>
  <si>
    <t>081941</t>
  </si>
  <si>
    <t>082059</t>
  </si>
  <si>
    <t>24838</t>
  </si>
  <si>
    <t>005405</t>
  </si>
  <si>
    <t>5486</t>
  </si>
  <si>
    <t>4519</t>
  </si>
  <si>
    <t>27651</t>
  </si>
  <si>
    <t>9843</t>
  </si>
  <si>
    <t>24983</t>
  </si>
  <si>
    <t>24866</t>
  </si>
  <si>
    <t>9842</t>
  </si>
  <si>
    <t>24850</t>
  </si>
  <si>
    <t>25335</t>
  </si>
  <si>
    <t>24281</t>
  </si>
  <si>
    <t>25267</t>
  </si>
  <si>
    <t>082055</t>
  </si>
  <si>
    <t>38254</t>
  </si>
  <si>
    <t>082054</t>
  </si>
  <si>
    <t>28227</t>
  </si>
  <si>
    <t>28415</t>
  </si>
  <si>
    <t>005654</t>
  </si>
  <si>
    <t>29894</t>
  </si>
  <si>
    <t>082479</t>
  </si>
  <si>
    <t>25315</t>
  </si>
  <si>
    <t>23230</t>
  </si>
  <si>
    <t>23510</t>
  </si>
  <si>
    <t>23675</t>
  </si>
  <si>
    <t>004040</t>
  </si>
  <si>
    <t>12951</t>
  </si>
  <si>
    <t>002497</t>
  </si>
  <si>
    <t>24301</t>
  </si>
  <si>
    <t>58710</t>
  </si>
  <si>
    <t>59028</t>
  </si>
  <si>
    <t>23920</t>
  </si>
  <si>
    <t>24434</t>
  </si>
  <si>
    <t>24478</t>
  </si>
  <si>
    <t>26714</t>
  </si>
  <si>
    <t>0916</t>
  </si>
  <si>
    <t>081742</t>
  </si>
  <si>
    <t>0920</t>
  </si>
  <si>
    <t>24744</t>
  </si>
  <si>
    <t>24743</t>
  </si>
  <si>
    <t>24746</t>
  </si>
  <si>
    <t>24747</t>
  </si>
  <si>
    <t>24855</t>
  </si>
  <si>
    <t>4520</t>
  </si>
  <si>
    <t>9827</t>
  </si>
  <si>
    <t>24981</t>
  </si>
  <si>
    <t>25318</t>
  </si>
  <si>
    <t>25269</t>
  </si>
  <si>
    <t>25312</t>
  </si>
  <si>
    <t>06929</t>
  </si>
  <si>
    <t>29711</t>
  </si>
  <si>
    <t>30103</t>
  </si>
  <si>
    <t>25302</t>
  </si>
  <si>
    <t>25350</t>
  </si>
  <si>
    <t>40524</t>
  </si>
  <si>
    <t>25323</t>
  </si>
  <si>
    <t>25329</t>
  </si>
  <si>
    <t>25382</t>
  </si>
  <si>
    <t>25468</t>
  </si>
  <si>
    <t>JOSE ÁNGEL MEJÍA</t>
  </si>
  <si>
    <t>23113</t>
  </si>
  <si>
    <t>23909</t>
  </si>
  <si>
    <t>23906</t>
  </si>
  <si>
    <t>23905</t>
  </si>
  <si>
    <t>23902</t>
  </si>
  <si>
    <t>23946</t>
  </si>
  <si>
    <t>24282</t>
  </si>
  <si>
    <t>116646</t>
  </si>
  <si>
    <t>24741</t>
  </si>
  <si>
    <t>116802</t>
  </si>
  <si>
    <t>23794</t>
  </si>
  <si>
    <t>5651</t>
  </si>
  <si>
    <t>24654</t>
  </si>
  <si>
    <t>15494</t>
  </si>
  <si>
    <t>24758</t>
  </si>
  <si>
    <t>004191</t>
  </si>
  <si>
    <t>11591</t>
  </si>
  <si>
    <t>23824</t>
  </si>
  <si>
    <t>9767</t>
  </si>
  <si>
    <t>27215</t>
  </si>
  <si>
    <t>27226</t>
  </si>
  <si>
    <t>24865</t>
  </si>
  <si>
    <t>24895</t>
  </si>
  <si>
    <t>27916</t>
  </si>
  <si>
    <t>06911</t>
  </si>
  <si>
    <t>25348</t>
  </si>
  <si>
    <t>29695</t>
  </si>
  <si>
    <t>25268</t>
  </si>
  <si>
    <t>25473</t>
  </si>
  <si>
    <t>31102</t>
  </si>
  <si>
    <t>24925</t>
  </si>
  <si>
    <t>1032</t>
  </si>
  <si>
    <t>29911</t>
  </si>
  <si>
    <t>30137</t>
  </si>
  <si>
    <t>25374</t>
  </si>
  <si>
    <t>5091</t>
  </si>
  <si>
    <t>25481</t>
  </si>
  <si>
    <t>04688</t>
  </si>
  <si>
    <t>30797</t>
  </si>
  <si>
    <t>25553</t>
  </si>
  <si>
    <t>30800</t>
  </si>
  <si>
    <t>30996</t>
  </si>
  <si>
    <t>30911</t>
  </si>
  <si>
    <t>25569</t>
  </si>
  <si>
    <t>31103</t>
  </si>
  <si>
    <t>25479</t>
  </si>
  <si>
    <t>30789</t>
  </si>
  <si>
    <t>25600</t>
  </si>
  <si>
    <t>25564</t>
  </si>
  <si>
    <t>25718</t>
  </si>
  <si>
    <t>679175</t>
  </si>
  <si>
    <t>WALTER ALEXIS MADRID LÓPEZ</t>
  </si>
  <si>
    <t>N-3183</t>
  </si>
  <si>
    <t>LUIS ARMANDO GONZALEZ MORALES</t>
  </si>
  <si>
    <t>116368</t>
  </si>
  <si>
    <t>23839</t>
  </si>
  <si>
    <t>06615</t>
  </si>
  <si>
    <t>01857</t>
  </si>
  <si>
    <t>06770</t>
  </si>
  <si>
    <t>24625</t>
  </si>
  <si>
    <t>4704</t>
  </si>
  <si>
    <t>21625</t>
  </si>
  <si>
    <t>04163</t>
  </si>
  <si>
    <t>07055</t>
  </si>
  <si>
    <t>21716</t>
  </si>
  <si>
    <t>25331</t>
  </si>
  <si>
    <t>25527</t>
  </si>
  <si>
    <t>25685</t>
  </si>
  <si>
    <t>25790</t>
  </si>
  <si>
    <t>25332</t>
  </si>
  <si>
    <t>25457</t>
  </si>
  <si>
    <t>25363</t>
  </si>
  <si>
    <t>25366</t>
  </si>
  <si>
    <t>40414</t>
  </si>
  <si>
    <t>40484</t>
  </si>
  <si>
    <t>25469</t>
  </si>
  <si>
    <t>005413</t>
  </si>
  <si>
    <t>1065</t>
  </si>
  <si>
    <t>30907</t>
  </si>
  <si>
    <t>1061</t>
  </si>
  <si>
    <t>1071</t>
  </si>
  <si>
    <t>25438</t>
  </si>
  <si>
    <t>25535</t>
  </si>
  <si>
    <t>5256</t>
  </si>
  <si>
    <t>5312</t>
  </si>
  <si>
    <t>25589</t>
  </si>
  <si>
    <t>5300</t>
  </si>
  <si>
    <t>34911</t>
  </si>
  <si>
    <t>082839</t>
  </si>
  <si>
    <t>25624</t>
  </si>
  <si>
    <t>31505</t>
  </si>
  <si>
    <t>15908</t>
  </si>
  <si>
    <t>25675</t>
  </si>
  <si>
    <t>082959</t>
  </si>
  <si>
    <t>25787</t>
  </si>
  <si>
    <t>083122</t>
  </si>
  <si>
    <t>24039</t>
  </si>
  <si>
    <t>58263</t>
  </si>
  <si>
    <t>24325</t>
  </si>
  <si>
    <t>25565</t>
  </si>
  <si>
    <t>24624</t>
  </si>
  <si>
    <t>25028</t>
  </si>
  <si>
    <t>080837</t>
  </si>
  <si>
    <t>004121</t>
  </si>
  <si>
    <t>4442</t>
  </si>
  <si>
    <t>001993</t>
  </si>
  <si>
    <t>23611</t>
  </si>
  <si>
    <t>002500</t>
  </si>
  <si>
    <t>002950</t>
  </si>
  <si>
    <t>28.55</t>
  </si>
  <si>
    <t>048496</t>
  </si>
  <si>
    <t>13415</t>
  </si>
  <si>
    <t>N15282</t>
  </si>
  <si>
    <t>JESÚS ALEJANDRO SEGOVIA MOLINA</t>
  </si>
  <si>
    <t>4202-02-61105-09-015</t>
  </si>
  <si>
    <t>N-15381</t>
  </si>
  <si>
    <t>N-4200-20-04-301-09-002</t>
  </si>
  <si>
    <t>679177</t>
  </si>
  <si>
    <t>679146</t>
  </si>
  <si>
    <t>25822</t>
  </si>
  <si>
    <t>26022</t>
  </si>
  <si>
    <t>11533</t>
  </si>
  <si>
    <t>3184</t>
  </si>
  <si>
    <t>11398</t>
  </si>
  <si>
    <t>11917</t>
  </si>
  <si>
    <t>29576</t>
  </si>
  <si>
    <t>4164</t>
  </si>
  <si>
    <t>12516</t>
  </si>
  <si>
    <t>29769</t>
  </si>
  <si>
    <t>082850</t>
  </si>
  <si>
    <t>25278</t>
  </si>
  <si>
    <t>1028</t>
  </si>
  <si>
    <t>25344</t>
  </si>
  <si>
    <t>6691</t>
  </si>
  <si>
    <t>29899</t>
  </si>
  <si>
    <t>25303</t>
  </si>
  <si>
    <t>25317</t>
  </si>
  <si>
    <t>30102</t>
  </si>
  <si>
    <t>082780</t>
  </si>
  <si>
    <t>25593</t>
  </si>
  <si>
    <t>30927</t>
  </si>
  <si>
    <t>25585</t>
  </si>
  <si>
    <t>07408</t>
  </si>
  <si>
    <t>082796</t>
  </si>
  <si>
    <t>25617</t>
  </si>
  <si>
    <t>25661</t>
  </si>
  <si>
    <t>25604</t>
  </si>
  <si>
    <t>25545</t>
  </si>
  <si>
    <t>082854</t>
  </si>
  <si>
    <t>31308</t>
  </si>
  <si>
    <t>25645</t>
  </si>
  <si>
    <t>25687</t>
  </si>
  <si>
    <t>25690</t>
  </si>
  <si>
    <t>1108</t>
  </si>
  <si>
    <t>25823</t>
  </si>
  <si>
    <t>25932</t>
  </si>
  <si>
    <t>32498</t>
  </si>
  <si>
    <t>083124</t>
  </si>
  <si>
    <t>25920</t>
  </si>
  <si>
    <t>25796</t>
  </si>
  <si>
    <t>25861</t>
  </si>
  <si>
    <t>25904</t>
  </si>
  <si>
    <t>26005</t>
  </si>
  <si>
    <t>25803</t>
  </si>
  <si>
    <t>25799</t>
  </si>
  <si>
    <t>25539</t>
  </si>
  <si>
    <t>006204</t>
  </si>
  <si>
    <t>25793</t>
  </si>
  <si>
    <t>25931</t>
  </si>
  <si>
    <t>083129</t>
  </si>
  <si>
    <t>25860</t>
  </si>
  <si>
    <t>22109</t>
  </si>
  <si>
    <t>25971</t>
  </si>
  <si>
    <t>25887</t>
  </si>
  <si>
    <t>25895</t>
  </si>
  <si>
    <t>25974</t>
  </si>
  <si>
    <t>26156</t>
  </si>
  <si>
    <t>32915</t>
  </si>
  <si>
    <t>25995</t>
  </si>
  <si>
    <t>26023</t>
  </si>
  <si>
    <t>26019</t>
  </si>
  <si>
    <t>26015</t>
  </si>
  <si>
    <t>26110</t>
  </si>
  <si>
    <t>33635</t>
  </si>
  <si>
    <t>07612</t>
  </si>
  <si>
    <t>JOSÉ OSCAR CATACJO SOLIS</t>
  </si>
  <si>
    <t>OVIDIO ANTONIO BRUNO GUADRÓN</t>
  </si>
  <si>
    <t>WILLIAM ROLANDO HERNÁNDEZ GONZÁLEZ</t>
  </si>
  <si>
    <t>JOSÉ EDUARDO VÍDES BEGANZA</t>
  </si>
  <si>
    <t>Septiembre</t>
  </si>
  <si>
    <t>Octubre</t>
  </si>
  <si>
    <t>Noviembre</t>
  </si>
  <si>
    <t>Diciembre</t>
  </si>
  <si>
    <t>INVENTARIO ACTUAL GENERAL</t>
  </si>
  <si>
    <t>INVENTARIO ACTUAL CAJA FUERTE</t>
  </si>
  <si>
    <t>22741</t>
  </si>
  <si>
    <t>22938</t>
  </si>
  <si>
    <t>07771</t>
  </si>
  <si>
    <t>05329</t>
  </si>
  <si>
    <t>81878</t>
  </si>
  <si>
    <t>59970</t>
  </si>
  <si>
    <t>004945</t>
  </si>
  <si>
    <t>005465</t>
  </si>
  <si>
    <t>60665</t>
  </si>
  <si>
    <t>60916</t>
  </si>
  <si>
    <t>61255</t>
  </si>
  <si>
    <t>082478</t>
  </si>
  <si>
    <t>082926</t>
  </si>
  <si>
    <t>083131</t>
  </si>
  <si>
    <t>082477</t>
  </si>
  <si>
    <t>082925</t>
  </si>
  <si>
    <t>083130</t>
  </si>
  <si>
    <t>40530</t>
  </si>
  <si>
    <t>25626</t>
  </si>
  <si>
    <t>25812</t>
  </si>
  <si>
    <t>25330</t>
  </si>
  <si>
    <t>25992</t>
  </si>
  <si>
    <t>5087</t>
  </si>
  <si>
    <t>25586</t>
  </si>
  <si>
    <t>25973</t>
  </si>
  <si>
    <t>26222</t>
  </si>
  <si>
    <t>25467</t>
  </si>
  <si>
    <t>30915</t>
  </si>
  <si>
    <t>25594</t>
  </si>
  <si>
    <t>25383</t>
  </si>
  <si>
    <t>15068</t>
  </si>
  <si>
    <t>005590</t>
  </si>
  <si>
    <t>15739</t>
  </si>
  <si>
    <t>16019</t>
  </si>
  <si>
    <t>16811</t>
  </si>
  <si>
    <t>31316</t>
  </si>
  <si>
    <t>25801</t>
  </si>
  <si>
    <t>32924</t>
  </si>
  <si>
    <t>25606</t>
  </si>
  <si>
    <t>25570</t>
  </si>
  <si>
    <t>32391</t>
  </si>
  <si>
    <t>60353</t>
  </si>
  <si>
    <t>60666</t>
  </si>
  <si>
    <t>07477</t>
  </si>
  <si>
    <t>25935</t>
  </si>
  <si>
    <t>25826</t>
  </si>
  <si>
    <t>1111</t>
  </si>
  <si>
    <t>07497</t>
  </si>
  <si>
    <t>006013</t>
  </si>
  <si>
    <t>25930</t>
  </si>
  <si>
    <t>26251</t>
  </si>
  <si>
    <t>05241</t>
  </si>
  <si>
    <t>17543</t>
  </si>
  <si>
    <t>32377</t>
  </si>
  <si>
    <t>33779</t>
  </si>
  <si>
    <t>60758</t>
  </si>
  <si>
    <t>5476</t>
  </si>
  <si>
    <t>26007</t>
  </si>
  <si>
    <t>006285</t>
  </si>
  <si>
    <t>16207</t>
  </si>
  <si>
    <t>32918</t>
  </si>
  <si>
    <t>26020</t>
  </si>
  <si>
    <t>1145</t>
  </si>
  <si>
    <t>1156</t>
  </si>
  <si>
    <t>1167</t>
  </si>
  <si>
    <t>1183</t>
  </si>
  <si>
    <t>26162</t>
  </si>
  <si>
    <t>26169</t>
  </si>
  <si>
    <t>43007</t>
  </si>
  <si>
    <t>33837</t>
  </si>
  <si>
    <t>35311</t>
  </si>
  <si>
    <t>34372</t>
  </si>
  <si>
    <t>26180</t>
  </si>
  <si>
    <t>17727</t>
  </si>
  <si>
    <t>26329</t>
  </si>
  <si>
    <t>26124</t>
  </si>
  <si>
    <t>RODRIGO EDGARDO PÉREZ MONTES</t>
  </si>
  <si>
    <t>006617</t>
  </si>
  <si>
    <t>05792</t>
  </si>
  <si>
    <t>26312</t>
  </si>
  <si>
    <t>26311</t>
  </si>
  <si>
    <t>26549</t>
  </si>
  <si>
    <t>083422</t>
  </si>
  <si>
    <t>5699</t>
  </si>
  <si>
    <t>006830</t>
  </si>
  <si>
    <t>26256</t>
  </si>
  <si>
    <t>083510</t>
  </si>
  <si>
    <t>083511</t>
  </si>
  <si>
    <t>34134</t>
  </si>
  <si>
    <t>6714</t>
  </si>
  <si>
    <t>26272</t>
  </si>
  <si>
    <t>083528</t>
  </si>
  <si>
    <t>1214</t>
  </si>
  <si>
    <t>1218</t>
  </si>
  <si>
    <t>1221</t>
  </si>
  <si>
    <t>1230</t>
  </si>
  <si>
    <t>34903</t>
  </si>
  <si>
    <t>007236</t>
  </si>
  <si>
    <t>083700</t>
  </si>
  <si>
    <t>083741</t>
  </si>
  <si>
    <t>26453</t>
  </si>
  <si>
    <t>26457</t>
  </si>
  <si>
    <t>26477</t>
  </si>
  <si>
    <t>26516</t>
  </si>
  <si>
    <t>26517</t>
  </si>
  <si>
    <t>25864</t>
  </si>
  <si>
    <t>22169</t>
  </si>
  <si>
    <t>25798</t>
  </si>
  <si>
    <t>083423</t>
  </si>
  <si>
    <t>26456</t>
  </si>
  <si>
    <t>083682</t>
  </si>
  <si>
    <t>083697</t>
  </si>
  <si>
    <t>26779</t>
  </si>
  <si>
    <t>26777</t>
  </si>
  <si>
    <t>26488</t>
  </si>
  <si>
    <t>26553</t>
  </si>
  <si>
    <t>43329</t>
  </si>
  <si>
    <t>22747</t>
  </si>
  <si>
    <t>007320</t>
  </si>
  <si>
    <t>3563</t>
  </si>
  <si>
    <t>26590</t>
  </si>
  <si>
    <t>26530</t>
  </si>
  <si>
    <t>26638</t>
  </si>
  <si>
    <t>26523</t>
  </si>
  <si>
    <t>22602</t>
  </si>
  <si>
    <t>31112</t>
  </si>
  <si>
    <t>32390</t>
  </si>
  <si>
    <t>117162</t>
  </si>
  <si>
    <t>33936</t>
  </si>
  <si>
    <t>31497</t>
  </si>
  <si>
    <t>32707</t>
  </si>
  <si>
    <t>22216</t>
  </si>
  <si>
    <t>26049</t>
  </si>
  <si>
    <t>26593</t>
  </si>
  <si>
    <t>25896</t>
  </si>
  <si>
    <t>26165</t>
  </si>
  <si>
    <t>22477</t>
  </si>
  <si>
    <t>MOTOGUADAÑA FS220</t>
  </si>
  <si>
    <t>TRACTOR JHON DEERE 5303</t>
  </si>
  <si>
    <t>ASPERJADORA TU 26</t>
  </si>
  <si>
    <t>193540</t>
  </si>
  <si>
    <t>193539</t>
  </si>
  <si>
    <t>193538</t>
  </si>
  <si>
    <t>26826</t>
  </si>
  <si>
    <t>22969</t>
  </si>
  <si>
    <t>41511</t>
  </si>
  <si>
    <t>26512</t>
  </si>
  <si>
    <t>26757</t>
  </si>
  <si>
    <t>22661</t>
  </si>
  <si>
    <t>26398</t>
  </si>
  <si>
    <t>34990</t>
  </si>
  <si>
    <t>36454</t>
  </si>
  <si>
    <t>35109</t>
  </si>
  <si>
    <t>26555</t>
  </si>
  <si>
    <t>26454</t>
  </si>
  <si>
    <t>27022</t>
  </si>
  <si>
    <t>26468</t>
  </si>
  <si>
    <t>26491</t>
  </si>
  <si>
    <t>26525</t>
  </si>
  <si>
    <t>22345</t>
  </si>
  <si>
    <t>008361</t>
  </si>
  <si>
    <t>35523</t>
  </si>
  <si>
    <t>26503</t>
  </si>
  <si>
    <t>26499</t>
  </si>
  <si>
    <t>26577</t>
  </si>
  <si>
    <t>26544</t>
  </si>
  <si>
    <t>26554</t>
  </si>
  <si>
    <t>26636</t>
  </si>
  <si>
    <t>MELVIN OMAR RAMIREZ FLORES</t>
  </si>
  <si>
    <t>26459</t>
  </si>
  <si>
    <t>26725</t>
  </si>
  <si>
    <t>24448</t>
  </si>
  <si>
    <t>3738</t>
  </si>
  <si>
    <t>21801</t>
  </si>
  <si>
    <t>34023</t>
  </si>
  <si>
    <t>006109</t>
  </si>
  <si>
    <t>26480</t>
  </si>
  <si>
    <t>26546</t>
  </si>
  <si>
    <t>26608</t>
  </si>
  <si>
    <t>083699</t>
  </si>
  <si>
    <t>26561</t>
  </si>
  <si>
    <t>26558</t>
  </si>
  <si>
    <t>26617</t>
  </si>
  <si>
    <t>35607</t>
  </si>
  <si>
    <t>26632</t>
  </si>
  <si>
    <t>007740</t>
  </si>
  <si>
    <t>083990</t>
  </si>
  <si>
    <t>26796</t>
  </si>
  <si>
    <t>36580</t>
  </si>
  <si>
    <t>26755</t>
  </si>
  <si>
    <t>36578</t>
  </si>
  <si>
    <t>36872</t>
  </si>
  <si>
    <t>007913</t>
  </si>
  <si>
    <t>22692</t>
  </si>
  <si>
    <t>35665</t>
  </si>
  <si>
    <t>6055</t>
  </si>
  <si>
    <t>35874</t>
  </si>
  <si>
    <t>26831</t>
  </si>
  <si>
    <t>26780</t>
  </si>
  <si>
    <t>06815</t>
  </si>
  <si>
    <t>6729</t>
  </si>
  <si>
    <t>6081</t>
  </si>
  <si>
    <t>084031</t>
  </si>
  <si>
    <t>06737</t>
  </si>
  <si>
    <t>22999</t>
  </si>
  <si>
    <t>26851</t>
  </si>
  <si>
    <t>27044</t>
  </si>
  <si>
    <t>27087</t>
  </si>
  <si>
    <t>27133</t>
  </si>
  <si>
    <t>084357</t>
  </si>
  <si>
    <t>38006</t>
  </si>
  <si>
    <t>27151</t>
  </si>
  <si>
    <t>27746</t>
  </si>
  <si>
    <t>62651</t>
  </si>
  <si>
    <t>27128</t>
  </si>
  <si>
    <t>27196</t>
  </si>
  <si>
    <t>38412</t>
  </si>
  <si>
    <t>38470</t>
  </si>
  <si>
    <t>27232</t>
  </si>
  <si>
    <t>27237</t>
  </si>
  <si>
    <t>08161</t>
  </si>
  <si>
    <t>27242</t>
  </si>
  <si>
    <t>26396</t>
  </si>
  <si>
    <t>TOTALES</t>
  </si>
  <si>
    <t>N-10615</t>
  </si>
  <si>
    <t>M-109129</t>
  </si>
  <si>
    <t>26629</t>
  </si>
  <si>
    <t>38216</t>
  </si>
  <si>
    <t>25352</t>
  </si>
  <si>
    <t>26397</t>
  </si>
  <si>
    <t>26583</t>
  </si>
  <si>
    <t>26782</t>
  </si>
  <si>
    <t>117462</t>
  </si>
  <si>
    <t>007175</t>
  </si>
  <si>
    <t>61776</t>
  </si>
  <si>
    <t>007967</t>
  </si>
  <si>
    <t>62453</t>
  </si>
  <si>
    <t>62699</t>
  </si>
  <si>
    <t>61589</t>
  </si>
  <si>
    <t>26421</t>
  </si>
  <si>
    <t>083683</t>
  </si>
  <si>
    <t>083809</t>
  </si>
  <si>
    <t>084486</t>
  </si>
  <si>
    <t>26501</t>
  </si>
  <si>
    <t>26483</t>
  </si>
  <si>
    <t>26522</t>
  </si>
  <si>
    <t>007424</t>
  </si>
  <si>
    <t>26787</t>
  </si>
  <si>
    <t>26834</t>
  </si>
  <si>
    <t>62256</t>
  </si>
  <si>
    <t>084161</t>
  </si>
  <si>
    <t>27075</t>
  </si>
  <si>
    <t>27121</t>
  </si>
  <si>
    <t>27061</t>
  </si>
  <si>
    <t>27063</t>
  </si>
  <si>
    <t>27065</t>
  </si>
  <si>
    <t>117537</t>
  </si>
  <si>
    <t>117603</t>
  </si>
  <si>
    <t>084874</t>
  </si>
  <si>
    <t>00061</t>
  </si>
  <si>
    <t>27096</t>
  </si>
  <si>
    <t>38082</t>
  </si>
  <si>
    <t>39568</t>
  </si>
  <si>
    <t>27149</t>
  </si>
  <si>
    <t>23390</t>
  </si>
  <si>
    <t>1336</t>
  </si>
  <si>
    <t>084413</t>
  </si>
  <si>
    <t>44197</t>
  </si>
  <si>
    <t>44299</t>
  </si>
  <si>
    <t>38275</t>
  </si>
  <si>
    <t>27198</t>
  </si>
  <si>
    <t>27156</t>
  </si>
  <si>
    <t>008573</t>
  </si>
  <si>
    <t>008561</t>
  </si>
  <si>
    <t>27973</t>
  </si>
  <si>
    <t>07393</t>
  </si>
  <si>
    <t>42516</t>
  </si>
  <si>
    <t>58079</t>
  </si>
  <si>
    <t>27207</t>
  </si>
  <si>
    <t>27410</t>
  </si>
  <si>
    <t>27206</t>
  </si>
  <si>
    <t>27409</t>
  </si>
  <si>
    <t>27412</t>
  </si>
  <si>
    <t>38731</t>
  </si>
  <si>
    <t>38735</t>
  </si>
  <si>
    <t>00097</t>
  </si>
  <si>
    <t>28241</t>
  </si>
  <si>
    <t>27431</t>
  </si>
  <si>
    <t>27352</t>
  </si>
  <si>
    <t>27340</t>
  </si>
  <si>
    <t>39565</t>
  </si>
  <si>
    <t>39772</t>
  </si>
  <si>
    <t>27541</t>
  </si>
  <si>
    <t>27405</t>
  </si>
  <si>
    <t>28409</t>
  </si>
  <si>
    <t>40128</t>
  </si>
  <si>
    <t>28242</t>
  </si>
  <si>
    <t>27538</t>
  </si>
  <si>
    <t>27390</t>
  </si>
  <si>
    <t>00077</t>
  </si>
  <si>
    <t>27388</t>
  </si>
  <si>
    <t>28246</t>
  </si>
  <si>
    <t>27486</t>
  </si>
  <si>
    <t>27393</t>
  </si>
  <si>
    <t>27464</t>
  </si>
  <si>
    <t>27500</t>
  </si>
  <si>
    <t>27432</t>
  </si>
  <si>
    <t>07749</t>
  </si>
  <si>
    <t>39575</t>
  </si>
  <si>
    <t>03252</t>
  </si>
  <si>
    <t>084758</t>
  </si>
  <si>
    <t>009160</t>
  </si>
  <si>
    <t>27506</t>
  </si>
  <si>
    <t>009175</t>
  </si>
  <si>
    <t>27523</t>
  </si>
  <si>
    <t>27474</t>
  </si>
  <si>
    <t>084802</t>
  </si>
  <si>
    <t>00128</t>
  </si>
  <si>
    <t>27479</t>
  </si>
  <si>
    <t>27480</t>
  </si>
  <si>
    <t>27526</t>
  </si>
  <si>
    <t>084986</t>
  </si>
  <si>
    <t>40813</t>
  </si>
  <si>
    <t>N-2483</t>
  </si>
  <si>
    <t>OSCAR EDWIN SOLORZANO GONZÁLEZ</t>
  </si>
  <si>
    <t>N3267</t>
  </si>
  <si>
    <t>OVIDIO ANTONIO  BRUNO  GRUADRÓN</t>
  </si>
  <si>
    <t>JOSÉ JUAN GONZÁLEZ RIVERA</t>
  </si>
  <si>
    <t>N-13939</t>
  </si>
  <si>
    <t>09565</t>
  </si>
  <si>
    <t>23981</t>
  </si>
  <si>
    <t>40341</t>
  </si>
  <si>
    <t>26160</t>
  </si>
  <si>
    <t>083684</t>
  </si>
  <si>
    <t>083811</t>
  </si>
  <si>
    <t>084363</t>
  </si>
  <si>
    <t>35113</t>
  </si>
  <si>
    <t>08115</t>
  </si>
  <si>
    <t>007423</t>
  </si>
  <si>
    <t>007829</t>
  </si>
  <si>
    <t>008005</t>
  </si>
  <si>
    <t>18514</t>
  </si>
  <si>
    <t>28837</t>
  </si>
  <si>
    <t>38008</t>
  </si>
  <si>
    <t>27137</t>
  </si>
  <si>
    <t>1262</t>
  </si>
  <si>
    <t>36795</t>
  </si>
  <si>
    <t>1271</t>
  </si>
  <si>
    <t>27024</t>
  </si>
  <si>
    <t>27023</t>
  </si>
  <si>
    <t>26801</t>
  </si>
  <si>
    <t>26837</t>
  </si>
  <si>
    <t>26839</t>
  </si>
  <si>
    <t>26835</t>
  </si>
  <si>
    <t>27064</t>
  </si>
  <si>
    <t>27350</t>
  </si>
  <si>
    <t>27103</t>
  </si>
  <si>
    <t>27102</t>
  </si>
  <si>
    <t>27104</t>
  </si>
  <si>
    <t>27188</t>
  </si>
  <si>
    <t>27752</t>
  </si>
  <si>
    <t>27413</t>
  </si>
  <si>
    <t>39349</t>
  </si>
  <si>
    <t>1310</t>
  </si>
  <si>
    <t>63080</t>
  </si>
  <si>
    <t>27546</t>
  </si>
  <si>
    <t>27384</t>
  </si>
  <si>
    <t>27403</t>
  </si>
  <si>
    <t>009243</t>
  </si>
  <si>
    <t>9190</t>
  </si>
  <si>
    <t>39909</t>
  </si>
  <si>
    <t>39911</t>
  </si>
  <si>
    <t>63011</t>
  </si>
  <si>
    <t>27490</t>
  </si>
  <si>
    <t>09414</t>
  </si>
  <si>
    <t>23836</t>
  </si>
  <si>
    <t>27525</t>
  </si>
  <si>
    <t>42907</t>
  </si>
  <si>
    <t>42969</t>
  </si>
  <si>
    <t>40429</t>
  </si>
  <si>
    <t>27669</t>
  </si>
  <si>
    <t>JOSE ELÍAS RUMALDO CHINCHILLA</t>
  </si>
  <si>
    <t>07327</t>
  </si>
  <si>
    <t>5929</t>
  </si>
  <si>
    <t>26602</t>
  </si>
  <si>
    <t>26772</t>
  </si>
  <si>
    <t>00046</t>
  </si>
  <si>
    <t>27544</t>
  </si>
  <si>
    <t>009258</t>
  </si>
  <si>
    <t>008989</t>
  </si>
  <si>
    <t>58378</t>
  </si>
  <si>
    <t>008467</t>
  </si>
  <si>
    <t>084523</t>
  </si>
  <si>
    <t>27346</t>
  </si>
  <si>
    <t>09576</t>
  </si>
  <si>
    <t>5.71</t>
  </si>
  <si>
    <t>N-3267</t>
  </si>
  <si>
    <t>Vehículo placa</t>
  </si>
  <si>
    <t>23963</t>
  </si>
  <si>
    <t>27653</t>
  </si>
  <si>
    <t>28036</t>
  </si>
  <si>
    <t>085496</t>
  </si>
  <si>
    <t>117749</t>
  </si>
  <si>
    <t>44937</t>
  </si>
  <si>
    <t>117833</t>
  </si>
  <si>
    <t>23969</t>
  </si>
  <si>
    <t>28838</t>
  </si>
  <si>
    <t>27729</t>
  </si>
  <si>
    <t>085469</t>
  </si>
  <si>
    <t>1425</t>
  </si>
  <si>
    <t>1439</t>
  </si>
  <si>
    <t>1446</t>
  </si>
  <si>
    <t>28836</t>
  </si>
  <si>
    <t>28885</t>
  </si>
  <si>
    <t>00260</t>
  </si>
  <si>
    <t>27679</t>
  </si>
  <si>
    <t>9458</t>
  </si>
  <si>
    <t>40966</t>
  </si>
  <si>
    <t>27686</t>
  </si>
  <si>
    <t>27702</t>
  </si>
  <si>
    <t>27753</t>
  </si>
  <si>
    <t>27821</t>
  </si>
  <si>
    <t>27696</t>
  </si>
  <si>
    <t>15777</t>
  </si>
  <si>
    <t>27698</t>
  </si>
  <si>
    <t>27690</t>
  </si>
  <si>
    <t>41051</t>
  </si>
  <si>
    <t>36339</t>
  </si>
  <si>
    <t>41686</t>
  </si>
  <si>
    <t>00285</t>
  </si>
  <si>
    <t>44673</t>
  </si>
  <si>
    <t>41200</t>
  </si>
  <si>
    <t>27750</t>
  </si>
  <si>
    <t>41430</t>
  </si>
  <si>
    <t>009826</t>
  </si>
  <si>
    <t>27780</t>
  </si>
  <si>
    <t>27791</t>
  </si>
  <si>
    <t>08368</t>
  </si>
  <si>
    <t>41453</t>
  </si>
  <si>
    <t>41641</t>
  </si>
  <si>
    <t>29110</t>
  </si>
  <si>
    <t>27895</t>
  </si>
  <si>
    <t>1470</t>
  </si>
  <si>
    <t>1477</t>
  </si>
  <si>
    <t>27995</t>
  </si>
  <si>
    <t>44871</t>
  </si>
  <si>
    <t>29166</t>
  </si>
  <si>
    <t>09686</t>
  </si>
  <si>
    <t>42557</t>
  </si>
  <si>
    <t>28033</t>
  </si>
  <si>
    <t>28103</t>
  </si>
  <si>
    <t>61102-0509-037</t>
  </si>
  <si>
    <t>EUFEMIA SEGURA MAGAÑA</t>
  </si>
  <si>
    <t>08583</t>
  </si>
  <si>
    <t>42761</t>
  </si>
  <si>
    <t>27787</t>
  </si>
  <si>
    <t>27889</t>
  </si>
  <si>
    <t>29033</t>
  </si>
  <si>
    <t>27996</t>
  </si>
  <si>
    <t>43564</t>
  </si>
  <si>
    <t>28084</t>
  </si>
  <si>
    <t>HECTOR ALBERTO RÁMOS LÓPEZ</t>
  </si>
  <si>
    <t>MARVIN ERNESTO ARCE URBINA</t>
  </si>
  <si>
    <t>MILTON VIRGILIO GONZÁLEZ</t>
  </si>
  <si>
    <t>43876</t>
  </si>
  <si>
    <t>28493</t>
  </si>
  <si>
    <t>00602</t>
  </si>
  <si>
    <t>08372</t>
  </si>
  <si>
    <t>048670</t>
  </si>
  <si>
    <t>09751</t>
  </si>
  <si>
    <t>28007</t>
  </si>
  <si>
    <t>086537</t>
  </si>
  <si>
    <t>42901</t>
  </si>
  <si>
    <t>42899</t>
  </si>
  <si>
    <t>43217</t>
  </si>
  <si>
    <t>28108</t>
  </si>
  <si>
    <t>28112</t>
  </si>
  <si>
    <t>28163</t>
  </si>
  <si>
    <t>29311</t>
  </si>
  <si>
    <t>28449</t>
  </si>
  <si>
    <t>28261</t>
  </si>
  <si>
    <t>28325</t>
  </si>
  <si>
    <t>28375</t>
  </si>
  <si>
    <t>44007</t>
  </si>
  <si>
    <t>09136</t>
  </si>
  <si>
    <t>28372</t>
  </si>
  <si>
    <t>08620</t>
  </si>
  <si>
    <t>1457</t>
  </si>
  <si>
    <t>29405</t>
  </si>
  <si>
    <t>28413</t>
  </si>
  <si>
    <t>00575</t>
  </si>
  <si>
    <t>29348</t>
  </si>
  <si>
    <t>28301</t>
  </si>
  <si>
    <t>28354</t>
  </si>
  <si>
    <t>44222</t>
  </si>
  <si>
    <t>28351</t>
  </si>
  <si>
    <t>28361</t>
  </si>
  <si>
    <t>44102</t>
  </si>
  <si>
    <t>24737</t>
  </si>
  <si>
    <t>29421</t>
  </si>
  <si>
    <t>00611</t>
  </si>
  <si>
    <t>09214</t>
  </si>
  <si>
    <t>28377</t>
  </si>
  <si>
    <t>28476</t>
  </si>
  <si>
    <t>28383</t>
  </si>
  <si>
    <t>28388</t>
  </si>
  <si>
    <t>44669</t>
  </si>
  <si>
    <t>43982</t>
  </si>
  <si>
    <t>44052</t>
  </si>
  <si>
    <t>29453</t>
  </si>
  <si>
    <t>44435</t>
  </si>
  <si>
    <t>10318</t>
  </si>
  <si>
    <t>087789</t>
  </si>
  <si>
    <t>28585</t>
  </si>
  <si>
    <t>28589</t>
  </si>
  <si>
    <t>JOSÉ SALVADOR PALACIOS TURCIOS</t>
  </si>
  <si>
    <t>JUAN CRISTOMO SOTO HERNÁNDEZ</t>
  </si>
  <si>
    <t>ANA SILVIA AGUIRRE DE TORRES</t>
  </si>
  <si>
    <t>N-4136</t>
  </si>
  <si>
    <t>HERBERT ORLANDO VÁSQUEZ VILLEDA</t>
  </si>
  <si>
    <t>36895</t>
  </si>
  <si>
    <t>29621</t>
  </si>
  <si>
    <t>28654</t>
  </si>
  <si>
    <t>MARCELA CAROLINA ASCENCIO DE GUEVARA</t>
  </si>
  <si>
    <t>JOSÉ EDUARDO VÍDES BERGANZA</t>
  </si>
  <si>
    <t>45526</t>
  </si>
  <si>
    <t>29687</t>
  </si>
  <si>
    <t>23974</t>
  </si>
  <si>
    <t>24711</t>
  </si>
  <si>
    <t>46906</t>
  </si>
  <si>
    <t>N-10602</t>
  </si>
  <si>
    <t>N-3177</t>
  </si>
  <si>
    <t>N-17096</t>
  </si>
  <si>
    <t>ANA DEL CARMEN HENRÍQUEZ MELENDEZ</t>
  </si>
  <si>
    <t>009549</t>
  </si>
  <si>
    <t>63547</t>
  </si>
  <si>
    <t>63725</t>
  </si>
  <si>
    <t>63981</t>
  </si>
  <si>
    <t>64231</t>
  </si>
  <si>
    <t>63258</t>
  </si>
  <si>
    <t>085472</t>
  </si>
  <si>
    <t>085897</t>
  </si>
  <si>
    <t>086880</t>
  </si>
  <si>
    <t>085471</t>
  </si>
  <si>
    <t>085896</t>
  </si>
  <si>
    <t>086879</t>
  </si>
  <si>
    <t>9413</t>
  </si>
  <si>
    <t>27765</t>
  </si>
  <si>
    <t>82319</t>
  </si>
  <si>
    <t>20037</t>
  </si>
  <si>
    <t>29008</t>
  </si>
  <si>
    <t>27884</t>
  </si>
  <si>
    <t>27883</t>
  </si>
  <si>
    <t>28303</t>
  </si>
  <si>
    <t>27882</t>
  </si>
  <si>
    <t>086420</t>
  </si>
  <si>
    <t>43135</t>
  </si>
  <si>
    <t>28068</t>
  </si>
  <si>
    <t>28106</t>
  </si>
  <si>
    <t>44534</t>
  </si>
  <si>
    <t>28660</t>
  </si>
  <si>
    <t>28173</t>
  </si>
  <si>
    <t>43777</t>
  </si>
  <si>
    <t>44010</t>
  </si>
  <si>
    <t>28432</t>
  </si>
  <si>
    <t>1529</t>
  </si>
  <si>
    <t>28408</t>
  </si>
  <si>
    <t>1571</t>
  </si>
  <si>
    <t>1544</t>
  </si>
  <si>
    <t>44105</t>
  </si>
  <si>
    <t>28801</t>
  </si>
  <si>
    <t>43786</t>
  </si>
  <si>
    <t>28295</t>
  </si>
  <si>
    <t>28322</t>
  </si>
  <si>
    <t>28326</t>
  </si>
  <si>
    <t>28433</t>
  </si>
  <si>
    <t>28358</t>
  </si>
  <si>
    <t>049498</t>
  </si>
  <si>
    <t>63980</t>
  </si>
  <si>
    <t>28457</t>
  </si>
  <si>
    <t>28454</t>
  </si>
  <si>
    <t>44759</t>
  </si>
  <si>
    <t>46069</t>
  </si>
  <si>
    <t>29489</t>
  </si>
  <si>
    <t>088299</t>
  </si>
  <si>
    <t>28757</t>
  </si>
  <si>
    <t>117932</t>
  </si>
  <si>
    <t>46225</t>
  </si>
  <si>
    <t>1654</t>
  </si>
  <si>
    <t>1676</t>
  </si>
  <si>
    <t>29619</t>
  </si>
  <si>
    <t>25012</t>
  </si>
  <si>
    <t>28591</t>
  </si>
  <si>
    <t>28659</t>
  </si>
  <si>
    <t>28764</t>
  </si>
  <si>
    <t>46312</t>
  </si>
  <si>
    <t>45515</t>
  </si>
  <si>
    <t>44341</t>
  </si>
  <si>
    <t>44448</t>
  </si>
  <si>
    <t>03695</t>
  </si>
  <si>
    <t>29655</t>
  </si>
  <si>
    <t>46077</t>
  </si>
  <si>
    <t>117967</t>
  </si>
  <si>
    <t>088377</t>
  </si>
  <si>
    <t>45519</t>
  </si>
  <si>
    <t>45758</t>
  </si>
  <si>
    <t>28647</t>
  </si>
  <si>
    <t>00800</t>
  </si>
  <si>
    <t>45529</t>
  </si>
  <si>
    <t>45525</t>
  </si>
  <si>
    <t>45754</t>
  </si>
  <si>
    <t>45748</t>
  </si>
  <si>
    <t>09807</t>
  </si>
  <si>
    <t>03761</t>
  </si>
  <si>
    <t>29689</t>
  </si>
  <si>
    <t>28679</t>
  </si>
  <si>
    <t>010253</t>
  </si>
  <si>
    <t>29693</t>
  </si>
  <si>
    <t>09822</t>
  </si>
  <si>
    <t>29696</t>
  </si>
  <si>
    <t>45853</t>
  </si>
  <si>
    <t>45851</t>
  </si>
  <si>
    <t>16377</t>
  </si>
  <si>
    <t>28684</t>
  </si>
  <si>
    <t>00803</t>
  </si>
  <si>
    <t>45761</t>
  </si>
  <si>
    <t>28759</t>
  </si>
  <si>
    <t>25069</t>
  </si>
  <si>
    <t>30193</t>
  </si>
  <si>
    <t>09892</t>
  </si>
  <si>
    <t>4461</t>
  </si>
  <si>
    <t>46000</t>
  </si>
  <si>
    <t>28748</t>
  </si>
  <si>
    <t>28812</t>
  </si>
  <si>
    <t>28800</t>
  </si>
  <si>
    <t>28811</t>
  </si>
  <si>
    <t>28886</t>
  </si>
  <si>
    <t>010574</t>
  </si>
  <si>
    <t>011863</t>
  </si>
  <si>
    <t>28905</t>
  </si>
  <si>
    <t>28898</t>
  </si>
  <si>
    <t>46914</t>
  </si>
  <si>
    <t>29002</t>
  </si>
  <si>
    <t>28908</t>
  </si>
  <si>
    <t>28914</t>
  </si>
  <si>
    <t>64495</t>
  </si>
  <si>
    <t>28937</t>
  </si>
  <si>
    <t>29003</t>
  </si>
  <si>
    <t>28965</t>
  </si>
  <si>
    <t>28936</t>
  </si>
  <si>
    <t>28935</t>
  </si>
  <si>
    <t>28969</t>
  </si>
  <si>
    <t>KM/HORAS ENTREGADOS</t>
  </si>
  <si>
    <t>Cupón Final</t>
  </si>
  <si>
    <t>Cupones Entregados</t>
  </si>
  <si>
    <t>Cupón Inicial</t>
  </si>
  <si>
    <t>Fecha de Egreso</t>
  </si>
  <si>
    <t>N°Placa/ Inventario</t>
  </si>
  <si>
    <t>Monto Entregado</t>
  </si>
  <si>
    <t>Nombre del Solicitante</t>
  </si>
  <si>
    <t>Egreso de combustible</t>
  </si>
  <si>
    <t>Fecha de liquidación</t>
  </si>
  <si>
    <t>programado hasta el:</t>
  </si>
  <si>
    <t>55.2 horas</t>
  </si>
  <si>
    <t>200 km</t>
  </si>
  <si>
    <t>60 km</t>
  </si>
  <si>
    <t>165 km</t>
  </si>
  <si>
    <t>170 km</t>
  </si>
  <si>
    <t>130 km</t>
  </si>
  <si>
    <t>730 km</t>
  </si>
  <si>
    <t>360 km</t>
  </si>
  <si>
    <t>1080 km</t>
  </si>
  <si>
    <t>50.63 horas</t>
  </si>
  <si>
    <t>39 horas</t>
  </si>
  <si>
    <t>300 km</t>
  </si>
  <si>
    <t>2400 km</t>
  </si>
  <si>
    <t>440 km</t>
  </si>
  <si>
    <t>735 km</t>
  </si>
  <si>
    <t>348 km</t>
  </si>
  <si>
    <t>950 km</t>
  </si>
  <si>
    <t>190 km</t>
  </si>
  <si>
    <t>400 km</t>
  </si>
  <si>
    <t>11,832 km</t>
  </si>
  <si>
    <t>1,200 km</t>
  </si>
  <si>
    <t>8,601 km</t>
  </si>
  <si>
    <t>18,150 km</t>
  </si>
  <si>
    <t>290 km</t>
  </si>
  <si>
    <t>18,673 km</t>
  </si>
  <si>
    <t>17,319 km</t>
  </si>
  <si>
    <t>12654 km</t>
  </si>
  <si>
    <t>7,622 km</t>
  </si>
  <si>
    <t>10,107 km</t>
  </si>
  <si>
    <t>110 km</t>
  </si>
  <si>
    <t>868 km</t>
  </si>
  <si>
    <t>116 km</t>
  </si>
  <si>
    <t>520 km</t>
  </si>
  <si>
    <t>88 km</t>
  </si>
  <si>
    <t>264 km</t>
  </si>
  <si>
    <t>280 km</t>
  </si>
  <si>
    <t>100 km</t>
  </si>
  <si>
    <t>975 km</t>
  </si>
  <si>
    <t>284 km</t>
  </si>
  <si>
    <t>54 km</t>
  </si>
  <si>
    <t>270 km</t>
  </si>
  <si>
    <t>260 km</t>
  </si>
  <si>
    <t>410 km</t>
  </si>
  <si>
    <t>890 km</t>
  </si>
  <si>
    <t>1,110 km</t>
  </si>
  <si>
    <t>3.60 horas</t>
  </si>
  <si>
    <t>100 horas</t>
  </si>
  <si>
    <t>570 km</t>
  </si>
  <si>
    <t>220 km</t>
  </si>
  <si>
    <t>1,198 km</t>
  </si>
  <si>
    <t>90 km</t>
  </si>
  <si>
    <t>390 km</t>
  </si>
  <si>
    <t>316 km</t>
  </si>
  <si>
    <t>40 km</t>
  </si>
  <si>
    <t>600 km</t>
  </si>
  <si>
    <t>70 km</t>
  </si>
  <si>
    <t>80 km</t>
  </si>
  <si>
    <t>720 km</t>
  </si>
  <si>
    <t>43.4  horas</t>
  </si>
  <si>
    <t>19.8 horas</t>
  </si>
  <si>
    <t>308 km</t>
  </si>
  <si>
    <t>750 km</t>
  </si>
  <si>
    <t>905 km</t>
  </si>
  <si>
    <t>163 km</t>
  </si>
  <si>
    <t>790 km</t>
  </si>
  <si>
    <t>460 km</t>
  </si>
  <si>
    <t>660 km</t>
  </si>
  <si>
    <t>490 km</t>
  </si>
  <si>
    <t>555 km</t>
  </si>
  <si>
    <t>152 km</t>
  </si>
  <si>
    <t>330 km</t>
  </si>
  <si>
    <t>30 km</t>
  </si>
  <si>
    <t>50 km</t>
  </si>
  <si>
    <t>378 km</t>
  </si>
  <si>
    <t>174 km</t>
  </si>
  <si>
    <t>900 KM</t>
  </si>
  <si>
    <t>180 KM</t>
  </si>
  <si>
    <t>64 horas</t>
  </si>
  <si>
    <t>72 horas</t>
  </si>
  <si>
    <t>TRACTOR 5303</t>
  </si>
  <si>
    <t>18 horas</t>
  </si>
  <si>
    <t>656 km</t>
  </si>
  <si>
    <t>117 km</t>
  </si>
  <si>
    <t>5.40 horas</t>
  </si>
  <si>
    <t>35 horas</t>
  </si>
  <si>
    <t>Programa/oficina</t>
  </si>
  <si>
    <t>GERENCIA DE TRANSFERENCIA</t>
  </si>
  <si>
    <t>PROGRAMA DE HORTALIZAS</t>
  </si>
  <si>
    <t>ÁREA DE MANTENIMIENTO</t>
  </si>
  <si>
    <t>UNIDAD DE TRANSPORTE</t>
  </si>
  <si>
    <t>UNIDAD DE TECNOLOGÍA DE SEMILLAS</t>
  </si>
  <si>
    <t>PROGRAMA DE FRUTALES Y CACAO</t>
  </si>
  <si>
    <t>CEDA IZALCO</t>
  </si>
  <si>
    <t>COLECTURÍA SAN ANDRÉS</t>
  </si>
  <si>
    <t>CEDA SANTA CRUZ PORRILLO</t>
  </si>
  <si>
    <t>PROGRAMA GRANOS BÁSICOS</t>
  </si>
  <si>
    <t>GERENCIA DE INVESTIGACIÓN</t>
  </si>
  <si>
    <t>SUPERVISORÍA TÉCNICA ORIENTAL</t>
  </si>
  <si>
    <t>SUPERVISORÍA TÉCNICA OCCIDENTAL</t>
  </si>
  <si>
    <t>SUPERVISORÍA TÉCNICA CENTRAL</t>
  </si>
  <si>
    <t>SUPERVISORÍA TÉCNICA PARACENTRAL</t>
  </si>
  <si>
    <t>LABORATORIO DE BIOTECNOLOGÍA</t>
  </si>
  <si>
    <t>PROGRAMA FRUTALES Y CACAO</t>
  </si>
  <si>
    <t>PROGRAMA PRODUCCIÓN ANIMAL</t>
  </si>
  <si>
    <t>AGENCIA QUEZALTEPEQUE</t>
  </si>
  <si>
    <t>DIRECCIÓN EJECUTIVA</t>
  </si>
  <si>
    <t>DIVICIÓN DE COMUNICACIONES</t>
  </si>
  <si>
    <t>LABORATORIO DE PARASITOLOGÍA VEJETAL</t>
  </si>
  <si>
    <t>UNIDAD DE DESARROLLO TECNOLÓGICO</t>
  </si>
  <si>
    <t>GERENCIA DE PLANIFICACIÓN</t>
  </si>
  <si>
    <t>DESARRROLLO FORESTAL</t>
  </si>
  <si>
    <t>28046</t>
  </si>
  <si>
    <t>42897</t>
  </si>
  <si>
    <t>00605</t>
  </si>
  <si>
    <t>45331</t>
  </si>
  <si>
    <t>28339</t>
  </si>
  <si>
    <t>28343</t>
  </si>
  <si>
    <t>28344</t>
  </si>
  <si>
    <t>28340</t>
  </si>
  <si>
    <t>28345</t>
  </si>
  <si>
    <t>28456</t>
  </si>
  <si>
    <t>117965</t>
  </si>
  <si>
    <t>117993</t>
  </si>
  <si>
    <t>088542</t>
  </si>
  <si>
    <t>088856</t>
  </si>
  <si>
    <t>28806</t>
  </si>
  <si>
    <t>1713</t>
  </si>
  <si>
    <t>1724</t>
  </si>
  <si>
    <t>1726</t>
  </si>
  <si>
    <t>60085</t>
  </si>
  <si>
    <t>28967</t>
  </si>
  <si>
    <t>28970</t>
  </si>
  <si>
    <t>28947</t>
  </si>
  <si>
    <t>45884</t>
  </si>
  <si>
    <t>28951</t>
  </si>
  <si>
    <t>28977</t>
  </si>
  <si>
    <t>28995</t>
  </si>
  <si>
    <t>28968</t>
  </si>
  <si>
    <t>29049</t>
  </si>
  <si>
    <t>28966</t>
  </si>
  <si>
    <t>29000</t>
  </si>
  <si>
    <t>29009</t>
  </si>
  <si>
    <t>29005</t>
  </si>
  <si>
    <t>29006</t>
  </si>
  <si>
    <t>29050</t>
  </si>
  <si>
    <t>47462</t>
  </si>
  <si>
    <t>47620</t>
  </si>
  <si>
    <t>28063</t>
  </si>
  <si>
    <t>28627</t>
  </si>
  <si>
    <t>27998</t>
  </si>
  <si>
    <t>28747</t>
  </si>
  <si>
    <t>28045</t>
  </si>
  <si>
    <t>28044</t>
  </si>
  <si>
    <t>28083</t>
  </si>
  <si>
    <t>87360</t>
  </si>
  <si>
    <t>44450</t>
  </si>
  <si>
    <t>45533</t>
  </si>
  <si>
    <t>6782</t>
  </si>
  <si>
    <t>47142</t>
  </si>
  <si>
    <t>24997</t>
  </si>
  <si>
    <t>28786</t>
  </si>
  <si>
    <t>28960</t>
  </si>
  <si>
    <t>28321</t>
  </si>
  <si>
    <t>28362</t>
  </si>
  <si>
    <t>28418</t>
  </si>
  <si>
    <t>29663</t>
  </si>
  <si>
    <t>29714</t>
  </si>
  <si>
    <t>28005</t>
  </si>
  <si>
    <t>28574</t>
  </si>
  <si>
    <t>530 km</t>
  </si>
  <si>
    <t>700 km</t>
  </si>
  <si>
    <t>235 km</t>
  </si>
  <si>
    <t>350 km</t>
  </si>
  <si>
    <t>64 km</t>
  </si>
  <si>
    <t>470 km</t>
  </si>
  <si>
    <t>310 km</t>
  </si>
  <si>
    <t>9 horas</t>
  </si>
  <si>
    <t>11.43 horas</t>
  </si>
  <si>
    <t>16.1 horas</t>
  </si>
  <si>
    <t>18.9 horas</t>
  </si>
  <si>
    <t>8 horas</t>
  </si>
  <si>
    <t>55.6 horas</t>
  </si>
  <si>
    <t>25.71 horas</t>
  </si>
  <si>
    <t>512 km</t>
  </si>
  <si>
    <t>415 km</t>
  </si>
  <si>
    <t>240 km</t>
  </si>
  <si>
    <t>54 HORAS</t>
  </si>
  <si>
    <t>47235</t>
  </si>
  <si>
    <t>230 km</t>
  </si>
  <si>
    <t>180 km</t>
  </si>
  <si>
    <t>CEDA SAN ANDRÉS</t>
  </si>
  <si>
    <t>49 horas</t>
  </si>
  <si>
    <t>505 km</t>
  </si>
  <si>
    <t>92 km</t>
  </si>
  <si>
    <t>29433</t>
  </si>
  <si>
    <t>26062</t>
  </si>
  <si>
    <t>26092</t>
  </si>
  <si>
    <t>24719</t>
  </si>
  <si>
    <t>29070</t>
  </si>
  <si>
    <t>47595</t>
  </si>
  <si>
    <t>29068</t>
  </si>
  <si>
    <t>10328</t>
  </si>
  <si>
    <t>47605</t>
  </si>
  <si>
    <t>010808</t>
  </si>
  <si>
    <t>29266</t>
  </si>
  <si>
    <t>29366</t>
  </si>
  <si>
    <t>29602</t>
  </si>
  <si>
    <t>47593</t>
  </si>
  <si>
    <t>29088</t>
  </si>
  <si>
    <t>29429</t>
  </si>
  <si>
    <t>29579</t>
  </si>
  <si>
    <t>47600</t>
  </si>
  <si>
    <t>29638</t>
  </si>
  <si>
    <t>47603</t>
  </si>
  <si>
    <t>48580</t>
  </si>
  <si>
    <t>40337</t>
  </si>
  <si>
    <t>47610</t>
  </si>
  <si>
    <t>48599</t>
  </si>
  <si>
    <t>1775</t>
  </si>
  <si>
    <t>48455</t>
  </si>
  <si>
    <t>48602</t>
  </si>
  <si>
    <t>40208</t>
  </si>
  <si>
    <t>29234</t>
  </si>
  <si>
    <t>29309</t>
  </si>
  <si>
    <t>13504</t>
  </si>
  <si>
    <t>29257</t>
  </si>
  <si>
    <t>29408</t>
  </si>
  <si>
    <t>29258</t>
  </si>
  <si>
    <t>1560</t>
  </si>
  <si>
    <t>29267</t>
  </si>
  <si>
    <t>29367</t>
  </si>
  <si>
    <t>29464</t>
  </si>
  <si>
    <t>00220</t>
  </si>
  <si>
    <t>46160</t>
  </si>
  <si>
    <t>29391</t>
  </si>
  <si>
    <t>29289</t>
  </si>
  <si>
    <t>29300</t>
  </si>
  <si>
    <t>25705</t>
  </si>
  <si>
    <t>29333</t>
  </si>
  <si>
    <t>089846</t>
  </si>
  <si>
    <t>48202</t>
  </si>
  <si>
    <t>00236</t>
  </si>
  <si>
    <t>00270</t>
  </si>
  <si>
    <t>29458</t>
  </si>
  <si>
    <t>48581</t>
  </si>
  <si>
    <t>48318</t>
  </si>
  <si>
    <t>29339</t>
  </si>
  <si>
    <t>29390</t>
  </si>
  <si>
    <t>37401</t>
  </si>
  <si>
    <t>29368</t>
  </si>
  <si>
    <t>29364</t>
  </si>
  <si>
    <t>45153</t>
  </si>
  <si>
    <t>45238</t>
  </si>
  <si>
    <t>10836</t>
  </si>
  <si>
    <t>29410</t>
  </si>
  <si>
    <t>089969</t>
  </si>
  <si>
    <t>011415</t>
  </si>
  <si>
    <t>29402</t>
  </si>
  <si>
    <t>29439</t>
  </si>
  <si>
    <t>29443</t>
  </si>
  <si>
    <t>25813</t>
  </si>
  <si>
    <t>29449</t>
  </si>
  <si>
    <t>46379</t>
  </si>
  <si>
    <t>1608</t>
  </si>
  <si>
    <t>29779</t>
  </si>
  <si>
    <t>29457</t>
  </si>
  <si>
    <t>29591</t>
  </si>
  <si>
    <t>40217</t>
  </si>
  <si>
    <t>65083</t>
  </si>
  <si>
    <t>1590</t>
  </si>
  <si>
    <t>00593</t>
  </si>
  <si>
    <t>29592</t>
  </si>
  <si>
    <t>29644</t>
  </si>
  <si>
    <t>29699</t>
  </si>
  <si>
    <t>29664</t>
  </si>
  <si>
    <t>18423</t>
  </si>
  <si>
    <t>17993</t>
  </si>
  <si>
    <t>29624</t>
  </si>
  <si>
    <t>29629</t>
  </si>
  <si>
    <t>29640</t>
  </si>
  <si>
    <t>090505</t>
  </si>
  <si>
    <t>00581</t>
  </si>
  <si>
    <t>00584</t>
  </si>
  <si>
    <t>012087</t>
  </si>
  <si>
    <t>29776</t>
  </si>
  <si>
    <t>40655</t>
  </si>
  <si>
    <t>29772</t>
  </si>
  <si>
    <t>01345</t>
  </si>
  <si>
    <t>090571</t>
  </si>
  <si>
    <t>29978</t>
  </si>
  <si>
    <t>29395</t>
  </si>
  <si>
    <t>09671</t>
  </si>
  <si>
    <t>28763</t>
  </si>
  <si>
    <t>UNIDAD DE BIOMETRÍA Y SOCIOECONOMÍA</t>
  </si>
  <si>
    <t>PROGRAMA AGROINDUSTRIA</t>
  </si>
  <si>
    <t>245 km</t>
  </si>
  <si>
    <t>BANCO DE GERMOPLÁSMA</t>
  </si>
  <si>
    <t>736 km</t>
  </si>
  <si>
    <t>365 km</t>
  </si>
  <si>
    <t>144 km</t>
  </si>
  <si>
    <t>920 km</t>
  </si>
  <si>
    <t>34 km</t>
  </si>
  <si>
    <t>540 km</t>
  </si>
  <si>
    <t>136 km</t>
  </si>
  <si>
    <t>256 km</t>
  </si>
  <si>
    <t>960km</t>
  </si>
  <si>
    <t>370 km</t>
  </si>
  <si>
    <t>275 km</t>
  </si>
  <si>
    <t>246 km</t>
  </si>
  <si>
    <t>332 km</t>
  </si>
  <si>
    <t>27894</t>
  </si>
  <si>
    <t>29435</t>
  </si>
  <si>
    <t>37537</t>
  </si>
  <si>
    <t>118294</t>
  </si>
  <si>
    <t>011991</t>
  </si>
  <si>
    <t>090402</t>
  </si>
  <si>
    <t>40356</t>
  </si>
  <si>
    <t>40674</t>
  </si>
  <si>
    <t>65037</t>
  </si>
  <si>
    <t>26004</t>
  </si>
  <si>
    <t>011998</t>
  </si>
  <si>
    <t>29742</t>
  </si>
  <si>
    <t>83605</t>
  </si>
  <si>
    <t>40669</t>
  </si>
  <si>
    <t>29967</t>
  </si>
  <si>
    <t>29778</t>
  </si>
  <si>
    <t>29919</t>
  </si>
  <si>
    <t>012480</t>
  </si>
  <si>
    <t>091084</t>
  </si>
  <si>
    <t>46750</t>
  </si>
  <si>
    <t>30145</t>
  </si>
  <si>
    <t>29920</t>
  </si>
  <si>
    <t>29977</t>
  </si>
  <si>
    <t>41227</t>
  </si>
  <si>
    <t>29965</t>
  </si>
  <si>
    <t>30091</t>
  </si>
  <si>
    <t>11768</t>
  </si>
  <si>
    <t>30028</t>
  </si>
  <si>
    <t>26350</t>
  </si>
  <si>
    <t>30022</t>
  </si>
  <si>
    <t>091043</t>
  </si>
  <si>
    <t>30057</t>
  </si>
  <si>
    <t>30114</t>
  </si>
  <si>
    <t>41510</t>
  </si>
  <si>
    <t>30053</t>
  </si>
  <si>
    <t>118411</t>
  </si>
  <si>
    <t>11998</t>
  </si>
  <si>
    <t>091183</t>
  </si>
  <si>
    <t>12398</t>
  </si>
  <si>
    <t>30211</t>
  </si>
  <si>
    <t>160 km</t>
  </si>
  <si>
    <t>550 km</t>
  </si>
  <si>
    <t>43 km</t>
  </si>
  <si>
    <t>76 km</t>
  </si>
  <si>
    <t>222 km</t>
  </si>
  <si>
    <t>UNIDAD DE ACTIVOS FIJOS</t>
  </si>
  <si>
    <t>N-3199</t>
  </si>
  <si>
    <t>70 KM</t>
  </si>
  <si>
    <t>52 km</t>
  </si>
  <si>
    <t>N-2487</t>
  </si>
  <si>
    <t>210 KM</t>
  </si>
  <si>
    <t>360 KM</t>
  </si>
  <si>
    <t>29 HORAS</t>
  </si>
  <si>
    <t>32.63 HORAS</t>
  </si>
  <si>
    <t>ÁREA DE ACTIVOS FIJOS</t>
  </si>
  <si>
    <t>ÁREA DE TRANSPORTE</t>
  </si>
  <si>
    <t>1,200 KM</t>
  </si>
  <si>
    <t>400 KM</t>
  </si>
  <si>
    <t>380 KM</t>
  </si>
  <si>
    <t>300 KM</t>
  </si>
  <si>
    <t>92 KM</t>
  </si>
  <si>
    <t>240 KM</t>
  </si>
  <si>
    <t>1,713 KM</t>
  </si>
  <si>
    <t>45 HORAS</t>
  </si>
  <si>
    <t>22 HORAS</t>
  </si>
  <si>
    <t>606 KM</t>
  </si>
  <si>
    <t>110 KM</t>
  </si>
  <si>
    <t>699 KM</t>
  </si>
  <si>
    <t>UACI</t>
  </si>
  <si>
    <t>124 KM</t>
  </si>
  <si>
    <t>200 KM</t>
  </si>
  <si>
    <t>230 KM</t>
  </si>
  <si>
    <t>415 KM</t>
  </si>
  <si>
    <t>545 KM</t>
  </si>
  <si>
    <t>484 KM</t>
  </si>
  <si>
    <t>118 KM</t>
  </si>
  <si>
    <t>5,544 KM</t>
  </si>
  <si>
    <t>8,500 KM</t>
  </si>
  <si>
    <t>280 KM</t>
  </si>
  <si>
    <t>24 KM</t>
  </si>
  <si>
    <t>11,062 KM</t>
  </si>
  <si>
    <t>15,267 KM</t>
  </si>
  <si>
    <t>130 KM</t>
  </si>
  <si>
    <t>50 KM</t>
  </si>
  <si>
    <t>14,000 KM</t>
  </si>
  <si>
    <t>15,800 KM</t>
  </si>
  <si>
    <t>60 HORAS</t>
  </si>
  <si>
    <t>222 KM</t>
  </si>
  <si>
    <t>1,076 KM</t>
  </si>
  <si>
    <t>42 KM</t>
  </si>
  <si>
    <t>190 KM</t>
  </si>
  <si>
    <t>1,080 KM</t>
  </si>
  <si>
    <t>330 KM</t>
  </si>
  <si>
    <t>7,000 KM</t>
  </si>
  <si>
    <t>4,330 KM</t>
  </si>
  <si>
    <t>250 KM</t>
  </si>
  <si>
    <t>12 HORAS</t>
  </si>
  <si>
    <t>85 HORAS</t>
  </si>
  <si>
    <t>8.4 HORAS</t>
  </si>
  <si>
    <t>50 HORAS</t>
  </si>
  <si>
    <t>9.6 HORAS</t>
  </si>
  <si>
    <t>41.90 HORAS</t>
  </si>
  <si>
    <t>48585</t>
  </si>
  <si>
    <t>30092</t>
  </si>
  <si>
    <t>48607</t>
  </si>
  <si>
    <t>1623</t>
  </si>
  <si>
    <t>45955</t>
  </si>
  <si>
    <t>089982</t>
  </si>
  <si>
    <t>090363</t>
  </si>
  <si>
    <t>45956</t>
  </si>
  <si>
    <t>089946</t>
  </si>
  <si>
    <t>090362</t>
  </si>
  <si>
    <t>090640</t>
  </si>
  <si>
    <t>64699</t>
  </si>
  <si>
    <t>64887</t>
  </si>
  <si>
    <t>65124</t>
  </si>
  <si>
    <t>012530</t>
  </si>
  <si>
    <t>30254</t>
  </si>
  <si>
    <t>64698</t>
  </si>
  <si>
    <t>29226</t>
  </si>
  <si>
    <t>29392</t>
  </si>
  <si>
    <t>29468</t>
  </si>
  <si>
    <t>29703</t>
  </si>
  <si>
    <t>29469</t>
  </si>
  <si>
    <t>29601</t>
  </si>
  <si>
    <t>29700</t>
  </si>
  <si>
    <t>29345</t>
  </si>
  <si>
    <t>29770</t>
  </si>
  <si>
    <t>30109</t>
  </si>
  <si>
    <t>29744</t>
  </si>
  <si>
    <t>29815</t>
  </si>
  <si>
    <t>29813</t>
  </si>
  <si>
    <t>29816</t>
  </si>
  <si>
    <t>29913</t>
  </si>
  <si>
    <t>41232</t>
  </si>
  <si>
    <t>41370</t>
  </si>
  <si>
    <t>82890</t>
  </si>
  <si>
    <t>31141</t>
  </si>
  <si>
    <t>29995</t>
  </si>
  <si>
    <t>29996</t>
  </si>
  <si>
    <t>29994</t>
  </si>
  <si>
    <t>30129</t>
  </si>
  <si>
    <t>29987</t>
  </si>
  <si>
    <t>30128</t>
  </si>
  <si>
    <t>30288</t>
  </si>
  <si>
    <t>29985</t>
  </si>
  <si>
    <t>29986</t>
  </si>
  <si>
    <t>30127</t>
  </si>
  <si>
    <t>30287</t>
  </si>
  <si>
    <t>29984</t>
  </si>
  <si>
    <t>29973</t>
  </si>
  <si>
    <t>30138</t>
  </si>
  <si>
    <t>41364</t>
  </si>
  <si>
    <t>82899</t>
  </si>
  <si>
    <t>65391</t>
  </si>
  <si>
    <t>30050</t>
  </si>
  <si>
    <t>30068</t>
  </si>
  <si>
    <t>30082</t>
  </si>
  <si>
    <t>30060</t>
  </si>
  <si>
    <t>30199</t>
  </si>
  <si>
    <t>30237</t>
  </si>
  <si>
    <t>30343</t>
  </si>
  <si>
    <t>091725</t>
  </si>
  <si>
    <t>118513</t>
  </si>
  <si>
    <t>28059</t>
  </si>
  <si>
    <t>32989</t>
  </si>
  <si>
    <t>28126</t>
  </si>
  <si>
    <t>1675</t>
  </si>
  <si>
    <t>30395</t>
  </si>
  <si>
    <t>30259</t>
  </si>
  <si>
    <t>83957</t>
  </si>
  <si>
    <t>118492</t>
  </si>
  <si>
    <t>83738</t>
  </si>
  <si>
    <t>30274</t>
  </si>
  <si>
    <t>30258</t>
  </si>
  <si>
    <t>65 KM</t>
  </si>
  <si>
    <t>385 KM</t>
  </si>
  <si>
    <t>575 KM</t>
  </si>
  <si>
    <t>935 KM</t>
  </si>
  <si>
    <t>320 KM</t>
  </si>
  <si>
    <t>590 KM</t>
  </si>
  <si>
    <t>143 KM</t>
  </si>
  <si>
    <t>PEDRO EFRAÍN GARCÍA REYES</t>
  </si>
  <si>
    <t>246 KM</t>
  </si>
  <si>
    <t>1175 KM</t>
  </si>
  <si>
    <t>30242</t>
  </si>
  <si>
    <t>30285</t>
  </si>
  <si>
    <t>24413</t>
  </si>
  <si>
    <t>83954</t>
  </si>
  <si>
    <t>30375</t>
  </si>
  <si>
    <t>31263</t>
  </si>
  <si>
    <t>30273</t>
  </si>
  <si>
    <t>091550</t>
  </si>
  <si>
    <t>81045</t>
  </si>
  <si>
    <t>30306</t>
  </si>
  <si>
    <t>30316</t>
  </si>
  <si>
    <t>83965</t>
  </si>
  <si>
    <t>30350</t>
  </si>
  <si>
    <t>12451</t>
  </si>
  <si>
    <t>30405</t>
  </si>
  <si>
    <t>81290</t>
  </si>
  <si>
    <t>81154</t>
  </si>
  <si>
    <t>81158</t>
  </si>
  <si>
    <t>30377</t>
  </si>
  <si>
    <t>12525</t>
  </si>
  <si>
    <t>26664</t>
  </si>
  <si>
    <t>30427</t>
  </si>
  <si>
    <t>30424</t>
  </si>
  <si>
    <t>01173</t>
  </si>
  <si>
    <t>81304</t>
  </si>
  <si>
    <t>30429</t>
  </si>
  <si>
    <t>30493</t>
  </si>
  <si>
    <t>410 KM</t>
  </si>
  <si>
    <t>326 KM</t>
  </si>
  <si>
    <t>66 KM</t>
  </si>
  <si>
    <t>800 KM</t>
  </si>
  <si>
    <t>1230 KM</t>
  </si>
  <si>
    <t>DIVICIÓN DE AUDUTORÍA INTERNA</t>
  </si>
  <si>
    <t>80 KM</t>
  </si>
  <si>
    <t>120 KM</t>
  </si>
  <si>
    <t>97 KM</t>
  </si>
  <si>
    <t>64 KM</t>
  </si>
  <si>
    <t>260 KM</t>
  </si>
  <si>
    <t>AURA JAZMÍN MORALES HERRERA</t>
  </si>
  <si>
    <t xml:space="preserve">JOSÉ ELÍAS RUMALDO CHINCHILLA </t>
  </si>
  <si>
    <t>116 KM</t>
  </si>
  <si>
    <t>578 KM</t>
  </si>
  <si>
    <t>89 KM</t>
  </si>
  <si>
    <t>492 KM</t>
  </si>
  <si>
    <t>UNIDAD DE INFORMÁTICA</t>
  </si>
  <si>
    <t>220 KM</t>
  </si>
  <si>
    <t>29746</t>
  </si>
  <si>
    <t>29747</t>
  </si>
  <si>
    <t>090983</t>
  </si>
  <si>
    <t>83822</t>
  </si>
  <si>
    <t>30205</t>
  </si>
  <si>
    <t>83739</t>
  </si>
  <si>
    <t>30112</t>
  </si>
  <si>
    <t>091176</t>
  </si>
  <si>
    <t>30123</t>
  </si>
  <si>
    <t>3297</t>
  </si>
  <si>
    <t>61664</t>
  </si>
  <si>
    <t>30238</t>
  </si>
  <si>
    <t>26531</t>
  </si>
  <si>
    <t>02145</t>
  </si>
  <si>
    <t>30293</t>
  </si>
  <si>
    <t>46257</t>
  </si>
  <si>
    <t>81151</t>
  </si>
  <si>
    <t>01170</t>
  </si>
  <si>
    <t>29361</t>
  </si>
  <si>
    <t>29600</t>
  </si>
  <si>
    <t>29812</t>
  </si>
  <si>
    <t>30291</t>
  </si>
  <si>
    <t>012902</t>
  </si>
  <si>
    <t>30280</t>
  </si>
  <si>
    <t>1858</t>
  </si>
  <si>
    <t>6802</t>
  </si>
  <si>
    <t>29748</t>
  </si>
  <si>
    <t>29771</t>
  </si>
  <si>
    <t>81046</t>
  </si>
  <si>
    <t>346 KM</t>
  </si>
  <si>
    <t>105 KM</t>
  </si>
  <si>
    <t>26 HORAS</t>
  </si>
  <si>
    <t>69 KM</t>
  </si>
  <si>
    <t>600 KM</t>
  </si>
  <si>
    <t>95 KM</t>
  </si>
  <si>
    <t>350 KM</t>
  </si>
  <si>
    <t>740 KM</t>
  </si>
  <si>
    <t>370 KM</t>
  </si>
  <si>
    <t>630 KM</t>
  </si>
  <si>
    <t>104 KM</t>
  </si>
  <si>
    <t>504 KM</t>
  </si>
  <si>
    <t>98 KM</t>
  </si>
  <si>
    <t>3.80 HORAS</t>
  </si>
  <si>
    <t>3 HORAS</t>
  </si>
  <si>
    <t>0.80 HORAS</t>
  </si>
  <si>
    <t>4202-02-62202-27-177</t>
  </si>
  <si>
    <t>119.60 HORAS</t>
  </si>
  <si>
    <t>35.71 HORAS</t>
  </si>
  <si>
    <t>20 HORAS</t>
  </si>
  <si>
    <t>5 HORAS</t>
  </si>
  <si>
    <t>31 HORAS</t>
  </si>
  <si>
    <t>110 HORAS</t>
  </si>
  <si>
    <t>525 KM</t>
  </si>
  <si>
    <t>212 KM</t>
  </si>
  <si>
    <t>PROGRAMA RECURSOS NATURALES</t>
  </si>
  <si>
    <t>40 KM</t>
  </si>
  <si>
    <t>52 KM</t>
  </si>
  <si>
    <t>00731</t>
  </si>
  <si>
    <t>00875</t>
  </si>
  <si>
    <t>29976</t>
  </si>
  <si>
    <t>UNIDAD DE SERVICIOS GENERALES</t>
  </si>
  <si>
    <t>340 KM</t>
  </si>
  <si>
    <t>46830</t>
  </si>
  <si>
    <t>014294</t>
  </si>
  <si>
    <t>093089</t>
  </si>
  <si>
    <t>30552</t>
  </si>
  <si>
    <t>091963</t>
  </si>
  <si>
    <t>091964</t>
  </si>
  <si>
    <t>092175</t>
  </si>
  <si>
    <t>092470</t>
  </si>
  <si>
    <t>091965</t>
  </si>
  <si>
    <t>092176</t>
  </si>
  <si>
    <t>092471</t>
  </si>
  <si>
    <t>81890</t>
  </si>
  <si>
    <t>82337</t>
  </si>
  <si>
    <t>84522</t>
  </si>
  <si>
    <t>118813</t>
  </si>
  <si>
    <t>30584</t>
  </si>
  <si>
    <t>84380</t>
  </si>
  <si>
    <t>81885</t>
  </si>
  <si>
    <t>091994</t>
  </si>
  <si>
    <t>82035</t>
  </si>
  <si>
    <t>82045</t>
  </si>
  <si>
    <t>81756</t>
  </si>
  <si>
    <t>84255</t>
  </si>
  <si>
    <t>30525</t>
  </si>
  <si>
    <t>30551</t>
  </si>
  <si>
    <t>013492</t>
  </si>
  <si>
    <t>65991</t>
  </si>
  <si>
    <t>66186</t>
  </si>
  <si>
    <t>66361</t>
  </si>
  <si>
    <t>65859</t>
  </si>
  <si>
    <t>65860</t>
  </si>
  <si>
    <t>13851</t>
  </si>
  <si>
    <t>65861</t>
  </si>
  <si>
    <t>30527</t>
  </si>
  <si>
    <t>01291</t>
  </si>
  <si>
    <t>47170</t>
  </si>
  <si>
    <t>30697</t>
  </si>
  <si>
    <t>01279</t>
  </si>
  <si>
    <t>26838</t>
  </si>
  <si>
    <t>013549</t>
  </si>
  <si>
    <t>013600</t>
  </si>
  <si>
    <t>01368</t>
  </si>
  <si>
    <t>30534</t>
  </si>
  <si>
    <t>30537</t>
  </si>
  <si>
    <t>81889</t>
  </si>
  <si>
    <t>30661</t>
  </si>
  <si>
    <t>1717</t>
  </si>
  <si>
    <t>30725</t>
  </si>
  <si>
    <t>81888</t>
  </si>
  <si>
    <t>30553</t>
  </si>
  <si>
    <t>30670</t>
  </si>
  <si>
    <t>30555</t>
  </si>
  <si>
    <t>2099</t>
  </si>
  <si>
    <t>26884</t>
  </si>
  <si>
    <t>30606</t>
  </si>
  <si>
    <t>30658</t>
  </si>
  <si>
    <t>82037</t>
  </si>
  <si>
    <t>30619</t>
  </si>
  <si>
    <t>30622</t>
  </si>
  <si>
    <t>30629</t>
  </si>
  <si>
    <t>01351</t>
  </si>
  <si>
    <t>13016</t>
  </si>
  <si>
    <t>30630</t>
  </si>
  <si>
    <t>13032</t>
  </si>
  <si>
    <t>09999</t>
  </si>
  <si>
    <t>30668</t>
  </si>
  <si>
    <t>30698</t>
  </si>
  <si>
    <t>30803</t>
  </si>
  <si>
    <t>30823</t>
  </si>
  <si>
    <t>30728</t>
  </si>
  <si>
    <t>30729</t>
  </si>
  <si>
    <t>30731</t>
  </si>
  <si>
    <t>30732</t>
  </si>
  <si>
    <t>30834</t>
  </si>
  <si>
    <t>30837</t>
  </si>
  <si>
    <t>30987</t>
  </si>
  <si>
    <t>84230</t>
  </si>
  <si>
    <t>30808</t>
  </si>
  <si>
    <t>092457</t>
  </si>
  <si>
    <t>84251</t>
  </si>
  <si>
    <t>84378</t>
  </si>
  <si>
    <t>84517</t>
  </si>
  <si>
    <t>092497</t>
  </si>
  <si>
    <t>014126</t>
  </si>
  <si>
    <t>84254</t>
  </si>
  <si>
    <t>84379</t>
  </si>
  <si>
    <t>30888</t>
  </si>
  <si>
    <t>6818</t>
  </si>
  <si>
    <t>30984</t>
  </si>
  <si>
    <t>30827</t>
  </si>
  <si>
    <t>30957</t>
  </si>
  <si>
    <t>30942</t>
  </si>
  <si>
    <t>84856</t>
  </si>
  <si>
    <t>02021</t>
  </si>
  <si>
    <t>30859</t>
  </si>
  <si>
    <t>84686</t>
  </si>
  <si>
    <t>30858</t>
  </si>
  <si>
    <t>30901</t>
  </si>
  <si>
    <t>01486</t>
  </si>
  <si>
    <t>01614</t>
  </si>
  <si>
    <t>30865</t>
  </si>
  <si>
    <t>30900</t>
  </si>
  <si>
    <t>30964</t>
  </si>
  <si>
    <t>01613</t>
  </si>
  <si>
    <t>30880</t>
  </si>
  <si>
    <t>30956</t>
  </si>
  <si>
    <t>30972</t>
  </si>
  <si>
    <t>01817</t>
  </si>
  <si>
    <t>13475</t>
  </si>
  <si>
    <t>30891</t>
  </si>
  <si>
    <t>30913</t>
  </si>
  <si>
    <t>092581</t>
  </si>
  <si>
    <t>30906</t>
  </si>
  <si>
    <t>84520</t>
  </si>
  <si>
    <t>13528</t>
  </si>
  <si>
    <t>30960</t>
  </si>
  <si>
    <t>84682</t>
  </si>
  <si>
    <t>30943</t>
  </si>
  <si>
    <t>31004</t>
  </si>
  <si>
    <t>31000</t>
  </si>
  <si>
    <t>30986</t>
  </si>
  <si>
    <t>31015</t>
  </si>
  <si>
    <t>014296</t>
  </si>
  <si>
    <t>31013</t>
  </si>
  <si>
    <t>014530</t>
  </si>
  <si>
    <t>2710</t>
  </si>
  <si>
    <t>31020</t>
  </si>
  <si>
    <t>31022</t>
  </si>
  <si>
    <t>31158</t>
  </si>
  <si>
    <t>31157</t>
  </si>
  <si>
    <t>31105</t>
  </si>
  <si>
    <t>31107</t>
  </si>
  <si>
    <t>31117</t>
  </si>
  <si>
    <t>31116</t>
  </si>
  <si>
    <t>85442</t>
  </si>
  <si>
    <t>85443</t>
  </si>
  <si>
    <t>093195</t>
  </si>
  <si>
    <t>27286</t>
  </si>
  <si>
    <t>31149</t>
  </si>
  <si>
    <t>31129</t>
  </si>
  <si>
    <t>31225</t>
  </si>
  <si>
    <t>31153</t>
  </si>
  <si>
    <t>31151</t>
  </si>
  <si>
    <t>14082</t>
  </si>
  <si>
    <t>31236</t>
  </si>
  <si>
    <t>20354</t>
  </si>
  <si>
    <t>31164</t>
  </si>
  <si>
    <t>85430</t>
  </si>
  <si>
    <t>85739</t>
  </si>
  <si>
    <t>31174</t>
  </si>
  <si>
    <t>62784</t>
  </si>
  <si>
    <t>85732</t>
  </si>
  <si>
    <t>020261</t>
  </si>
  <si>
    <t>31253</t>
  </si>
  <si>
    <t>14098</t>
  </si>
  <si>
    <t>31231</t>
  </si>
  <si>
    <t>82053</t>
  </si>
  <si>
    <t>31163</t>
  </si>
  <si>
    <t>30920</t>
  </si>
  <si>
    <t>14083</t>
  </si>
  <si>
    <t>30881</t>
  </si>
  <si>
    <t>31115</t>
  </si>
  <si>
    <t>31243</t>
  </si>
  <si>
    <t>30657</t>
  </si>
  <si>
    <t>014309</t>
  </si>
  <si>
    <t>30835</t>
  </si>
  <si>
    <t>30832</t>
  </si>
  <si>
    <t>30833</t>
  </si>
  <si>
    <t>30836</t>
  </si>
  <si>
    <t>30985</t>
  </si>
  <si>
    <t>30733</t>
  </si>
  <si>
    <t>30831</t>
  </si>
  <si>
    <t>30961</t>
  </si>
  <si>
    <t>30982</t>
  </si>
  <si>
    <t>31027</t>
  </si>
  <si>
    <t>31005</t>
  </si>
  <si>
    <t>093007</t>
  </si>
  <si>
    <t>31196</t>
  </si>
  <si>
    <t>31197</t>
  </si>
  <si>
    <t>31201</t>
  </si>
  <si>
    <t>31208</t>
  </si>
  <si>
    <t>31414</t>
  </si>
  <si>
    <t>31210</t>
  </si>
  <si>
    <t>31415</t>
  </si>
  <si>
    <t>31499</t>
  </si>
  <si>
    <t>31209</t>
  </si>
  <si>
    <t>31202</t>
  </si>
  <si>
    <t>31198</t>
  </si>
  <si>
    <t>31412</t>
  </si>
  <si>
    <t>31207</t>
  </si>
  <si>
    <t>85594</t>
  </si>
  <si>
    <t>85737</t>
  </si>
  <si>
    <t>31279</t>
  </si>
  <si>
    <t>31624</t>
  </si>
  <si>
    <t>Movimiento de cupones mes de enero 2018</t>
  </si>
  <si>
    <t>movimiento de cupones mes de febrero de 2018</t>
  </si>
  <si>
    <t>Movimiento de cupones mes de marzo de 2018</t>
  </si>
  <si>
    <t>Movimiento de cupones mes de abril de 2018</t>
  </si>
  <si>
    <t>Movimiento de cupones mes de mayo de 2018</t>
  </si>
  <si>
    <t>movimiento de cupones mes de Junio de 2018</t>
  </si>
  <si>
    <t>Movimiento de cupones mes de Julio de 2018</t>
  </si>
  <si>
    <t>Movimiento de cupones mes de Agosto de 2018</t>
  </si>
  <si>
    <t>Movimiento de cupones mes de Septiembre de 2018</t>
  </si>
  <si>
    <t>Movimiento de cupones mes de Octubre de 2018</t>
  </si>
  <si>
    <t>Movimiento de cupones mes de Noviembre de 2018</t>
  </si>
  <si>
    <t>Movimiento de cupones mes de Diciembre de 2018</t>
  </si>
  <si>
    <t>MOVIMIENTO DE CUPONES PROYECTO USDA 2018</t>
  </si>
  <si>
    <t>MOVIMIENTO DE CUPONES MULTICENTRO HORTOFRUTÍCOLA 2018</t>
  </si>
  <si>
    <t>MOVIMIENTO DE CUPONES PROYECTO FAO 2018</t>
  </si>
  <si>
    <t>MOVIMIENTO DE CUPONES PROYECTO "EMPRENDEDURISMO AGROPECUARIO"</t>
  </si>
  <si>
    <t>MOVIMIENTO DE CUPONES PROYECTO "UICN"(Salvaguardando parientes silvestres).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</si>
</sst>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0" borderId="0" xfId="0" applyNumberFormat="1" applyFont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Font="1" applyBorder="1"/>
    <xf numFmtId="49" fontId="4" fillId="0" borderId="1" xfId="0" applyNumberFormat="1" applyFont="1" applyBorder="1" applyAlignment="1">
      <alignment horizontal="center"/>
    </xf>
    <xf numFmtId="0" fontId="4" fillId="0" borderId="0" xfId="0" applyFont="1"/>
    <xf numFmtId="164" fontId="5" fillId="2" borderId="3" xfId="0" applyNumberFormat="1" applyFont="1" applyFill="1" applyBorder="1"/>
    <xf numFmtId="0" fontId="5" fillId="2" borderId="7" xfId="0" applyFont="1" applyFill="1" applyBorder="1" applyAlignment="1">
      <alignment horizontal="center"/>
    </xf>
    <xf numFmtId="164" fontId="4" fillId="0" borderId="8" xfId="1" applyFont="1" applyBorder="1"/>
    <xf numFmtId="164" fontId="5" fillId="2" borderId="9" xfId="0" applyNumberFormat="1" applyFont="1" applyFill="1" applyBorder="1"/>
    <xf numFmtId="0" fontId="4" fillId="0" borderId="0" xfId="0" applyFont="1" applyBorder="1"/>
    <xf numFmtId="0" fontId="2" fillId="0" borderId="1" xfId="0" applyFont="1" applyBorder="1"/>
    <xf numFmtId="164" fontId="2" fillId="0" borderId="1" xfId="1" applyFont="1" applyBorder="1"/>
    <xf numFmtId="164" fontId="2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1" applyFont="1" applyBorder="1"/>
    <xf numFmtId="1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6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1" applyNumberFormat="1" applyFont="1" applyBorder="1"/>
    <xf numFmtId="15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0" borderId="2" xfId="1" applyFont="1" applyBorder="1"/>
    <xf numFmtId="164" fontId="4" fillId="0" borderId="10" xfId="1" applyFont="1" applyBorder="1"/>
    <xf numFmtId="16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5" fontId="0" fillId="0" borderId="16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/>
    <xf numFmtId="0" fontId="0" fillId="0" borderId="1" xfId="0" applyNumberFormat="1" applyBorder="1" applyAlignment="1"/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4" fillId="6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4" fontId="4" fillId="6" borderId="1" xfId="0" applyNumberFormat="1" applyFont="1" applyFill="1" applyBorder="1" applyAlignment="1">
      <alignment horizontal="center"/>
    </xf>
    <xf numFmtId="49" fontId="4" fillId="6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5" fontId="0" fillId="0" borderId="0" xfId="0" applyNumberFormat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0" fillId="0" borderId="0" xfId="0" applyFill="1"/>
    <xf numFmtId="165" fontId="0" fillId="6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164" fontId="0" fillId="0" borderId="1" xfId="0" applyNumberFormat="1" applyBorder="1" applyAlignment="1"/>
    <xf numFmtId="49" fontId="0" fillId="7" borderId="1" xfId="0" applyNumberFormat="1" applyFill="1" applyBorder="1" applyAlignment="1">
      <alignment horizontal="center"/>
    </xf>
    <xf numFmtId="164" fontId="0" fillId="0" borderId="1" xfId="1" applyFont="1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5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Border="1" applyAlignment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15" fontId="0" fillId="0" borderId="1" xfId="0" applyNumberFormat="1" applyBorder="1" applyAlignment="1">
      <alignment horizontal="right"/>
    </xf>
    <xf numFmtId="49" fontId="0" fillId="7" borderId="1" xfId="0" applyNumberFormat="1" applyFont="1" applyFill="1" applyBorder="1" applyAlignment="1">
      <alignment horizontal="center"/>
    </xf>
    <xf numFmtId="0" fontId="0" fillId="0" borderId="16" xfId="0" applyFill="1" applyBorder="1"/>
    <xf numFmtId="17" fontId="0" fillId="0" borderId="1" xfId="0" applyNumberFormat="1" applyBorder="1"/>
    <xf numFmtId="164" fontId="0" fillId="0" borderId="0" xfId="0" applyNumberFormat="1"/>
    <xf numFmtId="164" fontId="1" fillId="0" borderId="1" xfId="1" applyFont="1" applyBorder="1"/>
    <xf numFmtId="0" fontId="2" fillId="0" borderId="1" xfId="0" applyFont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4" fontId="4" fillId="7" borderId="1" xfId="0" applyNumberFormat="1" applyFont="1" applyFill="1" applyBorder="1" applyAlignment="1">
      <alignment horizontal="center"/>
    </xf>
    <xf numFmtId="49" fontId="4" fillId="7" borderId="1" xfId="1" applyNumberFormat="1" applyFon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/>
    </xf>
    <xf numFmtId="0" fontId="4" fillId="0" borderId="1" xfId="1" applyNumberFormat="1" applyFont="1" applyBorder="1"/>
    <xf numFmtId="49" fontId="0" fillId="9" borderId="1" xfId="0" applyNumberFormat="1" applyFill="1" applyBorder="1" applyAlignment="1">
      <alignment horizontal="center"/>
    </xf>
    <xf numFmtId="164" fontId="0" fillId="9" borderId="1" xfId="1" applyFont="1" applyFill="1" applyBorder="1"/>
    <xf numFmtId="15" fontId="0" fillId="5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15" fontId="0" fillId="0" borderId="8" xfId="0" applyNumberFormat="1" applyBorder="1" applyAlignment="1">
      <alignment horizontal="center" vertical="center"/>
    </xf>
    <xf numFmtId="15" fontId="0" fillId="0" borderId="17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144916</xdr:colOff>
      <xdr:row>0</xdr:row>
      <xdr:rowOff>67836</xdr:rowOff>
    </xdr:from>
    <xdr:to>
      <xdr:col>13</xdr:col>
      <xdr:colOff>24675</xdr:colOff>
      <xdr:row>3</xdr:row>
      <xdr:rowOff>26024</xdr:rowOff>
    </xdr:to>
    <xdr:grpSp>
      <xdr:nvGrpSpPr>
        <xdr:cNvPr id="2" name="1 Grupo"/>
        <xdr:cNvGrpSpPr/>
      </xdr:nvGrpSpPr>
      <xdr:grpSpPr>
        <a:xfrm>
          <a:off x="9616576" y="67836"/>
          <a:ext cx="3163979" cy="506828"/>
          <a:chOff x="4143375" y="19050"/>
          <a:chExt cx="2656702" cy="534117"/>
        </a:xfrm>
      </xdr:grpSpPr>
      <xdr:pic>
        <xdr:nvPicPr>
          <xdr:cNvPr id="3" name="2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3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5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2455844</xdr:colOff>
      <xdr:row>0</xdr:row>
      <xdr:rowOff>0</xdr:rowOff>
    </xdr:from>
    <xdr:to>
      <xdr:col>11</xdr:col>
      <xdr:colOff>498403</xdr:colOff>
      <xdr:row>3</xdr:row>
      <xdr:rowOff>149832</xdr:rowOff>
    </xdr:to>
    <xdr:grpSp>
      <xdr:nvGrpSpPr>
        <xdr:cNvPr id="6" name="5 Grupo"/>
        <xdr:cNvGrpSpPr/>
      </xdr:nvGrpSpPr>
      <xdr:grpSpPr>
        <a:xfrm>
          <a:off x="7446944" y="0"/>
          <a:ext cx="3471809" cy="721332"/>
          <a:chOff x="5811321" y="0"/>
          <a:chExt cx="2868203" cy="775951"/>
        </a:xfrm>
      </xdr:grpSpPr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523315</xdr:colOff>
      <xdr:row>0</xdr:row>
      <xdr:rowOff>0</xdr:rowOff>
    </xdr:from>
    <xdr:to>
      <xdr:col>13</xdr:col>
      <xdr:colOff>215294</xdr:colOff>
      <xdr:row>3</xdr:row>
      <xdr:rowOff>149832</xdr:rowOff>
    </xdr:to>
    <xdr:grpSp>
      <xdr:nvGrpSpPr>
        <xdr:cNvPr id="6" name="5 Grupo"/>
        <xdr:cNvGrpSpPr/>
      </xdr:nvGrpSpPr>
      <xdr:grpSpPr>
        <a:xfrm>
          <a:off x="11257990" y="0"/>
          <a:ext cx="2578054" cy="721332"/>
          <a:chOff x="5811321" y="0"/>
          <a:chExt cx="2868203" cy="775951"/>
        </a:xfrm>
      </xdr:grpSpPr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75640</xdr:colOff>
      <xdr:row>0</xdr:row>
      <xdr:rowOff>0</xdr:rowOff>
    </xdr:from>
    <xdr:to>
      <xdr:col>14</xdr:col>
      <xdr:colOff>43844</xdr:colOff>
      <xdr:row>3</xdr:row>
      <xdr:rowOff>149832</xdr:rowOff>
    </xdr:to>
    <xdr:grpSp>
      <xdr:nvGrpSpPr>
        <xdr:cNvPr id="6" name="5 Grupo"/>
        <xdr:cNvGrpSpPr/>
      </xdr:nvGrpSpPr>
      <xdr:grpSpPr>
        <a:xfrm>
          <a:off x="11648515" y="0"/>
          <a:ext cx="2635204" cy="721332"/>
          <a:chOff x="5811321" y="0"/>
          <a:chExt cx="2868203" cy="775951"/>
        </a:xfrm>
      </xdr:grpSpPr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123825</xdr:rowOff>
    </xdr:from>
    <xdr:to>
      <xdr:col>5</xdr:col>
      <xdr:colOff>773600</xdr:colOff>
      <xdr:row>3</xdr:row>
      <xdr:rowOff>66138</xdr:rowOff>
    </xdr:to>
    <xdr:grpSp>
      <xdr:nvGrpSpPr>
        <xdr:cNvPr id="6" name="5 Grupo"/>
        <xdr:cNvGrpSpPr/>
      </xdr:nvGrpSpPr>
      <xdr:grpSpPr>
        <a:xfrm>
          <a:off x="1447800" y="123825"/>
          <a:ext cx="3412025" cy="513813"/>
          <a:chOff x="4143375" y="19050"/>
          <a:chExt cx="2656702" cy="534117"/>
        </a:xfrm>
      </xdr:grpSpPr>
      <xdr:pic>
        <xdr:nvPicPr>
          <xdr:cNvPr id="7" name="6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7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9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5</xdr:row>
      <xdr:rowOff>142875</xdr:rowOff>
    </xdr:from>
    <xdr:to>
      <xdr:col>11</xdr:col>
      <xdr:colOff>104775</xdr:colOff>
      <xdr:row>7</xdr:row>
      <xdr:rowOff>171450</xdr:rowOff>
    </xdr:to>
    <xdr:grpSp>
      <xdr:nvGrpSpPr>
        <xdr:cNvPr id="2" name="1 Grupo"/>
        <xdr:cNvGrpSpPr/>
      </xdr:nvGrpSpPr>
      <xdr:grpSpPr>
        <a:xfrm>
          <a:off x="6409340" y="1073478"/>
          <a:ext cx="4709401" cy="400817"/>
          <a:chOff x="4143375" y="19050"/>
          <a:chExt cx="2656702" cy="534117"/>
        </a:xfrm>
      </xdr:grpSpPr>
      <xdr:pic>
        <xdr:nvPicPr>
          <xdr:cNvPr id="3" name="2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3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5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2</xdr:row>
      <xdr:rowOff>142875</xdr:rowOff>
    </xdr:from>
    <xdr:to>
      <xdr:col>10</xdr:col>
      <xdr:colOff>104775</xdr:colOff>
      <xdr:row>4</xdr:row>
      <xdr:rowOff>171450</xdr:rowOff>
    </xdr:to>
    <xdr:grpSp>
      <xdr:nvGrpSpPr>
        <xdr:cNvPr id="6" name="5 Grupo"/>
        <xdr:cNvGrpSpPr/>
      </xdr:nvGrpSpPr>
      <xdr:grpSpPr>
        <a:xfrm>
          <a:off x="5302545" y="519445"/>
          <a:ext cx="4526590" cy="405145"/>
          <a:chOff x="4143375" y="19050"/>
          <a:chExt cx="2656702" cy="534117"/>
        </a:xfrm>
      </xdr:grpSpPr>
      <xdr:pic>
        <xdr:nvPicPr>
          <xdr:cNvPr id="7" name="6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7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9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2</xdr:row>
      <xdr:rowOff>142875</xdr:rowOff>
    </xdr:from>
    <xdr:to>
      <xdr:col>11</xdr:col>
      <xdr:colOff>104775</xdr:colOff>
      <xdr:row>4</xdr:row>
      <xdr:rowOff>171450</xdr:rowOff>
    </xdr:to>
    <xdr:grpSp>
      <xdr:nvGrpSpPr>
        <xdr:cNvPr id="10" name="9 Grupo"/>
        <xdr:cNvGrpSpPr/>
      </xdr:nvGrpSpPr>
      <xdr:grpSpPr>
        <a:xfrm>
          <a:off x="5876925" y="523875"/>
          <a:ext cx="4029075" cy="409575"/>
          <a:chOff x="4143375" y="19050"/>
          <a:chExt cx="2656702" cy="534117"/>
        </a:xfrm>
      </xdr:grpSpPr>
      <xdr:pic>
        <xdr:nvPicPr>
          <xdr:cNvPr id="11" name="10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" name="11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13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1228725</xdr:colOff>
      <xdr:row>2</xdr:row>
      <xdr:rowOff>133350</xdr:rowOff>
    </xdr:from>
    <xdr:to>
      <xdr:col>9</xdr:col>
      <xdr:colOff>57150</xdr:colOff>
      <xdr:row>4</xdr:row>
      <xdr:rowOff>161925</xdr:rowOff>
    </xdr:to>
    <xdr:grpSp>
      <xdr:nvGrpSpPr>
        <xdr:cNvPr id="6" name="5 Grupo"/>
        <xdr:cNvGrpSpPr/>
      </xdr:nvGrpSpPr>
      <xdr:grpSpPr>
        <a:xfrm>
          <a:off x="4514850" y="514350"/>
          <a:ext cx="4029075" cy="409575"/>
          <a:chOff x="4143375" y="19050"/>
          <a:chExt cx="2656702" cy="534117"/>
        </a:xfrm>
      </xdr:grpSpPr>
      <xdr:pic>
        <xdr:nvPicPr>
          <xdr:cNvPr id="7" name="6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7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9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49949</xdr:colOff>
      <xdr:row>1</xdr:row>
      <xdr:rowOff>13474</xdr:rowOff>
    </xdr:from>
    <xdr:to>
      <xdr:col>12</xdr:col>
      <xdr:colOff>326855</xdr:colOff>
      <xdr:row>3</xdr:row>
      <xdr:rowOff>160226</xdr:rowOff>
    </xdr:to>
    <xdr:grpSp>
      <xdr:nvGrpSpPr>
        <xdr:cNvPr id="2" name="1 Grupo"/>
        <xdr:cNvGrpSpPr/>
      </xdr:nvGrpSpPr>
      <xdr:grpSpPr>
        <a:xfrm>
          <a:off x="7603274" y="203974"/>
          <a:ext cx="3572556" cy="527752"/>
          <a:chOff x="4143375" y="19050"/>
          <a:chExt cx="2656702" cy="534117"/>
        </a:xfrm>
      </xdr:grpSpPr>
      <xdr:pic>
        <xdr:nvPicPr>
          <xdr:cNvPr id="3" name="2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3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5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27781</xdr:colOff>
      <xdr:row>0</xdr:row>
      <xdr:rowOff>156761</xdr:rowOff>
    </xdr:from>
    <xdr:to>
      <xdr:col>14</xdr:col>
      <xdr:colOff>46037</xdr:colOff>
      <xdr:row>3</xdr:row>
      <xdr:rowOff>85303</xdr:rowOff>
    </xdr:to>
    <xdr:grpSp>
      <xdr:nvGrpSpPr>
        <xdr:cNvPr id="2" name="1 Grupo"/>
        <xdr:cNvGrpSpPr/>
      </xdr:nvGrpSpPr>
      <xdr:grpSpPr>
        <a:xfrm>
          <a:off x="8676481" y="156761"/>
          <a:ext cx="3704431" cy="500042"/>
          <a:chOff x="4143375" y="19050"/>
          <a:chExt cx="2656702" cy="534117"/>
        </a:xfrm>
      </xdr:grpSpPr>
      <xdr:pic>
        <xdr:nvPicPr>
          <xdr:cNvPr id="3" name="2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3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5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2206869</xdr:colOff>
      <xdr:row>1</xdr:row>
      <xdr:rowOff>10501</xdr:rowOff>
    </xdr:from>
    <xdr:to>
      <xdr:col>11</xdr:col>
      <xdr:colOff>471059</xdr:colOff>
      <xdr:row>3</xdr:row>
      <xdr:rowOff>129543</xdr:rowOff>
    </xdr:to>
    <xdr:grpSp>
      <xdr:nvGrpSpPr>
        <xdr:cNvPr id="2" name="1 Grupo"/>
        <xdr:cNvGrpSpPr/>
      </xdr:nvGrpSpPr>
      <xdr:grpSpPr>
        <a:xfrm>
          <a:off x="7531344" y="201001"/>
          <a:ext cx="3693440" cy="500042"/>
          <a:chOff x="4143375" y="19050"/>
          <a:chExt cx="2656702" cy="534117"/>
        </a:xfrm>
      </xdr:grpSpPr>
      <xdr:pic>
        <xdr:nvPicPr>
          <xdr:cNvPr id="3" name="2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3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5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406644</xdr:colOff>
      <xdr:row>0</xdr:row>
      <xdr:rowOff>115276</xdr:rowOff>
    </xdr:from>
    <xdr:to>
      <xdr:col>13</xdr:col>
      <xdr:colOff>32909</xdr:colOff>
      <xdr:row>3</xdr:row>
      <xdr:rowOff>43818</xdr:rowOff>
    </xdr:to>
    <xdr:grpSp>
      <xdr:nvGrpSpPr>
        <xdr:cNvPr id="2" name="1 Grupo"/>
        <xdr:cNvGrpSpPr/>
      </xdr:nvGrpSpPr>
      <xdr:grpSpPr>
        <a:xfrm>
          <a:off x="8283819" y="115276"/>
          <a:ext cx="3521990" cy="500042"/>
          <a:chOff x="4143375" y="19050"/>
          <a:chExt cx="2656702" cy="534117"/>
        </a:xfrm>
      </xdr:grpSpPr>
      <xdr:pic>
        <xdr:nvPicPr>
          <xdr:cNvPr id="3" name="2 Imagen" descr="Descripción: LOGO CENTA  GRANDE NOMBRE - MERGED copy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143375" y="29292"/>
            <a:ext cx="1447801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3 Imagen" descr="ULTIMO LOGO"/>
          <xdr:cNvPicPr/>
        </xdr:nvPicPr>
        <xdr:blipFill>
          <a:blip xmlns:r="http://schemas.openxmlformats.org/officeDocument/2006/relationships" r:embed="rId2" cstate="print"/>
          <a:srcRect t="5560" b="4036"/>
          <a:stretch>
            <a:fillRect/>
          </a:stretch>
        </xdr:blipFill>
        <xdr:spPr bwMode="auto">
          <a:xfrm>
            <a:off x="5602441" y="19050"/>
            <a:ext cx="1197636" cy="533400"/>
          </a:xfrm>
          <a:prstGeom prst="rect">
            <a:avLst/>
          </a:prstGeom>
          <a:noFill/>
        </xdr:spPr>
      </xdr:pic>
      <xdr:cxnSp macro="">
        <xdr:nvCxnSpPr>
          <xdr:cNvPr id="5" name="AutoShape 1"/>
          <xdr:cNvCxnSpPr>
            <a:cxnSpLocks noChangeShapeType="1"/>
          </xdr:cNvCxnSpPr>
        </xdr:nvCxnSpPr>
        <xdr:spPr bwMode="auto">
          <a:xfrm>
            <a:off x="5595988" y="25707"/>
            <a:ext cx="9525" cy="522544"/>
          </a:xfrm>
          <a:prstGeom prst="straightConnector1">
            <a:avLst/>
          </a:prstGeom>
          <a:noFill/>
          <a:ln w="19050">
            <a:solidFill>
              <a:srgbClr val="365F91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2810518</xdr:colOff>
      <xdr:row>0</xdr:row>
      <xdr:rowOff>0</xdr:rowOff>
    </xdr:from>
    <xdr:to>
      <xdr:col>11</xdr:col>
      <xdr:colOff>335196</xdr:colOff>
      <xdr:row>4</xdr:row>
      <xdr:rowOff>5389</xdr:rowOff>
    </xdr:to>
    <xdr:grpSp>
      <xdr:nvGrpSpPr>
        <xdr:cNvPr id="2" name="1 Grupo"/>
        <xdr:cNvGrpSpPr/>
      </xdr:nvGrpSpPr>
      <xdr:grpSpPr>
        <a:xfrm>
          <a:off x="8182618" y="0"/>
          <a:ext cx="2868203" cy="767389"/>
          <a:chOff x="5811321" y="0"/>
          <a:chExt cx="2868203" cy="775951"/>
        </a:xfrm>
      </xdr:grpSpPr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15" name="14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291315</xdr:colOff>
      <xdr:row>0</xdr:row>
      <xdr:rowOff>0</xdr:rowOff>
    </xdr:from>
    <xdr:to>
      <xdr:col>11</xdr:col>
      <xdr:colOff>497334</xdr:colOff>
      <xdr:row>4</xdr:row>
      <xdr:rowOff>5389</xdr:rowOff>
    </xdr:to>
    <xdr:grpSp>
      <xdr:nvGrpSpPr>
        <xdr:cNvPr id="6" name="5 Grupo"/>
        <xdr:cNvGrpSpPr/>
      </xdr:nvGrpSpPr>
      <xdr:grpSpPr>
        <a:xfrm>
          <a:off x="7911315" y="0"/>
          <a:ext cx="2873019" cy="862639"/>
          <a:chOff x="5811321" y="0"/>
          <a:chExt cx="2868203" cy="775951"/>
        </a:xfrm>
      </xdr:grpSpPr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2827319</xdr:colOff>
      <xdr:row>0</xdr:row>
      <xdr:rowOff>47625</xdr:rowOff>
    </xdr:from>
    <xdr:to>
      <xdr:col>11</xdr:col>
      <xdr:colOff>298378</xdr:colOff>
      <xdr:row>4</xdr:row>
      <xdr:rowOff>6957</xdr:rowOff>
    </xdr:to>
    <xdr:grpSp>
      <xdr:nvGrpSpPr>
        <xdr:cNvPr id="10" name="9 Grupo"/>
        <xdr:cNvGrpSpPr/>
      </xdr:nvGrpSpPr>
      <xdr:grpSpPr>
        <a:xfrm>
          <a:off x="7761269" y="47625"/>
          <a:ext cx="2947934" cy="721332"/>
          <a:chOff x="5811321" y="0"/>
          <a:chExt cx="2868203" cy="775951"/>
        </a:xfrm>
      </xdr:grpSpPr>
      <xdr:pic>
        <xdr:nvPicPr>
          <xdr:cNvPr id="11" name="10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12" name="11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2455844</xdr:colOff>
      <xdr:row>0</xdr:row>
      <xdr:rowOff>0</xdr:rowOff>
    </xdr:from>
    <xdr:to>
      <xdr:col>11</xdr:col>
      <xdr:colOff>498403</xdr:colOff>
      <xdr:row>3</xdr:row>
      <xdr:rowOff>149832</xdr:rowOff>
    </xdr:to>
    <xdr:grpSp>
      <xdr:nvGrpSpPr>
        <xdr:cNvPr id="6" name="5 Grupo"/>
        <xdr:cNvGrpSpPr/>
      </xdr:nvGrpSpPr>
      <xdr:grpSpPr>
        <a:xfrm>
          <a:off x="7389794" y="0"/>
          <a:ext cx="3471809" cy="721332"/>
          <a:chOff x="5811321" y="0"/>
          <a:chExt cx="2868203" cy="775951"/>
        </a:xfrm>
      </xdr:grpSpPr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0170" y="21404"/>
            <a:ext cx="1209354" cy="744217"/>
          </a:xfrm>
          <a:prstGeom prst="rect">
            <a:avLst/>
          </a:prstGeom>
        </xdr:spPr>
      </xdr:pic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11321" y="0"/>
            <a:ext cx="1648145" cy="7759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2"/>
  <sheetViews>
    <sheetView tabSelected="1" zoomScaleNormal="100" workbookViewId="0">
      <selection activeCell="B10" sqref="B10:AB10"/>
    </sheetView>
  </sheetViews>
  <sheetFormatPr baseColWidth="10" defaultRowHeight="14.4" x14ac:dyDescent="0.3"/>
  <cols>
    <col min="1" max="1" width="5.109375" style="1" customWidth="1"/>
    <col min="2" max="2" width="7.109375" bestFit="1" customWidth="1"/>
    <col min="3" max="3" width="17.109375" style="44" customWidth="1"/>
    <col min="4" max="4" width="22" customWidth="1"/>
    <col min="5" max="6" width="8.109375" bestFit="1" customWidth="1"/>
    <col min="7" max="7" width="9.88671875" bestFit="1" customWidth="1"/>
    <col min="8" max="8" width="44" bestFit="1" customWidth="1"/>
    <col min="9" max="9" width="16.6640625" customWidth="1"/>
    <col min="10" max="10" width="13.44140625" bestFit="1" customWidth="1"/>
    <col min="11" max="11" width="11.5546875" bestFit="1" customWidth="1"/>
    <col min="12" max="12" width="13.88671875" bestFit="1" customWidth="1"/>
    <col min="13" max="13" width="9" bestFit="1" customWidth="1"/>
    <col min="14" max="14" width="9.33203125" customWidth="1"/>
    <col min="15" max="15" width="8" bestFit="1" customWidth="1"/>
    <col min="16" max="16" width="9.6640625" bestFit="1" customWidth="1"/>
    <col min="17" max="17" width="8" bestFit="1" customWidth="1"/>
    <col min="18" max="18" width="9.6640625" bestFit="1" customWidth="1"/>
    <col min="19" max="19" width="8" bestFit="1" customWidth="1"/>
    <col min="20" max="20" width="9.88671875" bestFit="1" customWidth="1"/>
    <col min="21" max="21" width="8" bestFit="1" customWidth="1"/>
    <col min="22" max="22" width="11.5546875" style="1" bestFit="1" customWidth="1"/>
    <col min="23" max="23" width="8" style="1" bestFit="1" customWidth="1"/>
    <col min="24" max="24" width="11.33203125" style="1" bestFit="1" customWidth="1"/>
    <col min="25" max="25" width="7.5546875" style="1" bestFit="1" customWidth="1"/>
    <col min="26" max="26" width="9.6640625" style="1" bestFit="1" customWidth="1"/>
    <col min="27" max="27" width="7.5546875" style="1" bestFit="1" customWidth="1"/>
    <col min="28" max="28" width="12.33203125" bestFit="1" customWidth="1"/>
  </cols>
  <sheetData>
    <row r="1" spans="1:28" s="1" customFormat="1" x14ac:dyDescent="0.3"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</row>
    <row r="2" spans="1:28" s="1" customFormat="1" x14ac:dyDescent="0.3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28" s="1" customFormat="1" x14ac:dyDescent="0.3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</row>
    <row r="4" spans="1:28" s="1" customFormat="1" x14ac:dyDescent="0.3"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</row>
    <row r="5" spans="1:28" s="1" customFormat="1" x14ac:dyDescent="0.3"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</row>
    <row r="6" spans="1:28" s="1" customFormat="1" x14ac:dyDescent="0.3"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</row>
    <row r="7" spans="1:28" s="1" customFormat="1" x14ac:dyDescent="0.3"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</row>
    <row r="8" spans="1:28" s="1" customFormat="1" x14ac:dyDescent="0.3"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</row>
    <row r="9" spans="1:28" s="1" customFormat="1" x14ac:dyDescent="0.3"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8" s="1" customFormat="1" x14ac:dyDescent="0.3">
      <c r="B10" s="195" t="s">
        <v>3783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</row>
    <row r="11" spans="1:28" s="1" customFormat="1" x14ac:dyDescent="0.3">
      <c r="A11" s="7" t="s">
        <v>75</v>
      </c>
      <c r="B11" s="7" t="s">
        <v>59</v>
      </c>
      <c r="C11" s="71" t="s">
        <v>0</v>
      </c>
      <c r="D11" s="88" t="s">
        <v>134</v>
      </c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78</v>
      </c>
      <c r="Y11" s="7" t="s">
        <v>54</v>
      </c>
      <c r="Z11" s="7" t="s">
        <v>79</v>
      </c>
      <c r="AA11" s="7" t="s">
        <v>54</v>
      </c>
      <c r="AB11" s="7" t="s">
        <v>72</v>
      </c>
    </row>
    <row r="12" spans="1:28" x14ac:dyDescent="0.3">
      <c r="A12" s="2">
        <v>1</v>
      </c>
      <c r="B12" s="2">
        <v>19925</v>
      </c>
      <c r="C12" s="3">
        <v>43103</v>
      </c>
      <c r="D12" s="3" t="s">
        <v>136</v>
      </c>
      <c r="E12" s="2">
        <v>457843</v>
      </c>
      <c r="F12" s="2">
        <v>457867</v>
      </c>
      <c r="G12" s="2">
        <f t="shared" ref="G12:G75" si="0">(F12-E12)+1</f>
        <v>25</v>
      </c>
      <c r="H12" s="4" t="s">
        <v>42</v>
      </c>
      <c r="I12" s="5">
        <f t="shared" ref="I12:I75" si="1">(G12*5.71)</f>
        <v>142.75</v>
      </c>
      <c r="J12" s="6" t="s">
        <v>472</v>
      </c>
      <c r="K12" s="5">
        <v>17.13</v>
      </c>
      <c r="L12" s="6" t="s">
        <v>473</v>
      </c>
      <c r="M12" s="5">
        <v>22.84</v>
      </c>
      <c r="N12" s="6" t="s">
        <v>474</v>
      </c>
      <c r="O12" s="5">
        <v>28.55</v>
      </c>
      <c r="P12" s="6" t="s">
        <v>475</v>
      </c>
      <c r="Q12" s="5">
        <v>28.55</v>
      </c>
      <c r="R12" s="6" t="s">
        <v>476</v>
      </c>
      <c r="S12" s="5">
        <v>28.55</v>
      </c>
      <c r="T12" s="180" t="s">
        <v>98</v>
      </c>
      <c r="U12" s="5"/>
      <c r="V12" s="5"/>
      <c r="W12" s="5"/>
      <c r="X12" s="5"/>
      <c r="Y12" s="5"/>
      <c r="Z12" s="5"/>
      <c r="AA12" s="5"/>
      <c r="AB12" s="5">
        <f>K12+M12+O12+Q12+S12+U12</f>
        <v>125.61999999999999</v>
      </c>
    </row>
    <row r="13" spans="1:28" x14ac:dyDescent="0.3">
      <c r="A13" s="2">
        <v>2</v>
      </c>
      <c r="B13" s="2">
        <v>19926</v>
      </c>
      <c r="C13" s="72"/>
      <c r="D13" s="3" t="s">
        <v>324</v>
      </c>
      <c r="E13" s="2">
        <f>(F12+1)</f>
        <v>457868</v>
      </c>
      <c r="F13" s="2">
        <v>457871</v>
      </c>
      <c r="G13" s="2">
        <f t="shared" si="0"/>
        <v>4</v>
      </c>
      <c r="H13" s="4" t="s">
        <v>105</v>
      </c>
      <c r="I13" s="5">
        <f t="shared" si="1"/>
        <v>22.84</v>
      </c>
      <c r="J13" s="6" t="s">
        <v>342</v>
      </c>
      <c r="K13" s="5">
        <v>22.84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5"/>
      <c r="W13" s="5"/>
      <c r="X13" s="5"/>
      <c r="Y13" s="5"/>
      <c r="Z13" s="5"/>
      <c r="AA13" s="5"/>
      <c r="AB13" s="5">
        <f t="shared" ref="AB13:AB74" si="2">K13+M13+O13+Q13+S13+U13</f>
        <v>22.84</v>
      </c>
    </row>
    <row r="14" spans="1:28" x14ac:dyDescent="0.3">
      <c r="A14" s="92">
        <v>3</v>
      </c>
      <c r="B14" s="89">
        <v>19927</v>
      </c>
      <c r="C14" s="72"/>
      <c r="D14" s="3" t="s">
        <v>174</v>
      </c>
      <c r="E14" s="87">
        <f t="shared" ref="E14:E77" si="3">(F13+1)</f>
        <v>457872</v>
      </c>
      <c r="F14" s="2">
        <v>457872</v>
      </c>
      <c r="G14" s="87">
        <f t="shared" si="0"/>
        <v>1</v>
      </c>
      <c r="H14" s="4" t="s">
        <v>25</v>
      </c>
      <c r="I14" s="5">
        <f t="shared" si="1"/>
        <v>5.71</v>
      </c>
      <c r="J14" s="6" t="s">
        <v>344</v>
      </c>
      <c r="K14" s="5">
        <v>5.71</v>
      </c>
      <c r="L14" s="6"/>
      <c r="M14" s="5"/>
      <c r="N14" s="6"/>
      <c r="O14" s="5"/>
      <c r="P14" s="6"/>
      <c r="Q14" s="5"/>
      <c r="R14" s="6"/>
      <c r="S14" s="5"/>
      <c r="T14" s="6"/>
      <c r="U14" s="5"/>
      <c r="V14" s="5"/>
      <c r="W14" s="5"/>
      <c r="X14" s="5"/>
      <c r="Y14" s="5"/>
      <c r="Z14" s="5"/>
      <c r="AA14" s="5"/>
      <c r="AB14" s="5">
        <f t="shared" si="2"/>
        <v>5.71</v>
      </c>
    </row>
    <row r="15" spans="1:28" x14ac:dyDescent="0.3">
      <c r="A15" s="92">
        <v>4</v>
      </c>
      <c r="B15" s="89">
        <v>19928</v>
      </c>
      <c r="C15" s="72"/>
      <c r="D15" s="3" t="s">
        <v>138</v>
      </c>
      <c r="E15" s="87">
        <f t="shared" si="3"/>
        <v>457873</v>
      </c>
      <c r="F15" s="2">
        <v>457898</v>
      </c>
      <c r="G15" s="87">
        <f t="shared" si="0"/>
        <v>26</v>
      </c>
      <c r="H15" s="4" t="s">
        <v>108</v>
      </c>
      <c r="I15" s="5">
        <f t="shared" si="1"/>
        <v>148.46</v>
      </c>
      <c r="J15" s="6" t="s">
        <v>376</v>
      </c>
      <c r="K15" s="5">
        <v>51.39</v>
      </c>
      <c r="L15" s="6" t="s">
        <v>377</v>
      </c>
      <c r="M15" s="5">
        <v>51.39</v>
      </c>
      <c r="N15" s="6" t="s">
        <v>378</v>
      </c>
      <c r="O15" s="5">
        <v>45.68</v>
      </c>
      <c r="P15" s="6"/>
      <c r="Q15" s="5"/>
      <c r="R15" s="6"/>
      <c r="S15" s="5"/>
      <c r="T15" s="6"/>
      <c r="U15" s="5"/>
      <c r="V15" s="5"/>
      <c r="W15" s="5"/>
      <c r="X15" s="5"/>
      <c r="Y15" s="5"/>
      <c r="Z15" s="5"/>
      <c r="AA15" s="5"/>
      <c r="AB15" s="5">
        <f t="shared" si="2"/>
        <v>148.46</v>
      </c>
    </row>
    <row r="16" spans="1:28" x14ac:dyDescent="0.3">
      <c r="A16" s="92">
        <v>5</v>
      </c>
      <c r="B16" s="89">
        <v>19929</v>
      </c>
      <c r="C16" s="72"/>
      <c r="D16" s="3" t="s">
        <v>140</v>
      </c>
      <c r="E16" s="87">
        <f t="shared" si="3"/>
        <v>457899</v>
      </c>
      <c r="F16" s="2">
        <v>457906</v>
      </c>
      <c r="G16" s="87">
        <f t="shared" si="0"/>
        <v>8</v>
      </c>
      <c r="H16" s="4" t="s">
        <v>193</v>
      </c>
      <c r="I16" s="5">
        <f t="shared" si="1"/>
        <v>45.68</v>
      </c>
      <c r="J16" s="6" t="s">
        <v>360</v>
      </c>
      <c r="K16" s="5">
        <v>22.84</v>
      </c>
      <c r="L16" s="6" t="s">
        <v>361</v>
      </c>
      <c r="M16" s="5">
        <v>22.84</v>
      </c>
      <c r="N16" s="6"/>
      <c r="O16" s="5"/>
      <c r="P16" s="6"/>
      <c r="Q16" s="5"/>
      <c r="R16" s="6"/>
      <c r="S16" s="5"/>
      <c r="T16" s="6"/>
      <c r="U16" s="5"/>
      <c r="V16" s="30"/>
      <c r="W16" s="5"/>
      <c r="X16" s="30"/>
      <c r="Y16" s="5"/>
      <c r="Z16" s="30"/>
      <c r="AA16" s="5"/>
      <c r="AB16" s="5">
        <f>K16+M16+O16+Q16+S16+U16+W16+Y16+AA16</f>
        <v>45.68</v>
      </c>
    </row>
    <row r="17" spans="1:28" x14ac:dyDescent="0.3">
      <c r="A17" s="92">
        <v>6</v>
      </c>
      <c r="B17" s="89">
        <v>19930</v>
      </c>
      <c r="C17" s="72"/>
      <c r="D17" s="3" t="s">
        <v>149</v>
      </c>
      <c r="E17" s="87">
        <f t="shared" si="3"/>
        <v>457907</v>
      </c>
      <c r="F17" s="2">
        <v>457939</v>
      </c>
      <c r="G17" s="87">
        <f t="shared" si="0"/>
        <v>33</v>
      </c>
      <c r="H17" s="4" t="s">
        <v>325</v>
      </c>
      <c r="I17" s="5">
        <f t="shared" si="1"/>
        <v>188.43</v>
      </c>
      <c r="J17" s="6" t="s">
        <v>493</v>
      </c>
      <c r="K17" s="5">
        <v>22.84</v>
      </c>
      <c r="L17" s="6" t="s">
        <v>494</v>
      </c>
      <c r="M17" s="5">
        <v>22.84</v>
      </c>
      <c r="N17" s="6" t="s">
        <v>495</v>
      </c>
      <c r="O17" s="5">
        <v>22.84</v>
      </c>
      <c r="P17" s="6" t="s">
        <v>496</v>
      </c>
      <c r="Q17" s="5">
        <v>28.55</v>
      </c>
      <c r="R17" s="6" t="s">
        <v>497</v>
      </c>
      <c r="S17" s="5">
        <v>22.84</v>
      </c>
      <c r="T17" s="6" t="s">
        <v>498</v>
      </c>
      <c r="U17" s="5">
        <v>22.84</v>
      </c>
      <c r="V17" s="5">
        <v>44629</v>
      </c>
      <c r="W17" s="5">
        <v>17.13</v>
      </c>
      <c r="X17" s="181" t="s">
        <v>98</v>
      </c>
      <c r="Y17" s="5"/>
      <c r="Z17" s="5"/>
      <c r="AA17" s="5"/>
      <c r="AB17" s="5">
        <f>K17+M17+O17+Q17+S17+U17+W17+Y17</f>
        <v>159.88</v>
      </c>
    </row>
    <row r="18" spans="1:28" x14ac:dyDescent="0.3">
      <c r="A18" s="92">
        <v>7</v>
      </c>
      <c r="B18" s="89">
        <v>19932</v>
      </c>
      <c r="C18" s="72"/>
      <c r="D18" s="3" t="s">
        <v>163</v>
      </c>
      <c r="E18" s="89">
        <f t="shared" si="3"/>
        <v>457940</v>
      </c>
      <c r="F18" s="2">
        <v>457941</v>
      </c>
      <c r="G18" s="89">
        <f t="shared" si="0"/>
        <v>2</v>
      </c>
      <c r="H18" s="4" t="s">
        <v>85</v>
      </c>
      <c r="I18" s="5">
        <f t="shared" si="1"/>
        <v>11.42</v>
      </c>
      <c r="J18" s="6" t="s">
        <v>386</v>
      </c>
      <c r="K18" s="5">
        <v>5.71</v>
      </c>
      <c r="L18" s="6" t="s">
        <v>387</v>
      </c>
      <c r="M18" s="5">
        <v>5.71</v>
      </c>
      <c r="N18" s="6"/>
      <c r="O18" s="5"/>
      <c r="P18" s="6"/>
      <c r="Q18" s="5"/>
      <c r="R18" s="6"/>
      <c r="S18" s="5"/>
      <c r="T18" s="6"/>
      <c r="U18" s="5"/>
      <c r="V18" s="5"/>
      <c r="W18" s="5"/>
      <c r="X18" s="5"/>
      <c r="Y18" s="5"/>
      <c r="Z18" s="5"/>
      <c r="AA18" s="5"/>
      <c r="AB18" s="5">
        <f t="shared" si="2"/>
        <v>11.42</v>
      </c>
    </row>
    <row r="19" spans="1:28" x14ac:dyDescent="0.3">
      <c r="A19" s="92">
        <v>8</v>
      </c>
      <c r="B19" s="89">
        <v>19933</v>
      </c>
      <c r="C19" s="72"/>
      <c r="D19" s="3" t="s">
        <v>154</v>
      </c>
      <c r="E19" s="87">
        <f t="shared" si="3"/>
        <v>457942</v>
      </c>
      <c r="F19" s="2">
        <v>457976</v>
      </c>
      <c r="G19" s="87">
        <f t="shared" si="0"/>
        <v>35</v>
      </c>
      <c r="H19" s="4" t="s">
        <v>10</v>
      </c>
      <c r="I19" s="5">
        <f t="shared" si="1"/>
        <v>199.85</v>
      </c>
      <c r="J19" s="6" t="s">
        <v>418</v>
      </c>
      <c r="K19" s="5">
        <v>28.55</v>
      </c>
      <c r="L19" s="6" t="s">
        <v>419</v>
      </c>
      <c r="M19" s="5">
        <v>28.55</v>
      </c>
      <c r="N19" s="6" t="s">
        <v>420</v>
      </c>
      <c r="O19" s="5">
        <v>28.55</v>
      </c>
      <c r="P19" s="6" t="s">
        <v>421</v>
      </c>
      <c r="Q19" s="5">
        <v>28.55</v>
      </c>
      <c r="R19" s="6" t="s">
        <v>422</v>
      </c>
      <c r="S19" s="5">
        <v>17.13</v>
      </c>
      <c r="T19" s="6" t="s">
        <v>423</v>
      </c>
      <c r="U19" s="5">
        <v>34.26</v>
      </c>
      <c r="V19" s="5">
        <v>44419</v>
      </c>
      <c r="W19" s="5">
        <v>34.26</v>
      </c>
      <c r="X19" s="5"/>
      <c r="Y19" s="5"/>
      <c r="Z19" s="5"/>
      <c r="AA19" s="5"/>
      <c r="AB19" s="5">
        <f>K19+M19+O19+Q19+S19+U19+W19</f>
        <v>199.85</v>
      </c>
    </row>
    <row r="20" spans="1:28" x14ac:dyDescent="0.3">
      <c r="A20" s="92">
        <v>9</v>
      </c>
      <c r="B20" s="89">
        <v>19934</v>
      </c>
      <c r="C20" s="72"/>
      <c r="D20" s="3" t="s">
        <v>156</v>
      </c>
      <c r="E20" s="87">
        <f t="shared" si="3"/>
        <v>457977</v>
      </c>
      <c r="F20" s="2">
        <v>457980</v>
      </c>
      <c r="G20" s="87">
        <f t="shared" si="0"/>
        <v>4</v>
      </c>
      <c r="H20" s="4" t="s">
        <v>37</v>
      </c>
      <c r="I20" s="5">
        <f t="shared" si="1"/>
        <v>22.84</v>
      </c>
      <c r="J20" s="6" t="s">
        <v>348</v>
      </c>
      <c r="K20" s="5">
        <v>22.84</v>
      </c>
      <c r="L20" s="6"/>
      <c r="M20" s="5"/>
      <c r="N20" s="6"/>
      <c r="O20" s="5"/>
      <c r="P20" s="6"/>
      <c r="Q20" s="5"/>
      <c r="R20" s="6"/>
      <c r="S20" s="5"/>
      <c r="T20" s="6"/>
      <c r="U20" s="5"/>
      <c r="V20" s="5"/>
      <c r="W20" s="5"/>
      <c r="X20" s="5"/>
      <c r="Y20" s="5"/>
      <c r="Z20" s="5"/>
      <c r="AA20" s="5"/>
      <c r="AB20" s="5">
        <f t="shared" si="2"/>
        <v>22.84</v>
      </c>
    </row>
    <row r="21" spans="1:28" x14ac:dyDescent="0.3">
      <c r="A21" s="92">
        <v>10</v>
      </c>
      <c r="B21" s="89">
        <v>19935</v>
      </c>
      <c r="C21" s="72"/>
      <c r="D21" s="3" t="s">
        <v>227</v>
      </c>
      <c r="E21" s="87">
        <f t="shared" si="3"/>
        <v>457981</v>
      </c>
      <c r="F21" s="2">
        <v>458026</v>
      </c>
      <c r="G21" s="87">
        <f t="shared" si="0"/>
        <v>46</v>
      </c>
      <c r="H21" s="4" t="s">
        <v>40</v>
      </c>
      <c r="I21" s="5">
        <f t="shared" si="1"/>
        <v>262.66000000000003</v>
      </c>
      <c r="J21" s="6" t="s">
        <v>461</v>
      </c>
      <c r="K21" s="5">
        <v>91.36</v>
      </c>
      <c r="L21" s="6" t="s">
        <v>462</v>
      </c>
      <c r="M21" s="5">
        <v>171.3</v>
      </c>
      <c r="N21" s="6"/>
      <c r="O21" s="5"/>
      <c r="P21" s="6"/>
      <c r="Q21" s="5"/>
      <c r="R21" s="6"/>
      <c r="S21" s="5"/>
      <c r="T21" s="6"/>
      <c r="U21" s="5"/>
      <c r="V21" s="5"/>
      <c r="W21" s="5"/>
      <c r="X21" s="5"/>
      <c r="Y21" s="5"/>
      <c r="Z21" s="5"/>
      <c r="AA21" s="5"/>
      <c r="AB21" s="5">
        <f t="shared" si="2"/>
        <v>262.66000000000003</v>
      </c>
    </row>
    <row r="22" spans="1:28" x14ac:dyDescent="0.3">
      <c r="A22" s="92">
        <v>11</v>
      </c>
      <c r="B22" s="89">
        <v>19936</v>
      </c>
      <c r="C22" s="72"/>
      <c r="D22" s="3" t="s">
        <v>228</v>
      </c>
      <c r="E22" s="87">
        <f t="shared" si="3"/>
        <v>458027</v>
      </c>
      <c r="F22" s="2">
        <v>458060</v>
      </c>
      <c r="G22" s="87">
        <f t="shared" si="0"/>
        <v>34</v>
      </c>
      <c r="H22" s="4" t="s">
        <v>40</v>
      </c>
      <c r="I22" s="5">
        <f t="shared" si="1"/>
        <v>194.14</v>
      </c>
      <c r="J22" s="6" t="s">
        <v>413</v>
      </c>
      <c r="K22" s="5">
        <v>97.07</v>
      </c>
      <c r="L22" s="6" t="s">
        <v>414</v>
      </c>
      <c r="M22" s="5">
        <v>97.07</v>
      </c>
      <c r="N22" s="6"/>
      <c r="O22" s="5"/>
      <c r="P22" s="6"/>
      <c r="Q22" s="5"/>
      <c r="R22" s="6"/>
      <c r="S22" s="5"/>
      <c r="T22" s="6"/>
      <c r="U22" s="5"/>
      <c r="V22" s="5"/>
      <c r="W22" s="5"/>
      <c r="X22" s="5"/>
      <c r="Y22" s="5"/>
      <c r="Z22" s="5"/>
      <c r="AA22" s="5"/>
      <c r="AB22" s="5">
        <f t="shared" si="2"/>
        <v>194.14</v>
      </c>
    </row>
    <row r="23" spans="1:28" x14ac:dyDescent="0.3">
      <c r="A23" s="92">
        <v>12</v>
      </c>
      <c r="B23" s="89">
        <v>19937</v>
      </c>
      <c r="C23" s="72"/>
      <c r="D23" s="3" t="s">
        <v>141</v>
      </c>
      <c r="E23" s="87">
        <f t="shared" si="3"/>
        <v>458061</v>
      </c>
      <c r="F23" s="2">
        <v>458086</v>
      </c>
      <c r="G23" s="87">
        <f t="shared" si="0"/>
        <v>26</v>
      </c>
      <c r="H23" s="4" t="s">
        <v>40</v>
      </c>
      <c r="I23" s="5">
        <f t="shared" si="1"/>
        <v>148.46</v>
      </c>
      <c r="J23" s="6" t="s">
        <v>456</v>
      </c>
      <c r="K23" s="5">
        <v>22.84</v>
      </c>
      <c r="L23" s="6" t="s">
        <v>457</v>
      </c>
      <c r="M23" s="5">
        <v>28.55</v>
      </c>
      <c r="N23" s="6" t="s">
        <v>458</v>
      </c>
      <c r="O23" s="5">
        <v>22.84</v>
      </c>
      <c r="P23" s="6" t="s">
        <v>459</v>
      </c>
      <c r="Q23" s="5">
        <v>45.68</v>
      </c>
      <c r="R23" s="6" t="s">
        <v>460</v>
      </c>
      <c r="S23" s="5">
        <v>28.55</v>
      </c>
      <c r="T23" s="6"/>
      <c r="U23" s="5"/>
      <c r="V23" s="5"/>
      <c r="W23" s="5"/>
      <c r="X23" s="5"/>
      <c r="Y23" s="5"/>
      <c r="Z23" s="5"/>
      <c r="AA23" s="5"/>
      <c r="AB23" s="5">
        <f t="shared" si="2"/>
        <v>148.46</v>
      </c>
    </row>
    <row r="24" spans="1:28" x14ac:dyDescent="0.3">
      <c r="A24" s="92">
        <v>13</v>
      </c>
      <c r="B24" s="89">
        <v>19938</v>
      </c>
      <c r="C24" s="72"/>
      <c r="D24" s="3" t="s">
        <v>169</v>
      </c>
      <c r="E24" s="87">
        <f t="shared" si="3"/>
        <v>458087</v>
      </c>
      <c r="F24" s="2">
        <v>458088</v>
      </c>
      <c r="G24" s="89">
        <f t="shared" si="0"/>
        <v>2</v>
      </c>
      <c r="H24" s="4" t="s">
        <v>26</v>
      </c>
      <c r="I24" s="5">
        <f t="shared" si="1"/>
        <v>11.42</v>
      </c>
      <c r="J24" s="6" t="s">
        <v>343</v>
      </c>
      <c r="K24" s="5">
        <v>11.42</v>
      </c>
      <c r="L24" s="6"/>
      <c r="M24" s="5"/>
      <c r="N24" s="6"/>
      <c r="O24" s="5"/>
      <c r="P24" s="6"/>
      <c r="Q24" s="5"/>
      <c r="R24" s="6"/>
      <c r="S24" s="5"/>
      <c r="T24" s="6"/>
      <c r="U24" s="5"/>
      <c r="V24" s="5"/>
      <c r="W24" s="5"/>
      <c r="X24" s="5"/>
      <c r="Y24" s="5"/>
      <c r="Z24" s="5"/>
      <c r="AA24" s="5"/>
      <c r="AB24" s="5">
        <f t="shared" si="2"/>
        <v>11.42</v>
      </c>
    </row>
    <row r="25" spans="1:28" x14ac:dyDescent="0.3">
      <c r="A25" s="92">
        <v>14</v>
      </c>
      <c r="B25" s="89">
        <v>19939</v>
      </c>
      <c r="C25" s="3">
        <v>43104</v>
      </c>
      <c r="D25" s="3" t="s">
        <v>146</v>
      </c>
      <c r="E25" s="87">
        <f t="shared" si="3"/>
        <v>458089</v>
      </c>
      <c r="F25" s="2">
        <v>458090</v>
      </c>
      <c r="G25" s="92">
        <f t="shared" si="0"/>
        <v>2</v>
      </c>
      <c r="H25" s="4" t="s">
        <v>22</v>
      </c>
      <c r="I25" s="5">
        <f t="shared" si="1"/>
        <v>11.42</v>
      </c>
      <c r="J25" s="6" t="s">
        <v>347</v>
      </c>
      <c r="K25" s="5">
        <v>11.42</v>
      </c>
      <c r="L25" s="6"/>
      <c r="M25" s="5"/>
      <c r="N25" s="6"/>
      <c r="O25" s="5"/>
      <c r="P25" s="6"/>
      <c r="Q25" s="5"/>
      <c r="R25" s="6"/>
      <c r="S25" s="5"/>
      <c r="T25" s="6"/>
      <c r="U25" s="5"/>
      <c r="V25" s="5"/>
      <c r="W25" s="5"/>
      <c r="X25" s="5"/>
      <c r="Y25" s="5"/>
      <c r="Z25" s="5"/>
      <c r="AA25" s="5"/>
      <c r="AB25" s="5">
        <f t="shared" si="2"/>
        <v>11.42</v>
      </c>
    </row>
    <row r="26" spans="1:28" x14ac:dyDescent="0.3">
      <c r="A26" s="92">
        <v>15</v>
      </c>
      <c r="B26" s="89">
        <v>19942</v>
      </c>
      <c r="C26" s="72"/>
      <c r="D26" s="3" t="s">
        <v>169</v>
      </c>
      <c r="E26" s="87">
        <f t="shared" si="3"/>
        <v>458091</v>
      </c>
      <c r="F26" s="2">
        <v>458091</v>
      </c>
      <c r="G26" s="87">
        <f t="shared" si="0"/>
        <v>1</v>
      </c>
      <c r="H26" s="4" t="s">
        <v>101</v>
      </c>
      <c r="I26" s="5">
        <f t="shared" si="1"/>
        <v>5.71</v>
      </c>
      <c r="J26" s="6" t="s">
        <v>614</v>
      </c>
      <c r="K26" s="5">
        <v>5.71</v>
      </c>
      <c r="L26" s="6"/>
      <c r="M26" s="5"/>
      <c r="N26" s="6"/>
      <c r="O26" s="5"/>
      <c r="P26" s="6"/>
      <c r="Q26" s="5"/>
      <c r="R26" s="6"/>
      <c r="S26" s="5"/>
      <c r="T26" s="6"/>
      <c r="U26" s="5"/>
      <c r="V26" s="5"/>
      <c r="W26" s="5"/>
      <c r="X26" s="5"/>
      <c r="Y26" s="5"/>
      <c r="Z26" s="5"/>
      <c r="AA26" s="5"/>
      <c r="AB26" s="5">
        <f t="shared" si="2"/>
        <v>5.71</v>
      </c>
    </row>
    <row r="27" spans="1:28" x14ac:dyDescent="0.3">
      <c r="A27" s="92">
        <v>16</v>
      </c>
      <c r="B27" s="89">
        <v>19943</v>
      </c>
      <c r="C27" s="72"/>
      <c r="D27" s="3" t="s">
        <v>339</v>
      </c>
      <c r="E27" s="87">
        <f t="shared" si="3"/>
        <v>458092</v>
      </c>
      <c r="F27" s="2">
        <v>458123</v>
      </c>
      <c r="G27" s="92">
        <f t="shared" si="0"/>
        <v>32</v>
      </c>
      <c r="H27" s="4" t="s">
        <v>115</v>
      </c>
      <c r="I27" s="5">
        <f t="shared" si="1"/>
        <v>182.72</v>
      </c>
      <c r="J27" s="6" t="s">
        <v>501</v>
      </c>
      <c r="K27" s="5">
        <v>182.72</v>
      </c>
      <c r="L27" s="6"/>
      <c r="M27" s="5"/>
      <c r="N27" s="6"/>
      <c r="O27" s="5"/>
      <c r="P27" s="6"/>
      <c r="Q27" s="5"/>
      <c r="R27" s="6"/>
      <c r="S27" s="5"/>
      <c r="T27" s="6"/>
      <c r="U27" s="5"/>
      <c r="V27" s="5"/>
      <c r="W27" s="5"/>
      <c r="X27" s="5"/>
      <c r="Y27" s="5"/>
      <c r="Z27" s="5"/>
      <c r="AA27" s="5"/>
      <c r="AB27" s="5">
        <f t="shared" si="2"/>
        <v>182.72</v>
      </c>
    </row>
    <row r="28" spans="1:28" x14ac:dyDescent="0.3">
      <c r="A28" s="92">
        <v>17</v>
      </c>
      <c r="B28" s="90">
        <v>19944</v>
      </c>
      <c r="C28" s="72"/>
      <c r="D28" s="3" t="s">
        <v>339</v>
      </c>
      <c r="E28" s="87">
        <f t="shared" si="3"/>
        <v>458124</v>
      </c>
      <c r="F28" s="2">
        <v>458220</v>
      </c>
      <c r="G28" s="92">
        <f t="shared" si="0"/>
        <v>97</v>
      </c>
      <c r="H28" s="4" t="s">
        <v>115</v>
      </c>
      <c r="I28" s="5">
        <f t="shared" si="1"/>
        <v>553.87</v>
      </c>
      <c r="J28" s="6" t="s">
        <v>501</v>
      </c>
      <c r="K28" s="5">
        <v>553.87</v>
      </c>
      <c r="L28" s="6"/>
      <c r="M28" s="5"/>
      <c r="N28" s="6"/>
      <c r="O28" s="5"/>
      <c r="P28" s="6"/>
      <c r="Q28" s="5"/>
      <c r="R28" s="6"/>
      <c r="S28" s="5"/>
      <c r="T28" s="6"/>
      <c r="U28" s="5"/>
      <c r="V28" s="5"/>
      <c r="W28" s="5"/>
      <c r="X28" s="5"/>
      <c r="Y28" s="5"/>
      <c r="Z28" s="5"/>
      <c r="AA28" s="5"/>
      <c r="AB28" s="5">
        <f t="shared" si="2"/>
        <v>553.87</v>
      </c>
    </row>
    <row r="29" spans="1:28" x14ac:dyDescent="0.3">
      <c r="A29" s="92">
        <v>18</v>
      </c>
      <c r="B29" s="92">
        <v>19948</v>
      </c>
      <c r="C29" s="72"/>
      <c r="D29" s="3" t="s">
        <v>153</v>
      </c>
      <c r="E29" s="87">
        <f t="shared" si="3"/>
        <v>458221</v>
      </c>
      <c r="F29" s="2">
        <v>458228</v>
      </c>
      <c r="G29" s="92">
        <f t="shared" si="0"/>
        <v>8</v>
      </c>
      <c r="H29" s="4" t="s">
        <v>95</v>
      </c>
      <c r="I29" s="5">
        <f t="shared" si="1"/>
        <v>45.68</v>
      </c>
      <c r="J29" s="6" t="s">
        <v>340</v>
      </c>
      <c r="K29" s="5">
        <v>17.13</v>
      </c>
      <c r="L29" s="6" t="s">
        <v>341</v>
      </c>
      <c r="M29" s="5">
        <v>28.55</v>
      </c>
      <c r="N29" s="6"/>
      <c r="O29" s="5"/>
      <c r="P29" s="6"/>
      <c r="Q29" s="5"/>
      <c r="R29" s="6"/>
      <c r="S29" s="5"/>
      <c r="T29" s="6"/>
      <c r="U29" s="5"/>
      <c r="V29" s="5"/>
      <c r="W29" s="5"/>
      <c r="X29" s="5"/>
      <c r="Y29" s="5"/>
      <c r="Z29" s="5"/>
      <c r="AA29" s="5"/>
      <c r="AB29" s="5">
        <f t="shared" si="2"/>
        <v>45.68</v>
      </c>
    </row>
    <row r="30" spans="1:28" x14ac:dyDescent="0.3">
      <c r="A30" s="92">
        <v>19</v>
      </c>
      <c r="B30" s="92">
        <v>19949</v>
      </c>
      <c r="C30" s="72"/>
      <c r="D30" s="3" t="s">
        <v>167</v>
      </c>
      <c r="E30" s="87">
        <f t="shared" si="3"/>
        <v>458229</v>
      </c>
      <c r="F30" s="2">
        <v>458237</v>
      </c>
      <c r="G30" s="87">
        <f t="shared" si="0"/>
        <v>9</v>
      </c>
      <c r="H30" s="4" t="s">
        <v>2</v>
      </c>
      <c r="I30" s="5">
        <f t="shared" si="1"/>
        <v>51.39</v>
      </c>
      <c r="J30" s="6" t="s">
        <v>362</v>
      </c>
      <c r="K30" s="5">
        <v>22.84</v>
      </c>
      <c r="L30" s="6" t="s">
        <v>363</v>
      </c>
      <c r="M30" s="5">
        <v>17.13</v>
      </c>
      <c r="N30" s="6" t="s">
        <v>364</v>
      </c>
      <c r="O30" s="5">
        <v>11.42</v>
      </c>
      <c r="P30" s="6"/>
      <c r="Q30" s="5"/>
      <c r="R30" s="6"/>
      <c r="S30" s="5"/>
      <c r="T30" s="6"/>
      <c r="U30" s="5"/>
      <c r="V30" s="5"/>
      <c r="W30" s="5"/>
      <c r="X30" s="5"/>
      <c r="Y30" s="5"/>
      <c r="Z30" s="5"/>
      <c r="AA30" s="5"/>
      <c r="AB30" s="5">
        <f t="shared" si="2"/>
        <v>51.39</v>
      </c>
    </row>
    <row r="31" spans="1:28" x14ac:dyDescent="0.3">
      <c r="A31" s="92">
        <v>20</v>
      </c>
      <c r="B31" s="92">
        <v>19950</v>
      </c>
      <c r="C31" s="72"/>
      <c r="D31" s="3" t="s">
        <v>156</v>
      </c>
      <c r="E31" s="92">
        <f t="shared" si="3"/>
        <v>458238</v>
      </c>
      <c r="F31" s="2">
        <v>458238</v>
      </c>
      <c r="G31" s="92">
        <f t="shared" si="0"/>
        <v>1</v>
      </c>
      <c r="H31" s="4" t="s">
        <v>6</v>
      </c>
      <c r="I31" s="5">
        <f t="shared" si="1"/>
        <v>5.71</v>
      </c>
      <c r="J31" s="6" t="s">
        <v>346</v>
      </c>
      <c r="K31" s="5">
        <v>5.71</v>
      </c>
      <c r="L31" s="6"/>
      <c r="M31" s="5"/>
      <c r="N31" s="6"/>
      <c r="O31" s="5"/>
      <c r="P31" s="6"/>
      <c r="Q31" s="5"/>
      <c r="R31" s="6"/>
      <c r="S31" s="5"/>
      <c r="T31" s="6"/>
      <c r="U31" s="5"/>
      <c r="V31" s="5"/>
      <c r="W31" s="5"/>
      <c r="X31" s="5"/>
      <c r="Y31" s="5"/>
      <c r="Z31" s="5"/>
      <c r="AA31" s="5"/>
      <c r="AB31" s="5">
        <f t="shared" si="2"/>
        <v>5.71</v>
      </c>
    </row>
    <row r="32" spans="1:28" x14ac:dyDescent="0.3">
      <c r="A32" s="92">
        <v>21</v>
      </c>
      <c r="B32" s="92">
        <v>19951</v>
      </c>
      <c r="C32" s="3">
        <v>43105</v>
      </c>
      <c r="D32" s="3" t="s">
        <v>338</v>
      </c>
      <c r="E32" s="92">
        <f t="shared" si="3"/>
        <v>458239</v>
      </c>
      <c r="F32" s="2">
        <v>458439</v>
      </c>
      <c r="G32" s="92">
        <f t="shared" si="0"/>
        <v>201</v>
      </c>
      <c r="H32" s="4" t="s">
        <v>114</v>
      </c>
      <c r="I32" s="5">
        <f t="shared" si="1"/>
        <v>1147.71</v>
      </c>
      <c r="J32" s="6" t="s">
        <v>501</v>
      </c>
      <c r="K32" s="5">
        <v>1147.71</v>
      </c>
      <c r="L32" s="6"/>
      <c r="M32" s="5"/>
      <c r="N32" s="6"/>
      <c r="O32" s="5"/>
      <c r="P32" s="6"/>
      <c r="Q32" s="5"/>
      <c r="R32" s="6"/>
      <c r="S32" s="5"/>
      <c r="T32" s="6"/>
      <c r="U32" s="5"/>
      <c r="V32" s="5"/>
      <c r="W32" s="5"/>
      <c r="X32" s="5"/>
      <c r="Y32" s="5"/>
      <c r="Z32" s="5"/>
      <c r="AA32" s="5"/>
      <c r="AB32" s="5">
        <f t="shared" si="2"/>
        <v>1147.71</v>
      </c>
    </row>
    <row r="33" spans="1:28" x14ac:dyDescent="0.3">
      <c r="A33" s="92">
        <v>22</v>
      </c>
      <c r="B33" s="92">
        <v>19952</v>
      </c>
      <c r="C33" s="72"/>
      <c r="D33" s="3" t="s">
        <v>338</v>
      </c>
      <c r="E33" s="92">
        <f t="shared" si="3"/>
        <v>458440</v>
      </c>
      <c r="F33" s="2">
        <v>458553</v>
      </c>
      <c r="G33" s="92">
        <f t="shared" si="0"/>
        <v>114</v>
      </c>
      <c r="H33" s="4" t="s">
        <v>114</v>
      </c>
      <c r="I33" s="5">
        <f t="shared" si="1"/>
        <v>650.93999999999994</v>
      </c>
      <c r="J33" s="6" t="s">
        <v>501</v>
      </c>
      <c r="K33" s="5">
        <v>650.94000000000005</v>
      </c>
      <c r="L33" s="6"/>
      <c r="M33" s="5"/>
      <c r="N33" s="6"/>
      <c r="O33" s="5"/>
      <c r="P33" s="6"/>
      <c r="Q33" s="5"/>
      <c r="R33" s="6"/>
      <c r="S33" s="5"/>
      <c r="T33" s="6"/>
      <c r="U33" s="5"/>
      <c r="V33" s="5"/>
      <c r="W33" s="5"/>
      <c r="X33" s="5"/>
      <c r="Y33" s="5"/>
      <c r="Z33" s="5"/>
      <c r="AA33" s="5"/>
      <c r="AB33" s="5">
        <f t="shared" si="2"/>
        <v>650.94000000000005</v>
      </c>
    </row>
    <row r="34" spans="1:28" x14ac:dyDescent="0.3">
      <c r="A34" s="92">
        <v>23</v>
      </c>
      <c r="B34" s="92">
        <v>19953</v>
      </c>
      <c r="C34" s="72"/>
      <c r="D34" s="3" t="s">
        <v>177</v>
      </c>
      <c r="E34" s="92">
        <f t="shared" si="3"/>
        <v>458554</v>
      </c>
      <c r="F34" s="2">
        <v>458556</v>
      </c>
      <c r="G34" s="92">
        <f t="shared" si="0"/>
        <v>3</v>
      </c>
      <c r="H34" s="4" t="s">
        <v>123</v>
      </c>
      <c r="I34" s="5">
        <f t="shared" si="1"/>
        <v>17.13</v>
      </c>
      <c r="J34" s="6" t="s">
        <v>353</v>
      </c>
      <c r="K34" s="5">
        <v>17.13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5"/>
      <c r="W34" s="5"/>
      <c r="X34" s="5"/>
      <c r="Y34" s="5"/>
      <c r="Z34" s="5"/>
      <c r="AA34" s="5"/>
      <c r="AB34" s="5">
        <f t="shared" si="2"/>
        <v>17.13</v>
      </c>
    </row>
    <row r="35" spans="1:28" x14ac:dyDescent="0.3">
      <c r="A35" s="92">
        <v>24</v>
      </c>
      <c r="B35" s="92">
        <v>19954</v>
      </c>
      <c r="C35" s="72"/>
      <c r="D35" s="3" t="s">
        <v>178</v>
      </c>
      <c r="E35" s="92">
        <f t="shared" si="3"/>
        <v>458557</v>
      </c>
      <c r="F35" s="2">
        <v>458557</v>
      </c>
      <c r="G35" s="92">
        <f t="shared" si="0"/>
        <v>1</v>
      </c>
      <c r="H35" s="4" t="s">
        <v>52</v>
      </c>
      <c r="I35" s="5">
        <f t="shared" si="1"/>
        <v>5.71</v>
      </c>
      <c r="J35" s="6" t="s">
        <v>351</v>
      </c>
      <c r="K35" s="5">
        <v>5.71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5"/>
      <c r="W35" s="5"/>
      <c r="X35" s="5"/>
      <c r="Y35" s="5"/>
      <c r="Z35" s="5"/>
      <c r="AA35" s="5"/>
      <c r="AB35" s="5">
        <f t="shared" si="2"/>
        <v>5.71</v>
      </c>
    </row>
    <row r="36" spans="1:28" x14ac:dyDescent="0.3">
      <c r="A36" s="92">
        <v>25</v>
      </c>
      <c r="B36" s="92">
        <v>19955</v>
      </c>
      <c r="C36" s="3">
        <v>43108</v>
      </c>
      <c r="D36" s="3" t="s">
        <v>158</v>
      </c>
      <c r="E36" s="92">
        <f t="shared" si="3"/>
        <v>458558</v>
      </c>
      <c r="F36" s="2">
        <v>458559</v>
      </c>
      <c r="G36" s="92">
        <f t="shared" si="0"/>
        <v>2</v>
      </c>
      <c r="H36" s="4" t="s">
        <v>6</v>
      </c>
      <c r="I36" s="5">
        <f t="shared" si="1"/>
        <v>11.42</v>
      </c>
      <c r="J36" s="6" t="s">
        <v>345</v>
      </c>
      <c r="K36" s="5">
        <v>11.42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5"/>
      <c r="W36" s="5"/>
      <c r="X36" s="5"/>
      <c r="Y36" s="5"/>
      <c r="Z36" s="5"/>
      <c r="AA36" s="5"/>
      <c r="AB36" s="5">
        <f t="shared" si="2"/>
        <v>11.42</v>
      </c>
    </row>
    <row r="37" spans="1:28" x14ac:dyDescent="0.3">
      <c r="A37" s="92">
        <v>26</v>
      </c>
      <c r="B37" s="92">
        <v>19956</v>
      </c>
      <c r="C37" s="72"/>
      <c r="D37" s="3" t="s">
        <v>156</v>
      </c>
      <c r="E37" s="92">
        <f t="shared" si="3"/>
        <v>458560</v>
      </c>
      <c r="F37" s="2">
        <v>458562</v>
      </c>
      <c r="G37" s="92">
        <f t="shared" si="0"/>
        <v>3</v>
      </c>
      <c r="H37" s="4" t="s">
        <v>290</v>
      </c>
      <c r="I37" s="5">
        <f t="shared" si="1"/>
        <v>17.13</v>
      </c>
      <c r="J37" s="6" t="s">
        <v>358</v>
      </c>
      <c r="K37" s="5">
        <v>5.71</v>
      </c>
      <c r="L37" s="6" t="s">
        <v>359</v>
      </c>
      <c r="M37" s="5">
        <v>11.42</v>
      </c>
      <c r="N37" s="6"/>
      <c r="O37" s="5"/>
      <c r="P37" s="6"/>
      <c r="Q37" s="5"/>
      <c r="R37" s="6"/>
      <c r="S37" s="5"/>
      <c r="T37" s="6"/>
      <c r="U37" s="5"/>
      <c r="V37" s="5"/>
      <c r="W37" s="5"/>
      <c r="X37" s="5"/>
      <c r="Y37" s="5"/>
      <c r="Z37" s="5"/>
      <c r="AA37" s="5"/>
      <c r="AB37" s="5">
        <f t="shared" si="2"/>
        <v>17.13</v>
      </c>
    </row>
    <row r="38" spans="1:28" x14ac:dyDescent="0.3">
      <c r="A38" s="92">
        <v>27</v>
      </c>
      <c r="B38" s="92">
        <v>19957</v>
      </c>
      <c r="C38" s="72"/>
      <c r="D38" s="3" t="s">
        <v>144</v>
      </c>
      <c r="E38" s="92">
        <f t="shared" si="3"/>
        <v>458563</v>
      </c>
      <c r="F38" s="2">
        <v>458570</v>
      </c>
      <c r="G38" s="92">
        <f t="shared" si="0"/>
        <v>8</v>
      </c>
      <c r="H38" s="4" t="s">
        <v>86</v>
      </c>
      <c r="I38" s="5">
        <f t="shared" si="1"/>
        <v>45.68</v>
      </c>
      <c r="J38" s="6" t="s">
        <v>370</v>
      </c>
      <c r="K38" s="5">
        <v>34.26</v>
      </c>
      <c r="L38" s="6" t="s">
        <v>371</v>
      </c>
      <c r="M38" s="5">
        <v>11.42</v>
      </c>
      <c r="N38" s="6"/>
      <c r="O38" s="5"/>
      <c r="P38" s="6"/>
      <c r="Q38" s="5"/>
      <c r="R38" s="6"/>
      <c r="S38" s="5"/>
      <c r="T38" s="6"/>
      <c r="U38" s="5"/>
      <c r="V38" s="5"/>
      <c r="W38" s="5"/>
      <c r="X38" s="5"/>
      <c r="Y38" s="5"/>
      <c r="Z38" s="5"/>
      <c r="AA38" s="5"/>
      <c r="AB38" s="5">
        <f t="shared" si="2"/>
        <v>45.68</v>
      </c>
    </row>
    <row r="39" spans="1:28" x14ac:dyDescent="0.3">
      <c r="A39" s="92">
        <v>28</v>
      </c>
      <c r="B39" s="92">
        <v>19958</v>
      </c>
      <c r="C39" s="72"/>
      <c r="D39" s="3" t="s">
        <v>186</v>
      </c>
      <c r="E39" s="92">
        <f t="shared" si="3"/>
        <v>458571</v>
      </c>
      <c r="F39" s="2">
        <v>458581</v>
      </c>
      <c r="G39" s="92">
        <f t="shared" si="0"/>
        <v>11</v>
      </c>
      <c r="H39" s="4" t="s">
        <v>117</v>
      </c>
      <c r="I39" s="5">
        <f t="shared" si="1"/>
        <v>62.81</v>
      </c>
      <c r="J39" s="6" t="s">
        <v>539</v>
      </c>
      <c r="K39" s="5">
        <v>22.84</v>
      </c>
      <c r="L39" s="6" t="s">
        <v>540</v>
      </c>
      <c r="M39" s="5">
        <v>22.84</v>
      </c>
      <c r="N39" s="180" t="s">
        <v>98</v>
      </c>
      <c r="O39" s="5"/>
      <c r="P39" s="6"/>
      <c r="Q39" s="5"/>
      <c r="R39" s="6"/>
      <c r="S39" s="5"/>
      <c r="T39" s="6"/>
      <c r="U39" s="5"/>
      <c r="V39" s="5"/>
      <c r="W39" s="5"/>
      <c r="X39" s="5"/>
      <c r="Y39" s="5"/>
      <c r="Z39" s="5"/>
      <c r="AA39" s="5"/>
      <c r="AB39" s="5">
        <f t="shared" si="2"/>
        <v>45.68</v>
      </c>
    </row>
    <row r="40" spans="1:28" x14ac:dyDescent="0.3">
      <c r="A40" s="92">
        <v>29</v>
      </c>
      <c r="B40" s="92">
        <v>19959</v>
      </c>
      <c r="C40" s="72"/>
      <c r="D40" s="3" t="s">
        <v>170</v>
      </c>
      <c r="E40" s="92">
        <f t="shared" si="3"/>
        <v>458582</v>
      </c>
      <c r="F40" s="2">
        <v>458586</v>
      </c>
      <c r="G40" s="92">
        <f t="shared" si="0"/>
        <v>5</v>
      </c>
      <c r="H40" s="4" t="s">
        <v>35</v>
      </c>
      <c r="I40" s="5">
        <f t="shared" si="1"/>
        <v>28.55</v>
      </c>
      <c r="J40" s="6" t="s">
        <v>552</v>
      </c>
      <c r="K40" s="5">
        <v>22.84</v>
      </c>
      <c r="L40" s="6" t="s">
        <v>553</v>
      </c>
      <c r="M40" s="5">
        <v>5.71</v>
      </c>
      <c r="N40" s="6"/>
      <c r="O40" s="5"/>
      <c r="P40" s="6"/>
      <c r="Q40" s="5"/>
      <c r="R40" s="6"/>
      <c r="S40" s="5"/>
      <c r="T40" s="6"/>
      <c r="U40" s="5"/>
      <c r="V40" s="5"/>
      <c r="W40" s="5"/>
      <c r="X40" s="5"/>
      <c r="Y40" s="5"/>
      <c r="Z40" s="5"/>
      <c r="AA40" s="5"/>
      <c r="AB40" s="5">
        <f t="shared" si="2"/>
        <v>28.55</v>
      </c>
    </row>
    <row r="41" spans="1:28" x14ac:dyDescent="0.3">
      <c r="A41" s="92">
        <v>30</v>
      </c>
      <c r="B41" s="92">
        <v>19960</v>
      </c>
      <c r="C41" s="72"/>
      <c r="D41" s="3" t="s">
        <v>172</v>
      </c>
      <c r="E41" s="92">
        <f t="shared" si="3"/>
        <v>458587</v>
      </c>
      <c r="F41" s="2">
        <v>458607</v>
      </c>
      <c r="G41" s="92">
        <f t="shared" si="0"/>
        <v>21</v>
      </c>
      <c r="H41" s="4" t="s">
        <v>102</v>
      </c>
      <c r="I41" s="5">
        <f t="shared" si="1"/>
        <v>119.91</v>
      </c>
      <c r="J41" s="6" t="s">
        <v>443</v>
      </c>
      <c r="K41" s="5">
        <v>28.55</v>
      </c>
      <c r="L41" s="6" t="s">
        <v>444</v>
      </c>
      <c r="M41" s="5">
        <v>22.84</v>
      </c>
      <c r="N41" s="6" t="s">
        <v>445</v>
      </c>
      <c r="O41" s="5">
        <v>17.13</v>
      </c>
      <c r="P41" s="6" t="s">
        <v>446</v>
      </c>
      <c r="Q41" s="5">
        <v>22.84</v>
      </c>
      <c r="R41" s="6" t="s">
        <v>447</v>
      </c>
      <c r="S41" s="5">
        <v>11.42</v>
      </c>
      <c r="T41" s="6" t="s">
        <v>448</v>
      </c>
      <c r="U41" s="5">
        <v>17.13</v>
      </c>
      <c r="V41" s="5"/>
      <c r="W41" s="5"/>
      <c r="X41" s="5"/>
      <c r="Y41" s="5"/>
      <c r="Z41" s="5"/>
      <c r="AA41" s="5"/>
      <c r="AB41" s="5">
        <f t="shared" si="2"/>
        <v>119.91</v>
      </c>
    </row>
    <row r="42" spans="1:28" x14ac:dyDescent="0.3">
      <c r="A42" s="92">
        <v>31</v>
      </c>
      <c r="B42" s="92">
        <v>19961</v>
      </c>
      <c r="C42" s="72"/>
      <c r="D42" s="3" t="s">
        <v>234</v>
      </c>
      <c r="E42" s="92">
        <f t="shared" si="3"/>
        <v>458608</v>
      </c>
      <c r="F42" s="2">
        <v>458625</v>
      </c>
      <c r="G42" s="92">
        <f t="shared" si="0"/>
        <v>18</v>
      </c>
      <c r="H42" s="4" t="s">
        <v>331</v>
      </c>
      <c r="I42" s="5">
        <f t="shared" si="1"/>
        <v>102.78</v>
      </c>
      <c r="J42" s="6" t="s">
        <v>394</v>
      </c>
      <c r="K42" s="5">
        <v>102.78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5"/>
      <c r="W42" s="5"/>
      <c r="X42" s="5"/>
      <c r="Y42" s="5"/>
      <c r="Z42" s="5"/>
      <c r="AA42" s="5"/>
      <c r="AB42" s="5">
        <f t="shared" si="2"/>
        <v>102.78</v>
      </c>
    </row>
    <row r="43" spans="1:28" x14ac:dyDescent="0.3">
      <c r="A43" s="92">
        <v>32</v>
      </c>
      <c r="B43" s="92">
        <v>19962</v>
      </c>
      <c r="C43" s="72"/>
      <c r="D43" s="3" t="s">
        <v>332</v>
      </c>
      <c r="E43" s="92">
        <f t="shared" si="3"/>
        <v>458626</v>
      </c>
      <c r="F43" s="2">
        <v>458636</v>
      </c>
      <c r="G43" s="92">
        <f t="shared" si="0"/>
        <v>11</v>
      </c>
      <c r="H43" s="4" t="s">
        <v>102</v>
      </c>
      <c r="I43" s="5">
        <f t="shared" si="1"/>
        <v>62.81</v>
      </c>
      <c r="J43" s="6" t="s">
        <v>477</v>
      </c>
      <c r="K43" s="5">
        <v>62.81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5"/>
      <c r="W43" s="5"/>
      <c r="X43" s="5"/>
      <c r="Y43" s="5"/>
      <c r="Z43" s="5"/>
      <c r="AA43" s="5"/>
      <c r="AB43" s="5">
        <f t="shared" si="2"/>
        <v>62.81</v>
      </c>
    </row>
    <row r="44" spans="1:28" x14ac:dyDescent="0.3">
      <c r="A44" s="92">
        <v>33</v>
      </c>
      <c r="B44" s="92">
        <v>19963</v>
      </c>
      <c r="C44" s="72"/>
      <c r="D44" s="3" t="s">
        <v>148</v>
      </c>
      <c r="E44" s="92">
        <f t="shared" si="3"/>
        <v>458637</v>
      </c>
      <c r="F44" s="2">
        <v>458651</v>
      </c>
      <c r="G44" s="92">
        <f t="shared" si="0"/>
        <v>15</v>
      </c>
      <c r="H44" s="4" t="s">
        <v>2</v>
      </c>
      <c r="I44" s="5">
        <f t="shared" si="1"/>
        <v>85.65</v>
      </c>
      <c r="J44" s="6" t="s">
        <v>608</v>
      </c>
      <c r="K44" s="5">
        <v>28.55</v>
      </c>
      <c r="L44" s="6" t="s">
        <v>609</v>
      </c>
      <c r="M44" s="5">
        <v>28.55</v>
      </c>
      <c r="N44" s="6" t="s">
        <v>610</v>
      </c>
      <c r="O44" s="5">
        <v>28.55</v>
      </c>
      <c r="P44" s="6"/>
      <c r="Q44" s="5"/>
      <c r="R44" s="6"/>
      <c r="S44" s="5"/>
      <c r="T44" s="6"/>
      <c r="U44" s="5"/>
      <c r="V44" s="5"/>
      <c r="W44" s="5"/>
      <c r="X44" s="5"/>
      <c r="Y44" s="5"/>
      <c r="Z44" s="5"/>
      <c r="AA44" s="5"/>
      <c r="AB44" s="5">
        <f t="shared" si="2"/>
        <v>85.65</v>
      </c>
    </row>
    <row r="45" spans="1:28" x14ac:dyDescent="0.3">
      <c r="A45" s="92">
        <v>34</v>
      </c>
      <c r="B45" s="92">
        <v>19964</v>
      </c>
      <c r="C45" s="72"/>
      <c r="D45" s="3" t="s">
        <v>165</v>
      </c>
      <c r="E45" s="92">
        <f t="shared" si="3"/>
        <v>458652</v>
      </c>
      <c r="F45" s="2">
        <v>458656</v>
      </c>
      <c r="G45" s="92">
        <f t="shared" si="0"/>
        <v>5</v>
      </c>
      <c r="H45" s="4" t="s">
        <v>4</v>
      </c>
      <c r="I45" s="5">
        <f t="shared" si="1"/>
        <v>28.55</v>
      </c>
      <c r="J45" s="6" t="s">
        <v>380</v>
      </c>
      <c r="K45" s="5">
        <v>28.55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5"/>
      <c r="W45" s="5"/>
      <c r="X45" s="5"/>
      <c r="Y45" s="5"/>
      <c r="Z45" s="5"/>
      <c r="AA45" s="5"/>
      <c r="AB45" s="5">
        <f t="shared" si="2"/>
        <v>28.55</v>
      </c>
    </row>
    <row r="46" spans="1:28" x14ac:dyDescent="0.3">
      <c r="A46" s="92">
        <v>35</v>
      </c>
      <c r="B46" s="92">
        <v>19965</v>
      </c>
      <c r="C46" s="72"/>
      <c r="D46" s="3" t="s">
        <v>319</v>
      </c>
      <c r="E46" s="92">
        <f t="shared" si="3"/>
        <v>458657</v>
      </c>
      <c r="F46" s="2">
        <v>458758</v>
      </c>
      <c r="G46" s="92">
        <f t="shared" si="0"/>
        <v>102</v>
      </c>
      <c r="H46" s="4" t="s">
        <v>81</v>
      </c>
      <c r="I46" s="5">
        <f t="shared" si="1"/>
        <v>582.41999999999996</v>
      </c>
      <c r="J46" s="6" t="s">
        <v>502</v>
      </c>
      <c r="K46" s="5">
        <v>582.41999999999996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5"/>
      <c r="W46" s="5"/>
      <c r="X46" s="5"/>
      <c r="Y46" s="5"/>
      <c r="Z46" s="5"/>
      <c r="AA46" s="5"/>
      <c r="AB46" s="5">
        <f t="shared" si="2"/>
        <v>582.41999999999996</v>
      </c>
    </row>
    <row r="47" spans="1:28" x14ac:dyDescent="0.3">
      <c r="A47" s="92">
        <v>36</v>
      </c>
      <c r="B47" s="92">
        <v>19966</v>
      </c>
      <c r="C47" s="72"/>
      <c r="D47" s="3" t="s">
        <v>151</v>
      </c>
      <c r="E47" s="92">
        <f t="shared" si="3"/>
        <v>458759</v>
      </c>
      <c r="F47" s="2">
        <v>458762</v>
      </c>
      <c r="G47" s="92">
        <f t="shared" si="0"/>
        <v>4</v>
      </c>
      <c r="H47" s="4" t="s">
        <v>26</v>
      </c>
      <c r="I47" s="5">
        <f t="shared" si="1"/>
        <v>22.84</v>
      </c>
      <c r="J47" s="6" t="s">
        <v>786</v>
      </c>
      <c r="K47" s="5">
        <v>11.42</v>
      </c>
      <c r="L47" s="6" t="s">
        <v>787</v>
      </c>
      <c r="M47" s="5">
        <v>11.42</v>
      </c>
      <c r="N47" s="6"/>
      <c r="O47" s="5"/>
      <c r="P47" s="6"/>
      <c r="Q47" s="5"/>
      <c r="R47" s="6"/>
      <c r="S47" s="5"/>
      <c r="T47" s="6"/>
      <c r="U47" s="5"/>
      <c r="V47" s="5"/>
      <c r="W47" s="5"/>
      <c r="X47" s="5"/>
      <c r="Y47" s="5"/>
      <c r="Z47" s="5"/>
      <c r="AA47" s="5"/>
      <c r="AB47" s="5">
        <f t="shared" si="2"/>
        <v>22.84</v>
      </c>
    </row>
    <row r="48" spans="1:28" x14ac:dyDescent="0.3">
      <c r="A48" s="92">
        <v>37</v>
      </c>
      <c r="B48" s="92">
        <v>19967</v>
      </c>
      <c r="C48" s="72"/>
      <c r="D48" s="3" t="s">
        <v>176</v>
      </c>
      <c r="E48" s="92">
        <f t="shared" si="3"/>
        <v>458763</v>
      </c>
      <c r="F48" s="2">
        <v>458767</v>
      </c>
      <c r="G48" s="92">
        <f t="shared" si="0"/>
        <v>5</v>
      </c>
      <c r="H48" s="4" t="s">
        <v>105</v>
      </c>
      <c r="I48" s="5">
        <f t="shared" si="1"/>
        <v>28.55</v>
      </c>
      <c r="J48" s="6" t="s">
        <v>354</v>
      </c>
      <c r="K48" s="5">
        <v>28.55</v>
      </c>
      <c r="L48" s="6"/>
      <c r="M48" s="5"/>
      <c r="N48" s="6"/>
      <c r="O48" s="5"/>
      <c r="P48" s="6"/>
      <c r="Q48" s="5"/>
      <c r="R48" s="6"/>
      <c r="S48" s="5"/>
      <c r="T48" s="6"/>
      <c r="U48" s="5"/>
      <c r="V48" s="5"/>
      <c r="W48" s="5"/>
      <c r="X48" s="5"/>
      <c r="Y48" s="5"/>
      <c r="Z48" s="5"/>
      <c r="AA48" s="5"/>
      <c r="AB48" s="5">
        <f t="shared" si="2"/>
        <v>28.55</v>
      </c>
    </row>
    <row r="49" spans="1:28" x14ac:dyDescent="0.3">
      <c r="A49" s="92">
        <v>38</v>
      </c>
      <c r="B49" s="92">
        <v>19969</v>
      </c>
      <c r="C49" s="72"/>
      <c r="D49" s="3" t="s">
        <v>171</v>
      </c>
      <c r="E49" s="92">
        <f t="shared" si="3"/>
        <v>458768</v>
      </c>
      <c r="F49" s="2">
        <v>458781</v>
      </c>
      <c r="G49" s="92">
        <f t="shared" si="0"/>
        <v>14</v>
      </c>
      <c r="H49" s="4" t="s">
        <v>9</v>
      </c>
      <c r="I49" s="5">
        <f t="shared" si="1"/>
        <v>79.94</v>
      </c>
      <c r="J49" s="6" t="s">
        <v>556</v>
      </c>
      <c r="K49" s="5">
        <v>28.55</v>
      </c>
      <c r="L49" s="6" t="s">
        <v>557</v>
      </c>
      <c r="M49" s="5">
        <v>28.55</v>
      </c>
      <c r="N49" s="6" t="s">
        <v>558</v>
      </c>
      <c r="O49" s="5">
        <v>22.84</v>
      </c>
      <c r="P49" s="6"/>
      <c r="Q49" s="5"/>
      <c r="R49" s="6"/>
      <c r="S49" s="5"/>
      <c r="T49" s="6"/>
      <c r="U49" s="5"/>
      <c r="V49" s="5"/>
      <c r="W49" s="5"/>
      <c r="X49" s="5"/>
      <c r="Y49" s="5"/>
      <c r="Z49" s="5"/>
      <c r="AA49" s="5"/>
      <c r="AB49" s="5">
        <f t="shared" si="2"/>
        <v>79.94</v>
      </c>
    </row>
    <row r="50" spans="1:28" x14ac:dyDescent="0.3">
      <c r="A50" s="92">
        <v>39</v>
      </c>
      <c r="B50" s="92">
        <v>19970</v>
      </c>
      <c r="C50" s="3">
        <v>43109</v>
      </c>
      <c r="D50" s="3" t="s">
        <v>229</v>
      </c>
      <c r="E50" s="92">
        <f t="shared" si="3"/>
        <v>458782</v>
      </c>
      <c r="F50" s="2">
        <v>458786</v>
      </c>
      <c r="G50" s="92">
        <f t="shared" si="0"/>
        <v>5</v>
      </c>
      <c r="H50" s="4" t="s">
        <v>39</v>
      </c>
      <c r="I50" s="5">
        <f t="shared" si="1"/>
        <v>28.55</v>
      </c>
      <c r="J50" s="6" t="s">
        <v>388</v>
      </c>
      <c r="K50" s="5">
        <v>28.55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5"/>
      <c r="W50" s="5"/>
      <c r="X50" s="5"/>
      <c r="Y50" s="5"/>
      <c r="Z50" s="5"/>
      <c r="AA50" s="5"/>
      <c r="AB50" s="5">
        <f t="shared" si="2"/>
        <v>28.55</v>
      </c>
    </row>
    <row r="51" spans="1:28" x14ac:dyDescent="0.3">
      <c r="A51" s="92">
        <v>40</v>
      </c>
      <c r="B51" s="92">
        <v>19971</v>
      </c>
      <c r="C51" s="72"/>
      <c r="D51" s="3" t="s">
        <v>333</v>
      </c>
      <c r="E51" s="92">
        <f t="shared" si="3"/>
        <v>458787</v>
      </c>
      <c r="F51" s="2">
        <v>458789</v>
      </c>
      <c r="G51" s="92">
        <f t="shared" si="0"/>
        <v>3</v>
      </c>
      <c r="H51" s="4" t="s">
        <v>188</v>
      </c>
      <c r="I51" s="5">
        <f t="shared" si="1"/>
        <v>17.13</v>
      </c>
      <c r="J51" s="6" t="s">
        <v>356</v>
      </c>
      <c r="K51" s="5">
        <v>17.13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5"/>
      <c r="W51" s="5"/>
      <c r="X51" s="5"/>
      <c r="Y51" s="5"/>
      <c r="Z51" s="5"/>
      <c r="AA51" s="5"/>
      <c r="AB51" s="5">
        <f t="shared" si="2"/>
        <v>17.13</v>
      </c>
    </row>
    <row r="52" spans="1:28" x14ac:dyDescent="0.3">
      <c r="A52" s="92">
        <v>41</v>
      </c>
      <c r="B52" s="92">
        <v>19972</v>
      </c>
      <c r="C52" s="72"/>
      <c r="D52" s="3" t="s">
        <v>146</v>
      </c>
      <c r="E52" s="92">
        <f t="shared" si="3"/>
        <v>458790</v>
      </c>
      <c r="F52" s="2">
        <v>458791</v>
      </c>
      <c r="G52" s="92">
        <f t="shared" si="0"/>
        <v>2</v>
      </c>
      <c r="H52" s="4" t="s">
        <v>196</v>
      </c>
      <c r="I52" s="5">
        <f t="shared" si="1"/>
        <v>11.42</v>
      </c>
      <c r="J52" s="6" t="s">
        <v>537</v>
      </c>
      <c r="K52" s="5">
        <v>11.42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5"/>
      <c r="W52" s="5"/>
      <c r="X52" s="5"/>
      <c r="Y52" s="5"/>
      <c r="Z52" s="5"/>
      <c r="AA52" s="5"/>
      <c r="AB52" s="5">
        <f t="shared" si="2"/>
        <v>11.42</v>
      </c>
    </row>
    <row r="53" spans="1:28" x14ac:dyDescent="0.3">
      <c r="A53" s="92">
        <v>42</v>
      </c>
      <c r="B53" s="92">
        <v>19973</v>
      </c>
      <c r="C53" s="72"/>
      <c r="D53" s="3" t="s">
        <v>337</v>
      </c>
      <c r="E53" s="92">
        <f t="shared" si="3"/>
        <v>458792</v>
      </c>
      <c r="F53" s="2">
        <v>458924</v>
      </c>
      <c r="G53" s="92">
        <f t="shared" si="0"/>
        <v>133</v>
      </c>
      <c r="H53" s="4" t="s">
        <v>47</v>
      </c>
      <c r="I53" s="5">
        <f t="shared" si="1"/>
        <v>759.43</v>
      </c>
      <c r="J53" s="6" t="s">
        <v>501</v>
      </c>
      <c r="K53" s="5">
        <v>759.43</v>
      </c>
      <c r="L53" s="6"/>
      <c r="M53" s="5"/>
      <c r="N53" s="6"/>
      <c r="O53" s="5"/>
      <c r="P53" s="6"/>
      <c r="Q53" s="5"/>
      <c r="R53" s="6"/>
      <c r="S53" s="5"/>
      <c r="T53" s="6"/>
      <c r="U53" s="5"/>
      <c r="V53" s="5"/>
      <c r="W53" s="5"/>
      <c r="X53" s="5"/>
      <c r="Y53" s="5"/>
      <c r="Z53" s="5"/>
      <c r="AA53" s="5"/>
      <c r="AB53" s="5">
        <f t="shared" si="2"/>
        <v>759.43</v>
      </c>
    </row>
    <row r="54" spans="1:28" x14ac:dyDescent="0.3">
      <c r="A54" s="92">
        <v>43</v>
      </c>
      <c r="B54" s="92">
        <v>19974</v>
      </c>
      <c r="C54" s="72"/>
      <c r="D54" s="3" t="s">
        <v>337</v>
      </c>
      <c r="E54" s="92">
        <f t="shared" si="3"/>
        <v>458925</v>
      </c>
      <c r="F54" s="2">
        <v>458984</v>
      </c>
      <c r="G54" s="92">
        <f t="shared" si="0"/>
        <v>60</v>
      </c>
      <c r="H54" s="4" t="s">
        <v>47</v>
      </c>
      <c r="I54" s="5">
        <f t="shared" si="1"/>
        <v>342.6</v>
      </c>
      <c r="J54" s="6" t="s">
        <v>501</v>
      </c>
      <c r="K54" s="5">
        <v>342.6</v>
      </c>
      <c r="L54" s="6"/>
      <c r="M54" s="5"/>
      <c r="N54" s="6"/>
      <c r="O54" s="5"/>
      <c r="P54" s="6"/>
      <c r="Q54" s="5"/>
      <c r="R54" s="6"/>
      <c r="S54" s="5"/>
      <c r="T54" s="6"/>
      <c r="U54" s="5"/>
      <c r="V54" s="5"/>
      <c r="W54" s="5"/>
      <c r="X54" s="5"/>
      <c r="Y54" s="5"/>
      <c r="Z54" s="5"/>
      <c r="AA54" s="5"/>
      <c r="AB54" s="5">
        <f t="shared" si="2"/>
        <v>342.6</v>
      </c>
    </row>
    <row r="55" spans="1:28" x14ac:dyDescent="0.3">
      <c r="A55" s="92">
        <v>44</v>
      </c>
      <c r="B55" s="92">
        <v>19977</v>
      </c>
      <c r="C55" s="72"/>
      <c r="D55" s="3" t="s">
        <v>336</v>
      </c>
      <c r="E55" s="92">
        <f t="shared" si="3"/>
        <v>458985</v>
      </c>
      <c r="F55" s="2">
        <v>459269</v>
      </c>
      <c r="G55" s="92">
        <f t="shared" si="0"/>
        <v>285</v>
      </c>
      <c r="H55" s="4" t="s">
        <v>21</v>
      </c>
      <c r="I55" s="5">
        <f t="shared" si="1"/>
        <v>1627.35</v>
      </c>
      <c r="J55" s="6" t="s">
        <v>501</v>
      </c>
      <c r="K55" s="5">
        <v>1627.35</v>
      </c>
      <c r="L55" s="6"/>
      <c r="M55" s="5"/>
      <c r="N55" s="6"/>
      <c r="O55" s="5"/>
      <c r="P55" s="6"/>
      <c r="Q55" s="5"/>
      <c r="R55" s="6"/>
      <c r="S55" s="5"/>
      <c r="T55" s="6"/>
      <c r="U55" s="5"/>
      <c r="V55" s="5"/>
      <c r="W55" s="5"/>
      <c r="X55" s="5"/>
      <c r="Y55" s="5"/>
      <c r="Z55" s="5"/>
      <c r="AA55" s="5"/>
      <c r="AB55" s="5">
        <f t="shared" si="2"/>
        <v>1627.35</v>
      </c>
    </row>
    <row r="56" spans="1:28" x14ac:dyDescent="0.3">
      <c r="A56" s="92">
        <v>45</v>
      </c>
      <c r="B56" s="92">
        <v>19978</v>
      </c>
      <c r="C56" s="72"/>
      <c r="D56" s="3" t="s">
        <v>336</v>
      </c>
      <c r="E56" s="92">
        <f t="shared" si="3"/>
        <v>459270</v>
      </c>
      <c r="F56" s="2">
        <v>459383</v>
      </c>
      <c r="G56" s="92">
        <f t="shared" si="0"/>
        <v>114</v>
      </c>
      <c r="H56" s="4" t="s">
        <v>21</v>
      </c>
      <c r="I56" s="5">
        <f t="shared" si="1"/>
        <v>650.93999999999994</v>
      </c>
      <c r="J56" s="6" t="s">
        <v>501</v>
      </c>
      <c r="K56" s="5">
        <v>650.94000000000005</v>
      </c>
      <c r="L56" s="6"/>
      <c r="M56" s="5"/>
      <c r="N56" s="6"/>
      <c r="O56" s="5"/>
      <c r="P56" s="6"/>
      <c r="Q56" s="5"/>
      <c r="R56" s="6"/>
      <c r="S56" s="5"/>
      <c r="T56" s="6"/>
      <c r="U56" s="5"/>
      <c r="V56" s="5"/>
      <c r="W56" s="5"/>
      <c r="X56" s="5"/>
      <c r="Y56" s="5"/>
      <c r="Z56" s="5"/>
      <c r="AA56" s="5"/>
      <c r="AB56" s="5">
        <f t="shared" si="2"/>
        <v>650.94000000000005</v>
      </c>
    </row>
    <row r="57" spans="1:28" x14ac:dyDescent="0.3">
      <c r="A57" s="92">
        <v>46</v>
      </c>
      <c r="B57" s="92">
        <v>19979</v>
      </c>
      <c r="C57" s="72"/>
      <c r="D57" s="3" t="s">
        <v>174</v>
      </c>
      <c r="E57" s="92">
        <f t="shared" si="3"/>
        <v>459384</v>
      </c>
      <c r="F57" s="2">
        <v>459389</v>
      </c>
      <c r="G57" s="92">
        <f t="shared" si="0"/>
        <v>6</v>
      </c>
      <c r="H57" s="4" t="s">
        <v>25</v>
      </c>
      <c r="I57" s="5">
        <f t="shared" si="1"/>
        <v>34.26</v>
      </c>
      <c r="J57" s="6" t="s">
        <v>395</v>
      </c>
      <c r="K57" s="5">
        <v>22.84</v>
      </c>
      <c r="L57" s="6" t="s">
        <v>396</v>
      </c>
      <c r="M57" s="5">
        <v>11.42</v>
      </c>
      <c r="N57" s="6"/>
      <c r="O57" s="5"/>
      <c r="P57" s="6"/>
      <c r="Q57" s="5"/>
      <c r="R57" s="6"/>
      <c r="S57" s="5"/>
      <c r="T57" s="6"/>
      <c r="U57" s="5"/>
      <c r="V57" s="5"/>
      <c r="W57" s="5"/>
      <c r="X57" s="5"/>
      <c r="Y57" s="5"/>
      <c r="Z57" s="5"/>
      <c r="AA57" s="5"/>
      <c r="AB57" s="5">
        <f t="shared" si="2"/>
        <v>34.26</v>
      </c>
    </row>
    <row r="58" spans="1:28" x14ac:dyDescent="0.3">
      <c r="A58" s="92">
        <v>47</v>
      </c>
      <c r="B58" s="92">
        <v>19980</v>
      </c>
      <c r="C58" s="72"/>
      <c r="D58" s="3" t="s">
        <v>143</v>
      </c>
      <c r="E58" s="92">
        <v>456397</v>
      </c>
      <c r="F58" s="2">
        <v>456401</v>
      </c>
      <c r="G58" s="92">
        <f t="shared" si="0"/>
        <v>5</v>
      </c>
      <c r="H58" s="4" t="s">
        <v>60</v>
      </c>
      <c r="I58" s="5">
        <f t="shared" si="1"/>
        <v>28.55</v>
      </c>
      <c r="J58" s="6" t="s">
        <v>384</v>
      </c>
      <c r="K58" s="5">
        <v>11.42</v>
      </c>
      <c r="L58" s="6" t="s">
        <v>385</v>
      </c>
      <c r="M58" s="5">
        <v>17.13</v>
      </c>
      <c r="N58" s="6"/>
      <c r="O58" s="5"/>
      <c r="P58" s="6"/>
      <c r="Q58" s="5"/>
      <c r="R58" s="6"/>
      <c r="S58" s="5"/>
      <c r="T58" s="6"/>
      <c r="U58" s="5"/>
      <c r="V58" s="5"/>
      <c r="W58" s="5"/>
      <c r="X58" s="5"/>
      <c r="Y58" s="5"/>
      <c r="Z58" s="5"/>
      <c r="AA58" s="5"/>
      <c r="AB58" s="5">
        <f t="shared" si="2"/>
        <v>28.549999999999997</v>
      </c>
    </row>
    <row r="59" spans="1:28" x14ac:dyDescent="0.3">
      <c r="A59" s="92">
        <v>48</v>
      </c>
      <c r="B59" s="92">
        <v>19981</v>
      </c>
      <c r="C59" s="72"/>
      <c r="D59" s="3" t="s">
        <v>148</v>
      </c>
      <c r="E59" s="92">
        <f t="shared" si="3"/>
        <v>456402</v>
      </c>
      <c r="F59" s="2">
        <v>456403</v>
      </c>
      <c r="G59" s="92">
        <f t="shared" si="0"/>
        <v>2</v>
      </c>
      <c r="H59" s="4" t="s">
        <v>45</v>
      </c>
      <c r="I59" s="5">
        <f t="shared" si="1"/>
        <v>11.42</v>
      </c>
      <c r="J59" s="6" t="s">
        <v>398</v>
      </c>
      <c r="K59" s="5">
        <v>11.42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5"/>
      <c r="W59" s="5"/>
      <c r="X59" s="5"/>
      <c r="Y59" s="5"/>
      <c r="Z59" s="5"/>
      <c r="AA59" s="5"/>
      <c r="AB59" s="5">
        <f t="shared" si="2"/>
        <v>11.42</v>
      </c>
    </row>
    <row r="60" spans="1:28" x14ac:dyDescent="0.3">
      <c r="A60" s="92">
        <v>49</v>
      </c>
      <c r="B60" s="92">
        <v>19982</v>
      </c>
      <c r="C60" s="72"/>
      <c r="D60" s="3" t="s">
        <v>168</v>
      </c>
      <c r="E60" s="92">
        <f t="shared" si="3"/>
        <v>456404</v>
      </c>
      <c r="F60" s="2">
        <v>456404</v>
      </c>
      <c r="G60" s="92">
        <f t="shared" si="0"/>
        <v>1</v>
      </c>
      <c r="H60" s="4" t="s">
        <v>27</v>
      </c>
      <c r="I60" s="5">
        <f t="shared" si="1"/>
        <v>5.71</v>
      </c>
      <c r="J60" s="6" t="s">
        <v>375</v>
      </c>
      <c r="K60" s="5">
        <v>5.71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5"/>
      <c r="W60" s="5"/>
      <c r="X60" s="5"/>
      <c r="Y60" s="5"/>
      <c r="Z60" s="5"/>
      <c r="AA60" s="5"/>
      <c r="AB60" s="5">
        <f t="shared" si="2"/>
        <v>5.71</v>
      </c>
    </row>
    <row r="61" spans="1:28" x14ac:dyDescent="0.3">
      <c r="A61" s="92">
        <v>50</v>
      </c>
      <c r="B61" s="92">
        <v>19983</v>
      </c>
      <c r="C61" s="72"/>
      <c r="D61" s="3" t="s">
        <v>167</v>
      </c>
      <c r="E61" s="92">
        <v>459390</v>
      </c>
      <c r="F61" s="2">
        <v>459391</v>
      </c>
      <c r="G61" s="92">
        <f t="shared" si="0"/>
        <v>2</v>
      </c>
      <c r="H61" s="4" t="s">
        <v>35</v>
      </c>
      <c r="I61" s="5">
        <f t="shared" si="1"/>
        <v>11.42</v>
      </c>
      <c r="J61" s="6" t="s">
        <v>357</v>
      </c>
      <c r="K61" s="5">
        <v>11.42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5"/>
      <c r="W61" s="5"/>
      <c r="X61" s="5"/>
      <c r="Y61" s="5"/>
      <c r="Z61" s="5"/>
      <c r="AA61" s="5"/>
      <c r="AB61" s="5">
        <f t="shared" si="2"/>
        <v>11.42</v>
      </c>
    </row>
    <row r="62" spans="1:28" x14ac:dyDescent="0.3">
      <c r="A62" s="92">
        <v>51</v>
      </c>
      <c r="B62" s="92">
        <v>19984</v>
      </c>
      <c r="C62" s="3">
        <v>43110</v>
      </c>
      <c r="D62" s="3" t="s">
        <v>156</v>
      </c>
      <c r="E62" s="92">
        <f t="shared" si="3"/>
        <v>459392</v>
      </c>
      <c r="F62" s="2">
        <v>459395</v>
      </c>
      <c r="G62" s="92">
        <f t="shared" si="0"/>
        <v>4</v>
      </c>
      <c r="H62" s="4" t="s">
        <v>37</v>
      </c>
      <c r="I62" s="5">
        <f t="shared" si="1"/>
        <v>22.84</v>
      </c>
      <c r="J62" s="6" t="s">
        <v>355</v>
      </c>
      <c r="K62" s="5">
        <v>22.84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5"/>
      <c r="W62" s="5"/>
      <c r="X62" s="5"/>
      <c r="Y62" s="5"/>
      <c r="Z62" s="5"/>
      <c r="AA62" s="5"/>
      <c r="AB62" s="5">
        <f t="shared" si="2"/>
        <v>22.84</v>
      </c>
    </row>
    <row r="63" spans="1:28" x14ac:dyDescent="0.3">
      <c r="A63" s="92">
        <v>52</v>
      </c>
      <c r="B63" s="92">
        <v>19985</v>
      </c>
      <c r="C63" s="72"/>
      <c r="D63" s="3" t="s">
        <v>147</v>
      </c>
      <c r="E63" s="92">
        <f t="shared" si="3"/>
        <v>459396</v>
      </c>
      <c r="F63" s="2">
        <v>459399</v>
      </c>
      <c r="G63" s="92">
        <f t="shared" si="0"/>
        <v>4</v>
      </c>
      <c r="H63" s="4" t="s">
        <v>23</v>
      </c>
      <c r="I63" s="5">
        <f t="shared" si="1"/>
        <v>22.84</v>
      </c>
      <c r="J63" s="6" t="s">
        <v>367</v>
      </c>
      <c r="K63" s="5">
        <v>22.84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5"/>
      <c r="W63" s="5"/>
      <c r="X63" s="5"/>
      <c r="Y63" s="5"/>
      <c r="Z63" s="5"/>
      <c r="AA63" s="5"/>
      <c r="AB63" s="5">
        <f t="shared" si="2"/>
        <v>22.84</v>
      </c>
    </row>
    <row r="64" spans="1:28" x14ac:dyDescent="0.3">
      <c r="A64" s="92">
        <v>53</v>
      </c>
      <c r="B64" s="92">
        <v>19986</v>
      </c>
      <c r="C64" s="72"/>
      <c r="D64" s="3" t="s">
        <v>231</v>
      </c>
      <c r="E64" s="92">
        <f t="shared" si="3"/>
        <v>459400</v>
      </c>
      <c r="F64" s="2">
        <v>459441</v>
      </c>
      <c r="G64" s="92">
        <f t="shared" si="0"/>
        <v>42</v>
      </c>
      <c r="H64" s="4" t="s">
        <v>104</v>
      </c>
      <c r="I64" s="5">
        <f t="shared" si="1"/>
        <v>239.82</v>
      </c>
      <c r="J64" s="6" t="s">
        <v>389</v>
      </c>
      <c r="K64" s="5">
        <v>239.82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5"/>
      <c r="W64" s="5"/>
      <c r="X64" s="5"/>
      <c r="Y64" s="5"/>
      <c r="Z64" s="5"/>
      <c r="AA64" s="5"/>
      <c r="AB64" s="5">
        <f t="shared" si="2"/>
        <v>239.82</v>
      </c>
    </row>
    <row r="65" spans="1:28" x14ac:dyDescent="0.3">
      <c r="A65" s="92">
        <v>54</v>
      </c>
      <c r="B65" s="92">
        <v>19987</v>
      </c>
      <c r="C65" s="72"/>
      <c r="D65" s="3" t="s">
        <v>234</v>
      </c>
      <c r="E65" s="92">
        <f t="shared" si="3"/>
        <v>459442</v>
      </c>
      <c r="F65" s="2">
        <v>459466</v>
      </c>
      <c r="G65" s="92">
        <f t="shared" si="0"/>
        <v>25</v>
      </c>
      <c r="H65" s="4" t="s">
        <v>104</v>
      </c>
      <c r="I65" s="5">
        <f t="shared" si="1"/>
        <v>142.75</v>
      </c>
      <c r="J65" s="6" t="s">
        <v>486</v>
      </c>
      <c r="K65" s="5">
        <v>142.75</v>
      </c>
      <c r="L65" s="6"/>
      <c r="M65" s="5"/>
      <c r="N65" s="6"/>
      <c r="O65" s="5"/>
      <c r="P65" s="6"/>
      <c r="Q65" s="5"/>
      <c r="R65" s="6"/>
      <c r="S65" s="5"/>
      <c r="T65" s="6"/>
      <c r="U65" s="5"/>
      <c r="V65" s="5"/>
      <c r="W65" s="5"/>
      <c r="X65" s="5"/>
      <c r="Y65" s="5"/>
      <c r="Z65" s="5"/>
      <c r="AA65" s="5"/>
      <c r="AB65" s="5">
        <f t="shared" si="2"/>
        <v>142.75</v>
      </c>
    </row>
    <row r="66" spans="1:28" x14ac:dyDescent="0.3">
      <c r="A66" s="92">
        <v>55</v>
      </c>
      <c r="B66" s="92">
        <v>19988</v>
      </c>
      <c r="C66" s="72"/>
      <c r="D66" s="3" t="s">
        <v>241</v>
      </c>
      <c r="E66" s="92">
        <f t="shared" si="3"/>
        <v>459467</v>
      </c>
      <c r="F66" s="2">
        <v>459472</v>
      </c>
      <c r="G66" s="92">
        <f t="shared" si="0"/>
        <v>6</v>
      </c>
      <c r="H66" s="4" t="s">
        <v>104</v>
      </c>
      <c r="I66" s="5">
        <f t="shared" si="1"/>
        <v>34.26</v>
      </c>
      <c r="J66" s="6" t="s">
        <v>393</v>
      </c>
      <c r="K66" s="5">
        <v>34.26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5"/>
      <c r="W66" s="5"/>
      <c r="X66" s="5"/>
      <c r="Y66" s="5"/>
      <c r="Z66" s="5"/>
      <c r="AA66" s="5"/>
      <c r="AB66" s="5">
        <f t="shared" si="2"/>
        <v>34.26</v>
      </c>
    </row>
    <row r="67" spans="1:28" x14ac:dyDescent="0.3">
      <c r="A67" s="92">
        <v>56</v>
      </c>
      <c r="B67" s="92">
        <v>19989</v>
      </c>
      <c r="C67" s="72"/>
      <c r="D67" s="3" t="s">
        <v>232</v>
      </c>
      <c r="E67" s="92">
        <f t="shared" si="3"/>
        <v>459473</v>
      </c>
      <c r="F67" s="2">
        <v>459485</v>
      </c>
      <c r="G67" s="92">
        <f t="shared" si="0"/>
        <v>13</v>
      </c>
      <c r="H67" s="4" t="s">
        <v>104</v>
      </c>
      <c r="I67" s="5">
        <f t="shared" si="1"/>
        <v>74.23</v>
      </c>
      <c r="J67" s="6" t="s">
        <v>440</v>
      </c>
      <c r="K67" s="5">
        <v>74.23</v>
      </c>
      <c r="L67" s="6"/>
      <c r="M67" s="5"/>
      <c r="N67" s="6"/>
      <c r="O67" s="5"/>
      <c r="P67" s="6"/>
      <c r="Q67" s="5"/>
      <c r="R67" s="6"/>
      <c r="S67" s="5"/>
      <c r="T67" s="6"/>
      <c r="U67" s="5"/>
      <c r="V67" s="5"/>
      <c r="W67" s="5"/>
      <c r="X67" s="5"/>
      <c r="Y67" s="5"/>
      <c r="Z67" s="5"/>
      <c r="AA67" s="5"/>
      <c r="AB67" s="5">
        <f t="shared" si="2"/>
        <v>74.23</v>
      </c>
    </row>
    <row r="68" spans="1:28" x14ac:dyDescent="0.3">
      <c r="A68" s="92">
        <v>57</v>
      </c>
      <c r="B68" s="92">
        <v>19990</v>
      </c>
      <c r="C68" s="72"/>
      <c r="D68" s="3" t="s">
        <v>160</v>
      </c>
      <c r="E68" s="92">
        <f t="shared" si="3"/>
        <v>459486</v>
      </c>
      <c r="F68" s="2">
        <v>459489</v>
      </c>
      <c r="G68" s="92">
        <f t="shared" si="0"/>
        <v>4</v>
      </c>
      <c r="H68" s="4" t="s">
        <v>24</v>
      </c>
      <c r="I68" s="5">
        <f t="shared" si="1"/>
        <v>22.84</v>
      </c>
      <c r="J68" s="6" t="s">
        <v>373</v>
      </c>
      <c r="K68" s="5">
        <v>11.42</v>
      </c>
      <c r="L68" s="6" t="s">
        <v>374</v>
      </c>
      <c r="M68" s="5">
        <v>11.42</v>
      </c>
      <c r="N68" s="6"/>
      <c r="O68" s="5"/>
      <c r="P68" s="6"/>
      <c r="Q68" s="5"/>
      <c r="R68" s="6"/>
      <c r="S68" s="5"/>
      <c r="T68" s="6"/>
      <c r="U68" s="5"/>
      <c r="V68" s="5"/>
      <c r="W68" s="5"/>
      <c r="X68" s="5"/>
      <c r="Y68" s="5"/>
      <c r="Z68" s="5"/>
      <c r="AA68" s="5"/>
      <c r="AB68" s="5">
        <f t="shared" si="2"/>
        <v>22.84</v>
      </c>
    </row>
    <row r="69" spans="1:28" x14ac:dyDescent="0.3">
      <c r="A69" s="92">
        <v>58</v>
      </c>
      <c r="B69" s="92">
        <v>19991</v>
      </c>
      <c r="C69" s="72"/>
      <c r="D69" s="3" t="s">
        <v>349</v>
      </c>
      <c r="E69" s="92">
        <f t="shared" si="3"/>
        <v>459490</v>
      </c>
      <c r="F69" s="2">
        <v>459494</v>
      </c>
      <c r="G69" s="92">
        <f t="shared" si="0"/>
        <v>5</v>
      </c>
      <c r="H69" s="4" t="s">
        <v>350</v>
      </c>
      <c r="I69" s="5">
        <f t="shared" si="1"/>
        <v>28.55</v>
      </c>
      <c r="J69" s="6" t="s">
        <v>492</v>
      </c>
      <c r="K69" s="5">
        <v>28.55</v>
      </c>
      <c r="L69" s="6"/>
      <c r="M69" s="5"/>
      <c r="N69" s="6"/>
      <c r="O69" s="5"/>
      <c r="P69" s="6"/>
      <c r="Q69" s="5"/>
      <c r="R69" s="6"/>
      <c r="S69" s="5"/>
      <c r="T69" s="6"/>
      <c r="U69" s="5"/>
      <c r="V69" s="5"/>
      <c r="W69" s="5"/>
      <c r="X69" s="5"/>
      <c r="Y69" s="5"/>
      <c r="Z69" s="5"/>
      <c r="AA69" s="5"/>
      <c r="AB69" s="5">
        <f t="shared" si="2"/>
        <v>28.55</v>
      </c>
    </row>
    <row r="70" spans="1:28" x14ac:dyDescent="0.3">
      <c r="A70" s="92">
        <v>59</v>
      </c>
      <c r="B70" s="92">
        <v>19992</v>
      </c>
      <c r="C70" s="72"/>
      <c r="D70" s="3" t="s">
        <v>235</v>
      </c>
      <c r="E70" s="92">
        <f t="shared" si="3"/>
        <v>459495</v>
      </c>
      <c r="F70" s="2">
        <v>459499</v>
      </c>
      <c r="G70" s="92">
        <f t="shared" si="0"/>
        <v>5</v>
      </c>
      <c r="H70" s="4" t="s">
        <v>11</v>
      </c>
      <c r="I70" s="5">
        <f t="shared" si="1"/>
        <v>28.55</v>
      </c>
      <c r="J70" s="6" t="s">
        <v>437</v>
      </c>
      <c r="K70" s="5">
        <v>22.84</v>
      </c>
      <c r="L70" s="6" t="s">
        <v>438</v>
      </c>
      <c r="M70" s="5">
        <v>5.71</v>
      </c>
      <c r="N70" s="6"/>
      <c r="O70" s="5"/>
      <c r="P70" s="6"/>
      <c r="Q70" s="5"/>
      <c r="R70" s="6"/>
      <c r="S70" s="5"/>
      <c r="T70" s="6"/>
      <c r="U70" s="5"/>
      <c r="V70" s="5"/>
      <c r="W70" s="5"/>
      <c r="X70" s="5"/>
      <c r="Y70" s="5"/>
      <c r="Z70" s="5"/>
      <c r="AA70" s="5"/>
      <c r="AB70" s="5">
        <f t="shared" si="2"/>
        <v>28.55</v>
      </c>
    </row>
    <row r="71" spans="1:28" x14ac:dyDescent="0.3">
      <c r="A71" s="92">
        <v>60</v>
      </c>
      <c r="B71" s="92">
        <v>19993</v>
      </c>
      <c r="C71" s="72"/>
      <c r="D71" s="3" t="s">
        <v>158</v>
      </c>
      <c r="E71" s="92">
        <f t="shared" si="3"/>
        <v>459500</v>
      </c>
      <c r="F71" s="2">
        <v>459503</v>
      </c>
      <c r="G71" s="92">
        <f t="shared" si="0"/>
        <v>4</v>
      </c>
      <c r="H71" s="4" t="s">
        <v>16</v>
      </c>
      <c r="I71" s="5">
        <f t="shared" si="1"/>
        <v>22.84</v>
      </c>
      <c r="J71" s="6" t="s">
        <v>397</v>
      </c>
      <c r="K71" s="5">
        <v>22.84</v>
      </c>
      <c r="L71" s="6"/>
      <c r="M71" s="5"/>
      <c r="N71" s="6"/>
      <c r="O71" s="5"/>
      <c r="P71" s="6"/>
      <c r="Q71" s="5"/>
      <c r="R71" s="6"/>
      <c r="S71" s="5"/>
      <c r="T71" s="6"/>
      <c r="U71" s="5"/>
      <c r="V71" s="5"/>
      <c r="W71" s="5"/>
      <c r="X71" s="5"/>
      <c r="Y71" s="5"/>
      <c r="Z71" s="5"/>
      <c r="AA71" s="5"/>
      <c r="AB71" s="5">
        <f t="shared" si="2"/>
        <v>22.84</v>
      </c>
    </row>
    <row r="72" spans="1:28" x14ac:dyDescent="0.3">
      <c r="A72" s="92">
        <v>61</v>
      </c>
      <c r="B72" s="92">
        <v>19994</v>
      </c>
      <c r="C72" s="72"/>
      <c r="D72" s="3" t="s">
        <v>153</v>
      </c>
      <c r="E72" s="92">
        <f t="shared" si="3"/>
        <v>459504</v>
      </c>
      <c r="F72" s="2">
        <v>459509</v>
      </c>
      <c r="G72" s="92">
        <f t="shared" si="0"/>
        <v>6</v>
      </c>
      <c r="H72" s="4" t="s">
        <v>19</v>
      </c>
      <c r="I72" s="5">
        <f t="shared" si="1"/>
        <v>34.26</v>
      </c>
      <c r="J72" s="6" t="s">
        <v>431</v>
      </c>
      <c r="K72" s="5">
        <v>5.71</v>
      </c>
      <c r="L72" s="6" t="s">
        <v>432</v>
      </c>
      <c r="M72" s="5">
        <v>28.55</v>
      </c>
      <c r="N72" s="6"/>
      <c r="O72" s="5"/>
      <c r="P72" s="6"/>
      <c r="Q72" s="5"/>
      <c r="R72" s="6"/>
      <c r="S72" s="5"/>
      <c r="T72" s="6"/>
      <c r="U72" s="5"/>
      <c r="V72" s="5"/>
      <c r="W72" s="5"/>
      <c r="X72" s="5"/>
      <c r="Y72" s="5"/>
      <c r="Z72" s="5"/>
      <c r="AA72" s="5"/>
      <c r="AB72" s="5">
        <f t="shared" si="2"/>
        <v>34.26</v>
      </c>
    </row>
    <row r="73" spans="1:28" x14ac:dyDescent="0.3">
      <c r="A73" s="92">
        <v>62</v>
      </c>
      <c r="B73" s="92">
        <v>19995</v>
      </c>
      <c r="C73" s="3">
        <v>43111</v>
      </c>
      <c r="D73" s="3" t="s">
        <v>166</v>
      </c>
      <c r="E73" s="92">
        <f t="shared" si="3"/>
        <v>459510</v>
      </c>
      <c r="F73" s="2">
        <v>459515</v>
      </c>
      <c r="G73" s="92">
        <f t="shared" si="0"/>
        <v>6</v>
      </c>
      <c r="H73" s="4" t="s">
        <v>22</v>
      </c>
      <c r="I73" s="5">
        <f t="shared" si="1"/>
        <v>34.26</v>
      </c>
      <c r="J73" s="6" t="s">
        <v>369</v>
      </c>
      <c r="K73" s="5">
        <v>34.26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5"/>
      <c r="W73" s="5"/>
      <c r="X73" s="5"/>
      <c r="Y73" s="5"/>
      <c r="Z73" s="5"/>
      <c r="AA73" s="5"/>
      <c r="AB73" s="5">
        <f t="shared" si="2"/>
        <v>34.26</v>
      </c>
    </row>
    <row r="74" spans="1:28" x14ac:dyDescent="0.3">
      <c r="A74" s="92">
        <v>63</v>
      </c>
      <c r="B74" s="92">
        <v>19996</v>
      </c>
      <c r="C74" s="72"/>
      <c r="D74" s="3" t="s">
        <v>175</v>
      </c>
      <c r="E74" s="92">
        <v>456549</v>
      </c>
      <c r="F74" s="2">
        <v>456550</v>
      </c>
      <c r="G74" s="92">
        <f t="shared" si="0"/>
        <v>2</v>
      </c>
      <c r="H74" s="4" t="s">
        <v>50</v>
      </c>
      <c r="I74" s="5">
        <f t="shared" si="1"/>
        <v>11.42</v>
      </c>
      <c r="J74" s="6" t="s">
        <v>503</v>
      </c>
      <c r="K74" s="5">
        <v>11.42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5"/>
      <c r="W74" s="5"/>
      <c r="X74" s="5"/>
      <c r="Y74" s="5"/>
      <c r="Z74" s="5"/>
      <c r="AA74" s="5"/>
      <c r="AB74" s="5">
        <f t="shared" si="2"/>
        <v>11.42</v>
      </c>
    </row>
    <row r="75" spans="1:28" x14ac:dyDescent="0.3">
      <c r="A75" s="92">
        <v>64</v>
      </c>
      <c r="B75" s="92">
        <v>19997</v>
      </c>
      <c r="C75" s="72"/>
      <c r="D75" s="3" t="s">
        <v>135</v>
      </c>
      <c r="E75" s="92">
        <v>454607</v>
      </c>
      <c r="F75" s="2">
        <v>454608</v>
      </c>
      <c r="G75" s="92">
        <f t="shared" si="0"/>
        <v>2</v>
      </c>
      <c r="H75" s="4" t="s">
        <v>90</v>
      </c>
      <c r="I75" s="5">
        <f t="shared" si="1"/>
        <v>11.42</v>
      </c>
      <c r="J75" s="6" t="s">
        <v>403</v>
      </c>
      <c r="K75" s="5">
        <v>11.42</v>
      </c>
      <c r="L75" s="6"/>
      <c r="M75" s="5"/>
      <c r="N75" s="6"/>
      <c r="O75" s="5"/>
      <c r="P75" s="6"/>
      <c r="Q75" s="5"/>
      <c r="R75" s="6"/>
      <c r="S75" s="5"/>
      <c r="T75" s="6"/>
      <c r="U75" s="5"/>
      <c r="V75" s="5"/>
      <c r="W75" s="5"/>
      <c r="X75" s="5"/>
      <c r="Y75" s="5"/>
      <c r="Z75" s="5"/>
      <c r="AA75" s="5"/>
      <c r="AB75" s="5">
        <f t="shared" ref="AB75:AB135" si="4">K75+M75+O75+Q75+S75+U75</f>
        <v>11.42</v>
      </c>
    </row>
    <row r="76" spans="1:28" x14ac:dyDescent="0.3">
      <c r="A76" s="92">
        <v>65</v>
      </c>
      <c r="B76" s="92">
        <v>19998</v>
      </c>
      <c r="C76" s="72"/>
      <c r="D76" s="3" t="s">
        <v>168</v>
      </c>
      <c r="E76" s="92">
        <v>459516</v>
      </c>
      <c r="F76" s="2">
        <v>459516</v>
      </c>
      <c r="G76" s="92">
        <f t="shared" ref="G76:G139" si="5">(F76-E76)+1</f>
        <v>1</v>
      </c>
      <c r="H76" s="4" t="s">
        <v>96</v>
      </c>
      <c r="I76" s="5">
        <f t="shared" ref="I76:I139" si="6">(G76*5.71)</f>
        <v>5.71</v>
      </c>
      <c r="J76" s="6" t="s">
        <v>366</v>
      </c>
      <c r="K76" s="5">
        <v>5.71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5"/>
      <c r="W76" s="5"/>
      <c r="X76" s="5"/>
      <c r="Y76" s="5"/>
      <c r="Z76" s="5"/>
      <c r="AA76" s="5"/>
      <c r="AB76" s="5">
        <f t="shared" si="4"/>
        <v>5.71</v>
      </c>
    </row>
    <row r="77" spans="1:28" x14ac:dyDescent="0.3">
      <c r="A77" s="92">
        <v>66</v>
      </c>
      <c r="B77" s="92">
        <v>19999</v>
      </c>
      <c r="C77" s="72"/>
      <c r="D77" s="3" t="s">
        <v>167</v>
      </c>
      <c r="E77" s="92">
        <f t="shared" si="3"/>
        <v>459517</v>
      </c>
      <c r="F77" s="2">
        <v>459518</v>
      </c>
      <c r="G77" s="92">
        <f t="shared" si="5"/>
        <v>2</v>
      </c>
      <c r="H77" s="4" t="s">
        <v>303</v>
      </c>
      <c r="I77" s="5">
        <f t="shared" si="6"/>
        <v>11.42</v>
      </c>
      <c r="J77" s="6" t="s">
        <v>365</v>
      </c>
      <c r="K77" s="5">
        <v>11.42</v>
      </c>
      <c r="L77" s="6"/>
      <c r="M77" s="5"/>
      <c r="N77" s="6"/>
      <c r="O77" s="5"/>
      <c r="P77" s="6"/>
      <c r="Q77" s="5"/>
      <c r="R77" s="6"/>
      <c r="S77" s="5"/>
      <c r="T77" s="6"/>
      <c r="U77" s="5"/>
      <c r="V77" s="5"/>
      <c r="W77" s="5"/>
      <c r="X77" s="5"/>
      <c r="Y77" s="5"/>
      <c r="Z77" s="5"/>
      <c r="AA77" s="5"/>
      <c r="AB77" s="5">
        <f t="shared" si="4"/>
        <v>11.42</v>
      </c>
    </row>
    <row r="78" spans="1:28" x14ac:dyDescent="0.3">
      <c r="A78" s="92">
        <v>67</v>
      </c>
      <c r="B78" s="92">
        <v>20000</v>
      </c>
      <c r="C78" s="72"/>
      <c r="D78" s="3" t="s">
        <v>161</v>
      </c>
      <c r="E78" s="92">
        <f t="shared" ref="E78:E141" si="7">(F77+1)</f>
        <v>459519</v>
      </c>
      <c r="F78" s="2">
        <v>459520</v>
      </c>
      <c r="G78" s="92">
        <f t="shared" si="5"/>
        <v>2</v>
      </c>
      <c r="H78" s="4" t="s">
        <v>12</v>
      </c>
      <c r="I78" s="5">
        <f t="shared" si="6"/>
        <v>11.42</v>
      </c>
      <c r="J78" s="6" t="s">
        <v>379</v>
      </c>
      <c r="K78" s="5">
        <v>11.42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5"/>
      <c r="W78" s="5"/>
      <c r="X78" s="5"/>
      <c r="Y78" s="5"/>
      <c r="Z78" s="5"/>
      <c r="AA78" s="5"/>
      <c r="AB78" s="5">
        <f t="shared" si="4"/>
        <v>11.42</v>
      </c>
    </row>
    <row r="79" spans="1:28" x14ac:dyDescent="0.3">
      <c r="A79" s="92">
        <v>68</v>
      </c>
      <c r="B79" s="92">
        <v>20001</v>
      </c>
      <c r="C79" s="72"/>
      <c r="D79" s="3" t="s">
        <v>150</v>
      </c>
      <c r="E79" s="92">
        <f t="shared" si="7"/>
        <v>459521</v>
      </c>
      <c r="F79" s="2">
        <v>459522</v>
      </c>
      <c r="G79" s="92">
        <f t="shared" si="5"/>
        <v>2</v>
      </c>
      <c r="H79" s="4" t="s">
        <v>17</v>
      </c>
      <c r="I79" s="5">
        <f t="shared" si="6"/>
        <v>11.42</v>
      </c>
      <c r="J79" s="6" t="s">
        <v>352</v>
      </c>
      <c r="K79" s="5">
        <v>11.42</v>
      </c>
      <c r="L79" s="6"/>
      <c r="M79" s="5"/>
      <c r="N79" s="6"/>
      <c r="O79" s="5"/>
      <c r="P79" s="6"/>
      <c r="Q79" s="5"/>
      <c r="R79" s="6"/>
      <c r="S79" s="5"/>
      <c r="T79" s="6"/>
      <c r="U79" s="5"/>
      <c r="V79" s="5"/>
      <c r="W79" s="5"/>
      <c r="X79" s="5"/>
      <c r="Y79" s="5"/>
      <c r="Z79" s="5"/>
      <c r="AA79" s="5"/>
      <c r="AB79" s="5">
        <f t="shared" si="4"/>
        <v>11.42</v>
      </c>
    </row>
    <row r="80" spans="1:28" x14ac:dyDescent="0.3">
      <c r="A80" s="92">
        <v>69</v>
      </c>
      <c r="B80" s="92">
        <v>20002</v>
      </c>
      <c r="C80" s="3">
        <v>43112</v>
      </c>
      <c r="D80" s="3" t="s">
        <v>160</v>
      </c>
      <c r="E80" s="92">
        <v>456405</v>
      </c>
      <c r="F80" s="2">
        <v>456405</v>
      </c>
      <c r="G80" s="92">
        <f t="shared" si="5"/>
        <v>1</v>
      </c>
      <c r="H80" s="4" t="s">
        <v>24</v>
      </c>
      <c r="I80" s="5">
        <f t="shared" si="6"/>
        <v>5.71</v>
      </c>
      <c r="J80" s="6" t="s">
        <v>372</v>
      </c>
      <c r="K80" s="5">
        <v>5.71</v>
      </c>
      <c r="L80" s="6"/>
      <c r="M80" s="5"/>
      <c r="N80" s="6"/>
      <c r="O80" s="5"/>
      <c r="P80" s="6"/>
      <c r="Q80" s="5"/>
      <c r="R80" s="6"/>
      <c r="S80" s="5"/>
      <c r="T80" s="6"/>
      <c r="U80" s="5"/>
      <c r="V80" s="5"/>
      <c r="W80" s="5"/>
      <c r="X80" s="5"/>
      <c r="Y80" s="5"/>
      <c r="Z80" s="5"/>
      <c r="AA80" s="5"/>
      <c r="AB80" s="5">
        <f t="shared" si="4"/>
        <v>5.71</v>
      </c>
    </row>
    <row r="81" spans="1:28" x14ac:dyDescent="0.3">
      <c r="A81" s="92">
        <v>70</v>
      </c>
      <c r="B81" s="92">
        <v>20003</v>
      </c>
      <c r="C81" s="72"/>
      <c r="D81" s="3" t="s">
        <v>177</v>
      </c>
      <c r="E81" s="92">
        <v>457662</v>
      </c>
      <c r="F81" s="2">
        <v>457663</v>
      </c>
      <c r="G81" s="92">
        <f t="shared" si="5"/>
        <v>2</v>
      </c>
      <c r="H81" s="4" t="s">
        <v>123</v>
      </c>
      <c r="I81" s="5">
        <f t="shared" si="6"/>
        <v>11.42</v>
      </c>
      <c r="J81" s="6" t="s">
        <v>368</v>
      </c>
      <c r="K81" s="5">
        <v>11.42</v>
      </c>
      <c r="L81" s="6"/>
      <c r="M81" s="5"/>
      <c r="N81" s="6"/>
      <c r="O81" s="5"/>
      <c r="P81" s="6"/>
      <c r="Q81" s="5"/>
      <c r="R81" s="6"/>
      <c r="S81" s="5"/>
      <c r="T81" s="6"/>
      <c r="U81" s="5"/>
      <c r="V81" s="5"/>
      <c r="W81" s="5"/>
      <c r="X81" s="5"/>
      <c r="Y81" s="5"/>
      <c r="Z81" s="5"/>
      <c r="AA81" s="5"/>
      <c r="AB81" s="5">
        <f t="shared" si="4"/>
        <v>11.42</v>
      </c>
    </row>
    <row r="82" spans="1:28" x14ac:dyDescent="0.3">
      <c r="A82" s="92">
        <v>71</v>
      </c>
      <c r="B82" s="92">
        <v>20004</v>
      </c>
      <c r="C82" s="72"/>
      <c r="D82" s="3" t="s">
        <v>150</v>
      </c>
      <c r="E82" s="92">
        <v>450414</v>
      </c>
      <c r="F82" s="2">
        <v>450415</v>
      </c>
      <c r="G82" s="92">
        <f t="shared" si="5"/>
        <v>2</v>
      </c>
      <c r="H82" s="4" t="s">
        <v>17</v>
      </c>
      <c r="I82" s="5">
        <f t="shared" si="6"/>
        <v>11.42</v>
      </c>
      <c r="J82" s="6" t="s">
        <v>504</v>
      </c>
      <c r="K82" s="5">
        <v>11.42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5"/>
      <c r="W82" s="5"/>
      <c r="X82" s="5"/>
      <c r="Y82" s="5"/>
      <c r="Z82" s="5"/>
      <c r="AA82" s="5"/>
      <c r="AB82" s="5">
        <f t="shared" si="4"/>
        <v>11.42</v>
      </c>
    </row>
    <row r="83" spans="1:28" x14ac:dyDescent="0.3">
      <c r="A83" s="92">
        <v>72</v>
      </c>
      <c r="B83" s="92">
        <v>20005</v>
      </c>
      <c r="C83" s="72"/>
      <c r="D83" s="3" t="s">
        <v>177</v>
      </c>
      <c r="E83" s="92">
        <v>459523</v>
      </c>
      <c r="F83" s="2">
        <v>459528</v>
      </c>
      <c r="G83" s="92">
        <f t="shared" si="5"/>
        <v>6</v>
      </c>
      <c r="H83" s="4" t="s">
        <v>123</v>
      </c>
      <c r="I83" s="5">
        <f t="shared" si="6"/>
        <v>34.26</v>
      </c>
      <c r="J83" s="6" t="s">
        <v>401</v>
      </c>
      <c r="K83" s="5">
        <v>17.13</v>
      </c>
      <c r="L83" s="6" t="s">
        <v>402</v>
      </c>
      <c r="M83" s="5">
        <v>17.13</v>
      </c>
      <c r="N83" s="6"/>
      <c r="O83" s="5"/>
      <c r="P83" s="6"/>
      <c r="Q83" s="5"/>
      <c r="R83" s="6"/>
      <c r="S83" s="5"/>
      <c r="T83" s="6"/>
      <c r="U83" s="5"/>
      <c r="V83" s="5"/>
      <c r="W83" s="5"/>
      <c r="X83" s="5"/>
      <c r="Y83" s="5"/>
      <c r="Z83" s="5"/>
      <c r="AA83" s="5"/>
      <c r="AB83" s="5">
        <f t="shared" si="4"/>
        <v>34.26</v>
      </c>
    </row>
    <row r="84" spans="1:28" x14ac:dyDescent="0.3">
      <c r="A84" s="92">
        <v>73</v>
      </c>
      <c r="B84" s="92">
        <v>20006</v>
      </c>
      <c r="C84" s="3">
        <v>43115</v>
      </c>
      <c r="D84" s="3" t="s">
        <v>150</v>
      </c>
      <c r="E84" s="92">
        <f t="shared" si="7"/>
        <v>459529</v>
      </c>
      <c r="F84" s="2">
        <v>459534</v>
      </c>
      <c r="G84" s="92">
        <f t="shared" si="5"/>
        <v>6</v>
      </c>
      <c r="H84" s="4" t="s">
        <v>17</v>
      </c>
      <c r="I84" s="5">
        <f t="shared" si="6"/>
        <v>34.26</v>
      </c>
      <c r="J84" s="6" t="s">
        <v>435</v>
      </c>
      <c r="K84" s="5">
        <v>17.13</v>
      </c>
      <c r="L84" s="6" t="s">
        <v>436</v>
      </c>
      <c r="M84" s="5">
        <v>17.13</v>
      </c>
      <c r="N84" s="6"/>
      <c r="O84" s="5"/>
      <c r="P84" s="6"/>
      <c r="Q84" s="5"/>
      <c r="R84" s="6"/>
      <c r="S84" s="5"/>
      <c r="T84" s="6"/>
      <c r="U84" s="5"/>
      <c r="V84" s="5"/>
      <c r="W84" s="5"/>
      <c r="X84" s="5"/>
      <c r="Y84" s="5"/>
      <c r="Z84" s="5"/>
      <c r="AA84" s="5"/>
      <c r="AB84" s="5">
        <f t="shared" si="4"/>
        <v>34.26</v>
      </c>
    </row>
    <row r="85" spans="1:28" x14ac:dyDescent="0.3">
      <c r="A85" s="92">
        <v>74</v>
      </c>
      <c r="B85" s="92">
        <v>20007</v>
      </c>
      <c r="C85" s="72"/>
      <c r="D85" s="3" t="s">
        <v>138</v>
      </c>
      <c r="E85" s="92">
        <f t="shared" si="7"/>
        <v>459535</v>
      </c>
      <c r="F85" s="2">
        <v>459575</v>
      </c>
      <c r="G85" s="92">
        <f t="shared" si="5"/>
        <v>41</v>
      </c>
      <c r="H85" s="4" t="s">
        <v>108</v>
      </c>
      <c r="I85" s="5">
        <f t="shared" si="6"/>
        <v>234.10999999999999</v>
      </c>
      <c r="J85" s="6" t="s">
        <v>532</v>
      </c>
      <c r="K85" s="5">
        <v>51.39</v>
      </c>
      <c r="L85" s="6" t="s">
        <v>533</v>
      </c>
      <c r="M85" s="5">
        <v>51.39</v>
      </c>
      <c r="N85" s="6" t="s">
        <v>534</v>
      </c>
      <c r="O85" s="5">
        <v>51.39</v>
      </c>
      <c r="P85" s="6" t="s">
        <v>535</v>
      </c>
      <c r="Q85" s="5">
        <v>51.39</v>
      </c>
      <c r="R85" s="6" t="s">
        <v>536</v>
      </c>
      <c r="S85" s="5">
        <v>28.55</v>
      </c>
      <c r="T85" s="6"/>
      <c r="U85" s="5"/>
      <c r="V85" s="5"/>
      <c r="W85" s="5"/>
      <c r="X85" s="5"/>
      <c r="Y85" s="5"/>
      <c r="Z85" s="5"/>
      <c r="AA85" s="5"/>
      <c r="AB85" s="5">
        <f t="shared" si="4"/>
        <v>234.11</v>
      </c>
    </row>
    <row r="86" spans="1:28" x14ac:dyDescent="0.3">
      <c r="A86" s="92">
        <v>75</v>
      </c>
      <c r="B86" s="92">
        <v>20008</v>
      </c>
      <c r="C86" s="72"/>
      <c r="D86" s="3" t="s">
        <v>140</v>
      </c>
      <c r="E86" s="92">
        <f t="shared" si="7"/>
        <v>459576</v>
      </c>
      <c r="F86" s="2">
        <v>459589</v>
      </c>
      <c r="G86" s="92">
        <f t="shared" si="5"/>
        <v>14</v>
      </c>
      <c r="H86" s="4" t="s">
        <v>193</v>
      </c>
      <c r="I86" s="5">
        <f t="shared" si="6"/>
        <v>79.94</v>
      </c>
      <c r="J86" s="6" t="s">
        <v>449</v>
      </c>
      <c r="K86" s="5">
        <v>28.55</v>
      </c>
      <c r="L86" s="6" t="s">
        <v>450</v>
      </c>
      <c r="M86" s="5">
        <v>28.55</v>
      </c>
      <c r="N86" s="6" t="s">
        <v>451</v>
      </c>
      <c r="O86" s="5">
        <v>22.84</v>
      </c>
      <c r="P86" s="6"/>
      <c r="Q86" s="5"/>
      <c r="R86" s="6"/>
      <c r="S86" s="5"/>
      <c r="T86" s="6"/>
      <c r="U86" s="5"/>
      <c r="V86" s="5"/>
      <c r="W86" s="5"/>
      <c r="X86" s="5"/>
      <c r="Y86" s="5"/>
      <c r="Z86" s="5"/>
      <c r="AA86" s="5"/>
      <c r="AB86" s="5">
        <f t="shared" si="4"/>
        <v>79.94</v>
      </c>
    </row>
    <row r="87" spans="1:28" x14ac:dyDescent="0.3">
      <c r="A87" s="92">
        <v>76</v>
      </c>
      <c r="B87" s="92">
        <v>20009</v>
      </c>
      <c r="C87" s="72"/>
      <c r="D87" s="3" t="s">
        <v>145</v>
      </c>
      <c r="E87" s="92">
        <f t="shared" si="7"/>
        <v>459590</v>
      </c>
      <c r="F87" s="2">
        <v>459604</v>
      </c>
      <c r="G87" s="92">
        <f t="shared" si="5"/>
        <v>15</v>
      </c>
      <c r="H87" s="4" t="s">
        <v>7</v>
      </c>
      <c r="I87" s="5">
        <f t="shared" si="6"/>
        <v>85.65</v>
      </c>
      <c r="J87" s="6" t="s">
        <v>568</v>
      </c>
      <c r="K87" s="5">
        <v>34.26</v>
      </c>
      <c r="L87" s="6" t="s">
        <v>569</v>
      </c>
      <c r="M87" s="5">
        <v>28.55</v>
      </c>
      <c r="N87" s="6" t="s">
        <v>570</v>
      </c>
      <c r="O87" s="5">
        <v>22.84</v>
      </c>
      <c r="P87" s="6"/>
      <c r="Q87" s="5"/>
      <c r="R87" s="6"/>
      <c r="S87" s="5"/>
      <c r="T87" s="6"/>
      <c r="U87" s="5"/>
      <c r="V87" s="5"/>
      <c r="W87" s="5"/>
      <c r="X87" s="5"/>
      <c r="Y87" s="5"/>
      <c r="Z87" s="5"/>
      <c r="AA87" s="5"/>
      <c r="AB87" s="5">
        <f t="shared" si="4"/>
        <v>85.65</v>
      </c>
    </row>
    <row r="88" spans="1:28" x14ac:dyDescent="0.3">
      <c r="A88" s="92">
        <v>77</v>
      </c>
      <c r="B88" s="92">
        <v>20010</v>
      </c>
      <c r="C88" s="72"/>
      <c r="D88" s="3" t="s">
        <v>156</v>
      </c>
      <c r="E88" s="92">
        <f t="shared" si="7"/>
        <v>459605</v>
      </c>
      <c r="F88" s="2">
        <v>459607</v>
      </c>
      <c r="G88" s="92">
        <f t="shared" si="5"/>
        <v>3</v>
      </c>
      <c r="H88" s="4" t="s">
        <v>290</v>
      </c>
      <c r="I88" s="5">
        <f t="shared" si="6"/>
        <v>17.13</v>
      </c>
      <c r="J88" s="6" t="s">
        <v>411</v>
      </c>
      <c r="K88" s="5">
        <v>5.71</v>
      </c>
      <c r="L88" s="6" t="s">
        <v>412</v>
      </c>
      <c r="M88" s="5">
        <v>11.42</v>
      </c>
      <c r="N88" s="6"/>
      <c r="O88" s="5"/>
      <c r="P88" s="6"/>
      <c r="Q88" s="5"/>
      <c r="R88" s="6"/>
      <c r="S88" s="5"/>
      <c r="T88" s="6"/>
      <c r="U88" s="5"/>
      <c r="V88" s="5"/>
      <c r="W88" s="5"/>
      <c r="X88" s="5"/>
      <c r="Y88" s="5"/>
      <c r="Z88" s="5"/>
      <c r="AA88" s="5"/>
      <c r="AB88" s="5">
        <f t="shared" si="4"/>
        <v>17.13</v>
      </c>
    </row>
    <row r="89" spans="1:28" x14ac:dyDescent="0.3">
      <c r="A89" s="92">
        <v>78</v>
      </c>
      <c r="B89" s="92">
        <v>20014</v>
      </c>
      <c r="C89" s="72"/>
      <c r="D89" s="3" t="s">
        <v>147</v>
      </c>
      <c r="E89" s="92">
        <f t="shared" si="7"/>
        <v>459608</v>
      </c>
      <c r="F89" s="2">
        <v>459612</v>
      </c>
      <c r="G89" s="92">
        <f t="shared" si="5"/>
        <v>5</v>
      </c>
      <c r="H89" s="4" t="s">
        <v>103</v>
      </c>
      <c r="I89" s="5">
        <f t="shared" si="6"/>
        <v>28.55</v>
      </c>
      <c r="J89" s="6" t="s">
        <v>505</v>
      </c>
      <c r="K89" s="5">
        <v>28.55</v>
      </c>
      <c r="L89" s="6"/>
      <c r="M89" s="5"/>
      <c r="N89" s="6"/>
      <c r="O89" s="5"/>
      <c r="P89" s="6"/>
      <c r="Q89" s="5"/>
      <c r="R89" s="6"/>
      <c r="S89" s="5"/>
      <c r="T89" s="6"/>
      <c r="U89" s="5"/>
      <c r="V89" s="5"/>
      <c r="W89" s="5"/>
      <c r="X89" s="5"/>
      <c r="Y89" s="5"/>
      <c r="Z89" s="5"/>
      <c r="AA89" s="5"/>
      <c r="AB89" s="5">
        <f t="shared" si="4"/>
        <v>28.55</v>
      </c>
    </row>
    <row r="90" spans="1:28" x14ac:dyDescent="0.3">
      <c r="A90" s="92">
        <v>79</v>
      </c>
      <c r="B90" s="92">
        <v>20015</v>
      </c>
      <c r="C90" s="72"/>
      <c r="D90" s="3" t="s">
        <v>166</v>
      </c>
      <c r="E90" s="92">
        <f t="shared" si="7"/>
        <v>459613</v>
      </c>
      <c r="F90" s="2">
        <v>459618</v>
      </c>
      <c r="G90" s="92">
        <f t="shared" si="5"/>
        <v>6</v>
      </c>
      <c r="H90" s="4" t="s">
        <v>22</v>
      </c>
      <c r="I90" s="5">
        <f t="shared" si="6"/>
        <v>34.26</v>
      </c>
      <c r="J90" s="6" t="s">
        <v>521</v>
      </c>
      <c r="K90" s="5">
        <v>34.26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5"/>
      <c r="W90" s="5"/>
      <c r="X90" s="5"/>
      <c r="Y90" s="5"/>
      <c r="Z90" s="5"/>
      <c r="AA90" s="5"/>
      <c r="AB90" s="5">
        <f t="shared" si="4"/>
        <v>34.26</v>
      </c>
    </row>
    <row r="91" spans="1:28" x14ac:dyDescent="0.3">
      <c r="A91" s="92">
        <v>80</v>
      </c>
      <c r="B91" s="92">
        <v>20016</v>
      </c>
      <c r="C91" s="72"/>
      <c r="D91" s="3" t="s">
        <v>135</v>
      </c>
      <c r="E91" s="92">
        <f t="shared" si="7"/>
        <v>459619</v>
      </c>
      <c r="F91" s="2">
        <v>459619</v>
      </c>
      <c r="G91" s="92">
        <f t="shared" si="5"/>
        <v>1</v>
      </c>
      <c r="H91" s="4" t="s">
        <v>90</v>
      </c>
      <c r="I91" s="5">
        <f t="shared" si="6"/>
        <v>5.71</v>
      </c>
      <c r="J91" s="6" t="s">
        <v>410</v>
      </c>
      <c r="K91" s="5">
        <v>5.71</v>
      </c>
      <c r="L91" s="6"/>
      <c r="M91" s="5"/>
      <c r="N91" s="6"/>
      <c r="O91" s="5"/>
      <c r="P91" s="6"/>
      <c r="Q91" s="5"/>
      <c r="R91" s="6"/>
      <c r="S91" s="5"/>
      <c r="T91" s="6"/>
      <c r="U91" s="5"/>
      <c r="V91" s="5"/>
      <c r="W91" s="5"/>
      <c r="X91" s="5"/>
      <c r="Y91" s="5"/>
      <c r="Z91" s="5"/>
      <c r="AA91" s="5"/>
      <c r="AB91" s="5">
        <f t="shared" si="4"/>
        <v>5.71</v>
      </c>
    </row>
    <row r="92" spans="1:28" x14ac:dyDescent="0.3">
      <c r="A92" s="92">
        <v>81</v>
      </c>
      <c r="B92" s="92">
        <v>20017</v>
      </c>
      <c r="C92" s="72"/>
      <c r="D92" s="182" t="s">
        <v>156</v>
      </c>
      <c r="E92" s="92">
        <f t="shared" si="7"/>
        <v>459620</v>
      </c>
      <c r="F92" s="2">
        <v>459624</v>
      </c>
      <c r="G92" s="92">
        <f t="shared" si="5"/>
        <v>5</v>
      </c>
      <c r="H92" s="4" t="s">
        <v>6</v>
      </c>
      <c r="I92" s="5">
        <f t="shared" si="6"/>
        <v>28.55</v>
      </c>
      <c r="J92" s="6" t="s">
        <v>404</v>
      </c>
      <c r="K92" s="5">
        <v>11.42</v>
      </c>
      <c r="L92" s="6" t="s">
        <v>405</v>
      </c>
      <c r="M92" s="5">
        <v>17.13</v>
      </c>
      <c r="N92" s="6"/>
      <c r="O92" s="5"/>
      <c r="P92" s="6"/>
      <c r="Q92" s="5"/>
      <c r="R92" s="6"/>
      <c r="S92" s="5"/>
      <c r="T92" s="6"/>
      <c r="U92" s="5"/>
      <c r="V92" s="5"/>
      <c r="W92" s="5"/>
      <c r="X92" s="5"/>
      <c r="Y92" s="5"/>
      <c r="Z92" s="5"/>
      <c r="AA92" s="5"/>
      <c r="AB92" s="5">
        <f t="shared" si="4"/>
        <v>28.549999999999997</v>
      </c>
    </row>
    <row r="93" spans="1:28" x14ac:dyDescent="0.3">
      <c r="A93" s="92">
        <v>82</v>
      </c>
      <c r="B93" s="92">
        <v>20018</v>
      </c>
      <c r="C93" s="3">
        <v>43116</v>
      </c>
      <c r="D93" s="3" t="s">
        <v>144</v>
      </c>
      <c r="E93" s="92">
        <f t="shared" si="7"/>
        <v>459625</v>
      </c>
      <c r="F93" s="2">
        <v>459635</v>
      </c>
      <c r="G93" s="92">
        <f t="shared" si="5"/>
        <v>11</v>
      </c>
      <c r="H93" s="4" t="s">
        <v>86</v>
      </c>
      <c r="I93" s="5">
        <f t="shared" si="6"/>
        <v>62.81</v>
      </c>
      <c r="J93" s="6" t="s">
        <v>406</v>
      </c>
      <c r="K93" s="5">
        <v>39.97</v>
      </c>
      <c r="L93" s="6" t="s">
        <v>407</v>
      </c>
      <c r="M93" s="5">
        <v>22.84</v>
      </c>
      <c r="N93" s="6"/>
      <c r="O93" s="5"/>
      <c r="P93" s="6"/>
      <c r="Q93" s="5"/>
      <c r="R93" s="6"/>
      <c r="S93" s="5"/>
      <c r="T93" s="6"/>
      <c r="U93" s="5"/>
      <c r="V93" s="5"/>
      <c r="W93" s="5"/>
      <c r="X93" s="5"/>
      <c r="Y93" s="5"/>
      <c r="Z93" s="5"/>
      <c r="AA93" s="5"/>
      <c r="AB93" s="5">
        <f t="shared" si="4"/>
        <v>62.81</v>
      </c>
    </row>
    <row r="94" spans="1:28" x14ac:dyDescent="0.3">
      <c r="A94" s="92">
        <v>83</v>
      </c>
      <c r="B94" s="92">
        <v>20019</v>
      </c>
      <c r="C94" s="72"/>
      <c r="D94" s="3" t="s">
        <v>235</v>
      </c>
      <c r="E94" s="92">
        <f t="shared" si="7"/>
        <v>459636</v>
      </c>
      <c r="F94" s="2">
        <v>459640</v>
      </c>
      <c r="G94" s="92">
        <f t="shared" si="5"/>
        <v>5</v>
      </c>
      <c r="H94" s="4" t="s">
        <v>11</v>
      </c>
      <c r="I94" s="5">
        <f t="shared" si="6"/>
        <v>28.55</v>
      </c>
      <c r="J94" s="6" t="s">
        <v>439</v>
      </c>
      <c r="K94" s="5">
        <v>28.55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5"/>
      <c r="W94" s="5"/>
      <c r="X94" s="5"/>
      <c r="Y94" s="5"/>
      <c r="Z94" s="5"/>
      <c r="AA94" s="5"/>
      <c r="AB94" s="5">
        <f t="shared" si="4"/>
        <v>28.55</v>
      </c>
    </row>
    <row r="95" spans="1:28" x14ac:dyDescent="0.3">
      <c r="A95" s="92">
        <v>84</v>
      </c>
      <c r="B95" s="92">
        <v>20020</v>
      </c>
      <c r="C95" s="72"/>
      <c r="D95" s="3" t="s">
        <v>165</v>
      </c>
      <c r="E95" s="92">
        <f t="shared" si="7"/>
        <v>459641</v>
      </c>
      <c r="F95" s="2">
        <v>459641</v>
      </c>
      <c r="G95" s="92">
        <f t="shared" si="5"/>
        <v>1</v>
      </c>
      <c r="H95" s="4" t="s">
        <v>109</v>
      </c>
      <c r="I95" s="5">
        <f t="shared" si="6"/>
        <v>5.71</v>
      </c>
      <c r="J95" s="6" t="s">
        <v>427</v>
      </c>
      <c r="K95" s="5">
        <v>5.71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5"/>
      <c r="W95" s="5"/>
      <c r="X95" s="5"/>
      <c r="Y95" s="5"/>
      <c r="Z95" s="5"/>
      <c r="AA95" s="5"/>
      <c r="AB95" s="5">
        <f t="shared" si="4"/>
        <v>5.71</v>
      </c>
    </row>
    <row r="96" spans="1:28" x14ac:dyDescent="0.3">
      <c r="A96" s="92">
        <v>85</v>
      </c>
      <c r="B96" s="92">
        <v>20021</v>
      </c>
      <c r="C96" s="72"/>
      <c r="D96" s="3" t="s">
        <v>162</v>
      </c>
      <c r="E96" s="92">
        <f t="shared" si="7"/>
        <v>459642</v>
      </c>
      <c r="F96" s="2">
        <v>459644</v>
      </c>
      <c r="G96" s="92">
        <f t="shared" si="5"/>
        <v>3</v>
      </c>
      <c r="H96" s="4" t="s">
        <v>219</v>
      </c>
      <c r="I96" s="5">
        <f t="shared" si="6"/>
        <v>17.13</v>
      </c>
      <c r="J96" s="6" t="s">
        <v>613</v>
      </c>
      <c r="K96" s="5">
        <v>17.13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5"/>
      <c r="W96" s="5"/>
      <c r="X96" s="5"/>
      <c r="Y96" s="5"/>
      <c r="Z96" s="5"/>
      <c r="AA96" s="5"/>
      <c r="AB96" s="5">
        <f t="shared" si="4"/>
        <v>17.13</v>
      </c>
    </row>
    <row r="97" spans="1:28" x14ac:dyDescent="0.3">
      <c r="A97" s="92">
        <v>86</v>
      </c>
      <c r="B97" s="92">
        <v>20022</v>
      </c>
      <c r="C97" s="72"/>
      <c r="D97" s="3" t="s">
        <v>167</v>
      </c>
      <c r="E97" s="92">
        <f t="shared" si="7"/>
        <v>459645</v>
      </c>
      <c r="F97" s="2">
        <v>459645</v>
      </c>
      <c r="G97" s="92">
        <f t="shared" si="5"/>
        <v>1</v>
      </c>
      <c r="H97" s="4" t="s">
        <v>35</v>
      </c>
      <c r="I97" s="5">
        <f t="shared" si="6"/>
        <v>5.71</v>
      </c>
      <c r="J97" s="6" t="s">
        <v>399</v>
      </c>
      <c r="K97" s="5">
        <v>5.71</v>
      </c>
      <c r="L97" s="6"/>
      <c r="M97" s="5"/>
      <c r="N97" s="6"/>
      <c r="O97" s="5"/>
      <c r="P97" s="6"/>
      <c r="Q97" s="5"/>
      <c r="R97" s="6"/>
      <c r="S97" s="5"/>
      <c r="T97" s="6"/>
      <c r="U97" s="5"/>
      <c r="V97" s="5"/>
      <c r="W97" s="5"/>
      <c r="X97" s="5"/>
      <c r="Y97" s="5"/>
      <c r="Z97" s="5"/>
      <c r="AA97" s="5"/>
      <c r="AB97" s="5">
        <f t="shared" si="4"/>
        <v>5.71</v>
      </c>
    </row>
    <row r="98" spans="1:28" x14ac:dyDescent="0.3">
      <c r="A98" s="92">
        <v>87</v>
      </c>
      <c r="B98" s="92">
        <v>20023</v>
      </c>
      <c r="C98" s="72"/>
      <c r="D98" s="3" t="s">
        <v>177</v>
      </c>
      <c r="E98" s="92">
        <f t="shared" si="7"/>
        <v>459646</v>
      </c>
      <c r="F98" s="2">
        <v>459648</v>
      </c>
      <c r="G98" s="92">
        <f t="shared" si="5"/>
        <v>3</v>
      </c>
      <c r="H98" s="4" t="s">
        <v>45</v>
      </c>
      <c r="I98" s="5">
        <f t="shared" si="6"/>
        <v>17.13</v>
      </c>
      <c r="J98" s="6" t="s">
        <v>571</v>
      </c>
      <c r="K98" s="5">
        <v>17.13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5"/>
      <c r="W98" s="5"/>
      <c r="X98" s="5"/>
      <c r="Y98" s="5"/>
      <c r="Z98" s="5"/>
      <c r="AA98" s="5"/>
      <c r="AB98" s="5">
        <f t="shared" si="4"/>
        <v>17.13</v>
      </c>
    </row>
    <row r="99" spans="1:28" x14ac:dyDescent="0.3">
      <c r="A99" s="92">
        <v>88</v>
      </c>
      <c r="B99" s="92">
        <v>20024</v>
      </c>
      <c r="C99" s="72"/>
      <c r="D99" s="3" t="s">
        <v>160</v>
      </c>
      <c r="E99" s="92">
        <f t="shared" si="7"/>
        <v>459649</v>
      </c>
      <c r="F99" s="2">
        <v>459650</v>
      </c>
      <c r="G99" s="92">
        <f t="shared" si="5"/>
        <v>2</v>
      </c>
      <c r="H99" s="4" t="s">
        <v>24</v>
      </c>
      <c r="I99" s="5">
        <f t="shared" si="6"/>
        <v>11.42</v>
      </c>
      <c r="J99" s="6" t="s">
        <v>555</v>
      </c>
      <c r="K99" s="5">
        <v>11.42</v>
      </c>
      <c r="L99" s="6"/>
      <c r="M99" s="5"/>
      <c r="N99" s="6"/>
      <c r="O99" s="5"/>
      <c r="P99" s="6"/>
      <c r="Q99" s="5"/>
      <c r="R99" s="6"/>
      <c r="S99" s="5"/>
      <c r="T99" s="6"/>
      <c r="U99" s="5"/>
      <c r="V99" s="5"/>
      <c r="W99" s="5"/>
      <c r="X99" s="5"/>
      <c r="Y99" s="5"/>
      <c r="Z99" s="5"/>
      <c r="AA99" s="5"/>
      <c r="AB99" s="5">
        <f t="shared" si="4"/>
        <v>11.42</v>
      </c>
    </row>
    <row r="100" spans="1:28" x14ac:dyDescent="0.3">
      <c r="A100" s="92">
        <v>89</v>
      </c>
      <c r="B100" s="92">
        <v>20025</v>
      </c>
      <c r="C100" s="72"/>
      <c r="D100" s="3" t="s">
        <v>171</v>
      </c>
      <c r="E100" s="92">
        <f t="shared" si="7"/>
        <v>459651</v>
      </c>
      <c r="F100" s="2">
        <v>459658</v>
      </c>
      <c r="G100" s="92">
        <f t="shared" si="5"/>
        <v>8</v>
      </c>
      <c r="H100" s="4" t="s">
        <v>9</v>
      </c>
      <c r="I100" s="5">
        <f t="shared" si="6"/>
        <v>45.68</v>
      </c>
      <c r="J100" s="6" t="s">
        <v>611</v>
      </c>
      <c r="K100" s="5">
        <v>22.84</v>
      </c>
      <c r="L100" s="6" t="s">
        <v>612</v>
      </c>
      <c r="M100" s="5">
        <v>22.84</v>
      </c>
      <c r="N100" s="6"/>
      <c r="O100" s="5"/>
      <c r="P100" s="6"/>
      <c r="Q100" s="5"/>
      <c r="R100" s="6"/>
      <c r="S100" s="5"/>
      <c r="T100" s="6"/>
      <c r="U100" s="5"/>
      <c r="V100" s="5"/>
      <c r="W100" s="5"/>
      <c r="X100" s="5"/>
      <c r="Y100" s="5"/>
      <c r="Z100" s="5"/>
      <c r="AA100" s="5"/>
      <c r="AB100" s="5">
        <f t="shared" si="4"/>
        <v>45.68</v>
      </c>
    </row>
    <row r="101" spans="1:28" x14ac:dyDescent="0.3">
      <c r="A101" s="92">
        <v>90</v>
      </c>
      <c r="B101" s="92">
        <v>20026</v>
      </c>
      <c r="C101" s="3">
        <v>43117</v>
      </c>
      <c r="D101" s="3" t="s">
        <v>151</v>
      </c>
      <c r="E101" s="92">
        <f t="shared" si="7"/>
        <v>459659</v>
      </c>
      <c r="F101" s="2">
        <v>459660</v>
      </c>
      <c r="G101" s="92">
        <f t="shared" si="5"/>
        <v>2</v>
      </c>
      <c r="H101" s="4" t="s">
        <v>74</v>
      </c>
      <c r="I101" s="5">
        <f t="shared" si="6"/>
        <v>11.42</v>
      </c>
      <c r="J101" s="6" t="s">
        <v>442</v>
      </c>
      <c r="K101" s="5">
        <v>11.42</v>
      </c>
      <c r="L101" s="6"/>
      <c r="M101" s="5"/>
      <c r="N101" s="6"/>
      <c r="O101" s="5"/>
      <c r="P101" s="6"/>
      <c r="Q101" s="5"/>
      <c r="R101" s="6"/>
      <c r="S101" s="5"/>
      <c r="T101" s="6"/>
      <c r="U101" s="5"/>
      <c r="V101" s="5"/>
      <c r="W101" s="5"/>
      <c r="X101" s="5"/>
      <c r="Y101" s="5"/>
      <c r="Z101" s="5"/>
      <c r="AA101" s="5"/>
      <c r="AB101" s="5">
        <f t="shared" si="4"/>
        <v>11.42</v>
      </c>
    </row>
    <row r="102" spans="1:28" x14ac:dyDescent="0.3">
      <c r="A102" s="92">
        <v>91</v>
      </c>
      <c r="B102" s="92">
        <v>20027</v>
      </c>
      <c r="C102" s="72"/>
      <c r="D102" s="3" t="s">
        <v>229</v>
      </c>
      <c r="E102" s="92">
        <f t="shared" si="7"/>
        <v>459661</v>
      </c>
      <c r="F102" s="2">
        <v>459670</v>
      </c>
      <c r="G102" s="92">
        <f t="shared" si="5"/>
        <v>10</v>
      </c>
      <c r="H102" s="4" t="s">
        <v>39</v>
      </c>
      <c r="I102" s="5">
        <f t="shared" si="6"/>
        <v>57.1</v>
      </c>
      <c r="J102" s="6" t="s">
        <v>506</v>
      </c>
      <c r="K102" s="5">
        <v>28.55</v>
      </c>
      <c r="L102" s="6" t="s">
        <v>507</v>
      </c>
      <c r="M102" s="5">
        <v>28.55</v>
      </c>
      <c r="N102" s="6"/>
      <c r="O102" s="5"/>
      <c r="P102" s="6"/>
      <c r="Q102" s="5"/>
      <c r="R102" s="6"/>
      <c r="S102" s="5"/>
      <c r="T102" s="6"/>
      <c r="U102" s="5"/>
      <c r="V102" s="5"/>
      <c r="W102" s="5"/>
      <c r="X102" s="5"/>
      <c r="Y102" s="5"/>
      <c r="Z102" s="5"/>
      <c r="AA102" s="5"/>
      <c r="AB102" s="5">
        <f t="shared" si="4"/>
        <v>57.1</v>
      </c>
    </row>
    <row r="103" spans="1:28" x14ac:dyDescent="0.3">
      <c r="A103" s="92">
        <v>92</v>
      </c>
      <c r="B103" s="92">
        <v>20028</v>
      </c>
      <c r="C103" s="72"/>
      <c r="D103" s="3" t="s">
        <v>174</v>
      </c>
      <c r="E103" s="92">
        <f t="shared" si="7"/>
        <v>459671</v>
      </c>
      <c r="F103" s="2">
        <v>459677</v>
      </c>
      <c r="G103" s="92">
        <f t="shared" si="5"/>
        <v>7</v>
      </c>
      <c r="H103" s="4" t="s">
        <v>25</v>
      </c>
      <c r="I103" s="5">
        <f t="shared" si="6"/>
        <v>39.97</v>
      </c>
      <c r="J103" s="6" t="s">
        <v>428</v>
      </c>
      <c r="K103" s="5">
        <v>34.26</v>
      </c>
      <c r="L103" s="6" t="s">
        <v>429</v>
      </c>
      <c r="M103" s="5">
        <v>5.71</v>
      </c>
      <c r="N103" s="6"/>
      <c r="O103" s="5"/>
      <c r="P103" s="6"/>
      <c r="Q103" s="5"/>
      <c r="R103" s="6"/>
      <c r="S103" s="5"/>
      <c r="T103" s="6"/>
      <c r="U103" s="5"/>
      <c r="V103" s="5"/>
      <c r="W103" s="5"/>
      <c r="X103" s="5"/>
      <c r="Y103" s="5"/>
      <c r="Z103" s="5"/>
      <c r="AA103" s="5"/>
      <c r="AB103" s="5">
        <f t="shared" si="4"/>
        <v>39.97</v>
      </c>
    </row>
    <row r="104" spans="1:28" x14ac:dyDescent="0.3">
      <c r="A104" s="92">
        <v>93</v>
      </c>
      <c r="B104" s="92">
        <v>20029</v>
      </c>
      <c r="C104" s="72"/>
      <c r="D104" s="3" t="s">
        <v>164</v>
      </c>
      <c r="E104" s="92">
        <f t="shared" si="7"/>
        <v>459678</v>
      </c>
      <c r="F104" s="2">
        <v>459678</v>
      </c>
      <c r="G104" s="92">
        <f t="shared" si="5"/>
        <v>1</v>
      </c>
      <c r="H104" s="4" t="s">
        <v>35</v>
      </c>
      <c r="I104" s="5">
        <f t="shared" si="6"/>
        <v>5.71</v>
      </c>
      <c r="J104" s="6" t="s">
        <v>453</v>
      </c>
      <c r="K104" s="5">
        <v>5.71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5"/>
      <c r="W104" s="5"/>
      <c r="X104" s="5"/>
      <c r="Y104" s="5"/>
      <c r="Z104" s="5"/>
      <c r="AA104" s="5"/>
      <c r="AB104" s="5">
        <f t="shared" si="4"/>
        <v>5.71</v>
      </c>
    </row>
    <row r="105" spans="1:28" x14ac:dyDescent="0.3">
      <c r="A105" s="92">
        <v>94</v>
      </c>
      <c r="B105" s="92">
        <v>20030</v>
      </c>
      <c r="C105" s="72"/>
      <c r="D105" s="3" t="s">
        <v>143</v>
      </c>
      <c r="E105" s="92">
        <f t="shared" si="7"/>
        <v>459679</v>
      </c>
      <c r="F105" s="2">
        <v>459681</v>
      </c>
      <c r="G105" s="92">
        <f t="shared" si="5"/>
        <v>3</v>
      </c>
      <c r="H105" s="4" t="s">
        <v>60</v>
      </c>
      <c r="I105" s="5">
        <f t="shared" si="6"/>
        <v>17.13</v>
      </c>
      <c r="J105" s="6" t="s">
        <v>426</v>
      </c>
      <c r="K105" s="5">
        <v>17.13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5"/>
      <c r="W105" s="5"/>
      <c r="X105" s="5"/>
      <c r="Y105" s="5"/>
      <c r="Z105" s="5"/>
      <c r="AA105" s="5"/>
      <c r="AB105" s="5">
        <f t="shared" si="4"/>
        <v>17.13</v>
      </c>
    </row>
    <row r="106" spans="1:28" x14ac:dyDescent="0.3">
      <c r="A106" s="92">
        <v>95</v>
      </c>
      <c r="B106" s="92">
        <v>20031</v>
      </c>
      <c r="C106" s="72"/>
      <c r="D106" s="3" t="s">
        <v>163</v>
      </c>
      <c r="E106" s="92">
        <f t="shared" si="7"/>
        <v>459682</v>
      </c>
      <c r="F106" s="2">
        <v>459683</v>
      </c>
      <c r="G106" s="92">
        <f t="shared" si="5"/>
        <v>2</v>
      </c>
      <c r="H106" s="4" t="s">
        <v>85</v>
      </c>
      <c r="I106" s="5">
        <f t="shared" si="6"/>
        <v>11.42</v>
      </c>
      <c r="J106" s="6" t="s">
        <v>424</v>
      </c>
      <c r="K106" s="5">
        <v>5.71</v>
      </c>
      <c r="L106" s="6" t="s">
        <v>425</v>
      </c>
      <c r="M106" s="5">
        <v>5.71</v>
      </c>
      <c r="N106" s="6"/>
      <c r="O106" s="5"/>
      <c r="P106" s="6"/>
      <c r="Q106" s="5"/>
      <c r="R106" s="6"/>
      <c r="S106" s="5"/>
      <c r="T106" s="6"/>
      <c r="U106" s="5"/>
      <c r="V106" s="5"/>
      <c r="W106" s="5"/>
      <c r="X106" s="5"/>
      <c r="Y106" s="5"/>
      <c r="Z106" s="5"/>
      <c r="AA106" s="5"/>
      <c r="AB106" s="5">
        <f t="shared" si="4"/>
        <v>11.42</v>
      </c>
    </row>
    <row r="107" spans="1:28" x14ac:dyDescent="0.3">
      <c r="A107" s="92">
        <v>96</v>
      </c>
      <c r="B107" s="92">
        <v>20032</v>
      </c>
      <c r="C107" s="72"/>
      <c r="D107" s="3" t="s">
        <v>332</v>
      </c>
      <c r="E107" s="92">
        <f t="shared" si="7"/>
        <v>459684</v>
      </c>
      <c r="F107" s="2">
        <v>459687</v>
      </c>
      <c r="G107" s="92">
        <f t="shared" si="5"/>
        <v>4</v>
      </c>
      <c r="H107" s="4" t="s">
        <v>10</v>
      </c>
      <c r="I107" s="5">
        <f t="shared" si="6"/>
        <v>22.84</v>
      </c>
      <c r="J107" s="6" t="s">
        <v>417</v>
      </c>
      <c r="K107" s="5">
        <v>22.84</v>
      </c>
      <c r="L107" s="6"/>
      <c r="M107" s="5"/>
      <c r="N107" s="6"/>
      <c r="O107" s="5"/>
      <c r="P107" s="6"/>
      <c r="Q107" s="5"/>
      <c r="R107" s="6"/>
      <c r="S107" s="5"/>
      <c r="T107" s="6"/>
      <c r="U107" s="5"/>
      <c r="V107" s="5"/>
      <c r="W107" s="5"/>
      <c r="X107" s="5"/>
      <c r="Y107" s="5"/>
      <c r="Z107" s="5"/>
      <c r="AA107" s="5"/>
      <c r="AB107" s="5">
        <f t="shared" si="4"/>
        <v>22.84</v>
      </c>
    </row>
    <row r="108" spans="1:28" x14ac:dyDescent="0.3">
      <c r="A108" s="92">
        <v>97</v>
      </c>
      <c r="B108" s="92">
        <v>20033</v>
      </c>
      <c r="C108" s="72"/>
      <c r="D108" s="3" t="s">
        <v>333</v>
      </c>
      <c r="E108" s="92">
        <f t="shared" si="7"/>
        <v>459688</v>
      </c>
      <c r="F108" s="2">
        <v>459690</v>
      </c>
      <c r="G108" s="92">
        <f t="shared" si="5"/>
        <v>3</v>
      </c>
      <c r="H108" s="4" t="s">
        <v>188</v>
      </c>
      <c r="I108" s="5">
        <f t="shared" si="6"/>
        <v>17.13</v>
      </c>
      <c r="J108" s="6" t="s">
        <v>508</v>
      </c>
      <c r="K108" s="5">
        <v>17.13</v>
      </c>
      <c r="L108" s="6"/>
      <c r="M108" s="5"/>
      <c r="N108" s="6"/>
      <c r="O108" s="5"/>
      <c r="P108" s="6"/>
      <c r="Q108" s="5"/>
      <c r="R108" s="6"/>
      <c r="S108" s="5"/>
      <c r="T108" s="6"/>
      <c r="U108" s="5"/>
      <c r="V108" s="5"/>
      <c r="W108" s="5"/>
      <c r="X108" s="5"/>
      <c r="Y108" s="5"/>
      <c r="Z108" s="5"/>
      <c r="AA108" s="5"/>
      <c r="AB108" s="5">
        <f t="shared" si="4"/>
        <v>17.13</v>
      </c>
    </row>
    <row r="109" spans="1:28" x14ac:dyDescent="0.3">
      <c r="A109" s="92">
        <v>98</v>
      </c>
      <c r="B109" s="92">
        <v>20034</v>
      </c>
      <c r="C109" s="72"/>
      <c r="D109" s="3" t="s">
        <v>322</v>
      </c>
      <c r="E109" s="92">
        <f t="shared" si="7"/>
        <v>459691</v>
      </c>
      <c r="F109" s="2">
        <v>459706</v>
      </c>
      <c r="G109" s="92">
        <f t="shared" si="5"/>
        <v>16</v>
      </c>
      <c r="H109" s="4" t="s">
        <v>40</v>
      </c>
      <c r="I109" s="5">
        <f t="shared" si="6"/>
        <v>91.36</v>
      </c>
      <c r="J109" s="6" t="s">
        <v>509</v>
      </c>
      <c r="K109" s="5">
        <v>91.36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5"/>
      <c r="W109" s="5"/>
      <c r="X109" s="5"/>
      <c r="Y109" s="5"/>
      <c r="Z109" s="5"/>
      <c r="AA109" s="5"/>
      <c r="AB109" s="5">
        <f t="shared" si="4"/>
        <v>91.36</v>
      </c>
    </row>
    <row r="110" spans="1:28" x14ac:dyDescent="0.3">
      <c r="A110" s="92">
        <v>99</v>
      </c>
      <c r="B110" s="92">
        <v>20035</v>
      </c>
      <c r="C110" s="72"/>
      <c r="D110" s="3" t="s">
        <v>238</v>
      </c>
      <c r="E110" s="92">
        <f t="shared" si="7"/>
        <v>459707</v>
      </c>
      <c r="F110" s="2">
        <v>459713</v>
      </c>
      <c r="G110" s="92">
        <f t="shared" si="5"/>
        <v>7</v>
      </c>
      <c r="H110" s="4" t="s">
        <v>288</v>
      </c>
      <c r="I110" s="5">
        <f t="shared" si="6"/>
        <v>39.97</v>
      </c>
      <c r="J110" s="6" t="s">
        <v>464</v>
      </c>
      <c r="K110" s="5">
        <v>39.97</v>
      </c>
      <c r="L110" s="6"/>
      <c r="M110" s="5"/>
      <c r="N110" s="6"/>
      <c r="O110" s="5"/>
      <c r="P110" s="6"/>
      <c r="Q110" s="5"/>
      <c r="R110" s="6"/>
      <c r="S110" s="5"/>
      <c r="T110" s="6"/>
      <c r="U110" s="5"/>
      <c r="V110" s="5"/>
      <c r="W110" s="5"/>
      <c r="X110" s="5"/>
      <c r="Y110" s="5"/>
      <c r="Z110" s="5"/>
      <c r="AA110" s="5"/>
      <c r="AB110" s="5">
        <f t="shared" si="4"/>
        <v>39.97</v>
      </c>
    </row>
    <row r="111" spans="1:28" x14ac:dyDescent="0.3">
      <c r="A111" s="92">
        <v>100</v>
      </c>
      <c r="B111" s="92">
        <v>20036</v>
      </c>
      <c r="C111" s="72"/>
      <c r="D111" s="3" t="s">
        <v>240</v>
      </c>
      <c r="E111" s="92">
        <f t="shared" si="7"/>
        <v>459714</v>
      </c>
      <c r="F111" s="2">
        <v>459721</v>
      </c>
      <c r="G111" s="92">
        <f t="shared" si="5"/>
        <v>8</v>
      </c>
      <c r="H111" s="4" t="s">
        <v>104</v>
      </c>
      <c r="I111" s="5">
        <f t="shared" si="6"/>
        <v>45.68</v>
      </c>
      <c r="J111" s="6" t="s">
        <v>441</v>
      </c>
      <c r="K111" s="5">
        <v>45.68</v>
      </c>
      <c r="L111" s="6"/>
      <c r="M111" s="5"/>
      <c r="N111" s="6"/>
      <c r="O111" s="5"/>
      <c r="P111" s="6"/>
      <c r="Q111" s="5"/>
      <c r="R111" s="6"/>
      <c r="S111" s="5"/>
      <c r="T111" s="6"/>
      <c r="U111" s="5"/>
      <c r="V111" s="5"/>
      <c r="W111" s="5"/>
      <c r="X111" s="5"/>
      <c r="Y111" s="5"/>
      <c r="Z111" s="5"/>
      <c r="AA111" s="5"/>
      <c r="AB111" s="5">
        <f t="shared" si="4"/>
        <v>45.68</v>
      </c>
    </row>
    <row r="112" spans="1:28" x14ac:dyDescent="0.3">
      <c r="A112" s="92">
        <v>101</v>
      </c>
      <c r="B112" s="92">
        <v>20037</v>
      </c>
      <c r="C112" s="72"/>
      <c r="D112" s="3" t="s">
        <v>231</v>
      </c>
      <c r="E112" s="92">
        <f t="shared" si="7"/>
        <v>459722</v>
      </c>
      <c r="F112" s="2">
        <v>459756</v>
      </c>
      <c r="G112" s="92">
        <f t="shared" si="5"/>
        <v>35</v>
      </c>
      <c r="H112" s="4" t="s">
        <v>104</v>
      </c>
      <c r="I112" s="5">
        <f t="shared" si="6"/>
        <v>199.85</v>
      </c>
      <c r="J112" s="6" t="s">
        <v>510</v>
      </c>
      <c r="K112" s="5">
        <v>199.85</v>
      </c>
      <c r="L112" s="6"/>
      <c r="M112" s="5"/>
      <c r="N112" s="6"/>
      <c r="O112" s="5"/>
      <c r="P112" s="6"/>
      <c r="Q112" s="5"/>
      <c r="R112" s="6"/>
      <c r="S112" s="5"/>
      <c r="T112" s="6"/>
      <c r="U112" s="5"/>
      <c r="V112" s="5"/>
      <c r="W112" s="5"/>
      <c r="X112" s="5"/>
      <c r="Y112" s="5"/>
      <c r="Z112" s="5"/>
      <c r="AA112" s="5"/>
      <c r="AB112" s="5">
        <f t="shared" si="4"/>
        <v>199.85</v>
      </c>
    </row>
    <row r="113" spans="1:28" x14ac:dyDescent="0.3">
      <c r="A113" s="92">
        <v>102</v>
      </c>
      <c r="B113" s="92">
        <v>20038</v>
      </c>
      <c r="C113" s="72"/>
      <c r="D113" s="3" t="s">
        <v>238</v>
      </c>
      <c r="E113" s="92">
        <f t="shared" si="7"/>
        <v>459757</v>
      </c>
      <c r="F113" s="2">
        <v>459827</v>
      </c>
      <c r="G113" s="92">
        <f t="shared" si="5"/>
        <v>71</v>
      </c>
      <c r="H113" s="4" t="s">
        <v>104</v>
      </c>
      <c r="I113" s="5">
        <f t="shared" si="6"/>
        <v>405.41</v>
      </c>
      <c r="J113" s="6" t="s">
        <v>487</v>
      </c>
      <c r="K113" s="5">
        <v>154.16999999999999</v>
      </c>
      <c r="L113" s="6" t="s">
        <v>488</v>
      </c>
      <c r="M113" s="5">
        <v>251.24</v>
      </c>
      <c r="N113" s="6"/>
      <c r="O113" s="5"/>
      <c r="P113" s="6"/>
      <c r="Q113" s="5"/>
      <c r="R113" s="6"/>
      <c r="S113" s="5"/>
      <c r="T113" s="6"/>
      <c r="U113" s="5"/>
      <c r="V113" s="5"/>
      <c r="W113" s="5"/>
      <c r="X113" s="5"/>
      <c r="Y113" s="5"/>
      <c r="Z113" s="5"/>
      <c r="AA113" s="5"/>
      <c r="AB113" s="5">
        <f t="shared" si="4"/>
        <v>405.40999999999997</v>
      </c>
    </row>
    <row r="114" spans="1:28" x14ac:dyDescent="0.3">
      <c r="A114" s="92">
        <v>103</v>
      </c>
      <c r="B114" s="92">
        <v>20039</v>
      </c>
      <c r="C114" s="72"/>
      <c r="D114" s="3" t="s">
        <v>223</v>
      </c>
      <c r="E114" s="92">
        <f t="shared" si="7"/>
        <v>459828</v>
      </c>
      <c r="F114" s="2">
        <v>459829</v>
      </c>
      <c r="G114" s="92">
        <f t="shared" si="5"/>
        <v>2</v>
      </c>
      <c r="H114" s="4" t="s">
        <v>32</v>
      </c>
      <c r="I114" s="5">
        <f t="shared" si="6"/>
        <v>11.42</v>
      </c>
      <c r="J114" s="6" t="s">
        <v>400</v>
      </c>
      <c r="K114" s="5">
        <v>11.42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5"/>
      <c r="W114" s="5"/>
      <c r="X114" s="5"/>
      <c r="Y114" s="5"/>
      <c r="Z114" s="5"/>
      <c r="AA114" s="5"/>
      <c r="AB114" s="5">
        <f t="shared" si="4"/>
        <v>11.42</v>
      </c>
    </row>
    <row r="115" spans="1:28" x14ac:dyDescent="0.3">
      <c r="A115" s="92">
        <v>104</v>
      </c>
      <c r="B115" s="92">
        <v>20040</v>
      </c>
      <c r="C115" s="72"/>
      <c r="D115" s="3" t="s">
        <v>167</v>
      </c>
      <c r="E115" s="92">
        <f t="shared" si="7"/>
        <v>459830</v>
      </c>
      <c r="F115" s="2">
        <v>459831</v>
      </c>
      <c r="G115" s="92">
        <f t="shared" si="5"/>
        <v>2</v>
      </c>
      <c r="H115" s="4" t="s">
        <v>35</v>
      </c>
      <c r="I115" s="5">
        <f t="shared" si="6"/>
        <v>11.42</v>
      </c>
      <c r="J115" s="6" t="s">
        <v>454</v>
      </c>
      <c r="K115" s="5">
        <v>11.42</v>
      </c>
      <c r="L115" s="6"/>
      <c r="M115" s="5"/>
      <c r="N115" s="6"/>
      <c r="O115" s="5"/>
      <c r="P115" s="6"/>
      <c r="Q115" s="5"/>
      <c r="R115" s="6"/>
      <c r="S115" s="5"/>
      <c r="T115" s="6"/>
      <c r="U115" s="5"/>
      <c r="V115" s="5"/>
      <c r="W115" s="5"/>
      <c r="X115" s="5"/>
      <c r="Y115" s="5"/>
      <c r="Z115" s="5"/>
      <c r="AA115" s="5"/>
      <c r="AB115" s="5">
        <f t="shared" si="4"/>
        <v>11.42</v>
      </c>
    </row>
    <row r="116" spans="1:28" x14ac:dyDescent="0.3">
      <c r="A116" s="92">
        <v>105</v>
      </c>
      <c r="B116" s="92">
        <v>20041</v>
      </c>
      <c r="C116" s="3">
        <v>43118</v>
      </c>
      <c r="D116" s="3" t="s">
        <v>179</v>
      </c>
      <c r="E116" s="92">
        <f t="shared" si="7"/>
        <v>459832</v>
      </c>
      <c r="F116" s="2">
        <v>459833</v>
      </c>
      <c r="G116" s="92">
        <f t="shared" si="5"/>
        <v>2</v>
      </c>
      <c r="H116" s="4" t="s">
        <v>381</v>
      </c>
      <c r="I116" s="5">
        <f t="shared" si="6"/>
        <v>11.42</v>
      </c>
      <c r="J116" s="6" t="s">
        <v>455</v>
      </c>
      <c r="K116" s="5">
        <v>11.42</v>
      </c>
      <c r="L116" s="6"/>
      <c r="M116" s="5"/>
      <c r="N116" s="6"/>
      <c r="O116" s="5"/>
      <c r="P116" s="6"/>
      <c r="Q116" s="5"/>
      <c r="R116" s="6"/>
      <c r="S116" s="5"/>
      <c r="T116" s="6"/>
      <c r="U116" s="5"/>
      <c r="V116" s="5"/>
      <c r="W116" s="5"/>
      <c r="X116" s="5"/>
      <c r="Y116" s="5"/>
      <c r="Z116" s="5"/>
      <c r="AA116" s="5"/>
      <c r="AB116" s="5">
        <f t="shared" si="4"/>
        <v>11.42</v>
      </c>
    </row>
    <row r="117" spans="1:28" x14ac:dyDescent="0.3">
      <c r="A117" s="92">
        <v>106</v>
      </c>
      <c r="B117" s="92">
        <v>20042</v>
      </c>
      <c r="C117" s="72"/>
      <c r="D117" s="3" t="s">
        <v>135</v>
      </c>
      <c r="E117" s="92">
        <f t="shared" si="7"/>
        <v>459834</v>
      </c>
      <c r="F117" s="2">
        <v>459834</v>
      </c>
      <c r="G117" s="92">
        <f t="shared" si="5"/>
        <v>1</v>
      </c>
      <c r="H117" s="4" t="s">
        <v>91</v>
      </c>
      <c r="I117" s="5">
        <f t="shared" si="6"/>
        <v>5.71</v>
      </c>
      <c r="J117" s="6" t="s">
        <v>463</v>
      </c>
      <c r="K117" s="5">
        <v>5.71</v>
      </c>
      <c r="L117" s="6"/>
      <c r="M117" s="5"/>
      <c r="N117" s="6"/>
      <c r="O117" s="5"/>
      <c r="P117" s="6"/>
      <c r="Q117" s="5"/>
      <c r="R117" s="6"/>
      <c r="S117" s="5"/>
      <c r="T117" s="6"/>
      <c r="U117" s="5"/>
      <c r="V117" s="5"/>
      <c r="W117" s="5"/>
      <c r="X117" s="5"/>
      <c r="Y117" s="5"/>
      <c r="Z117" s="5"/>
      <c r="AA117" s="5"/>
      <c r="AB117" s="5">
        <f t="shared" si="4"/>
        <v>5.71</v>
      </c>
    </row>
    <row r="118" spans="1:28" x14ac:dyDescent="0.3">
      <c r="A118" s="92">
        <v>107</v>
      </c>
      <c r="B118" s="92">
        <v>20043</v>
      </c>
      <c r="C118" s="72"/>
      <c r="D118" s="3" t="s">
        <v>152</v>
      </c>
      <c r="E118" s="92">
        <f t="shared" si="7"/>
        <v>459835</v>
      </c>
      <c r="F118" s="2">
        <v>459836</v>
      </c>
      <c r="G118" s="92">
        <f t="shared" si="5"/>
        <v>2</v>
      </c>
      <c r="H118" s="4" t="s">
        <v>19</v>
      </c>
      <c r="I118" s="5">
        <f t="shared" si="6"/>
        <v>11.42</v>
      </c>
      <c r="J118" s="6" t="s">
        <v>430</v>
      </c>
      <c r="K118" s="5">
        <v>11.42</v>
      </c>
      <c r="L118" s="6"/>
      <c r="M118" s="5"/>
      <c r="N118" s="6"/>
      <c r="O118" s="5"/>
      <c r="P118" s="6"/>
      <c r="Q118" s="5"/>
      <c r="R118" s="6"/>
      <c r="S118" s="5"/>
      <c r="T118" s="6"/>
      <c r="U118" s="5"/>
      <c r="V118" s="5"/>
      <c r="W118" s="5"/>
      <c r="X118" s="5"/>
      <c r="Y118" s="5"/>
      <c r="Z118" s="5"/>
      <c r="AA118" s="5"/>
      <c r="AB118" s="5">
        <f t="shared" si="4"/>
        <v>11.42</v>
      </c>
    </row>
    <row r="119" spans="1:28" x14ac:dyDescent="0.3">
      <c r="A119" s="92">
        <v>108</v>
      </c>
      <c r="B119" s="92">
        <v>20044</v>
      </c>
      <c r="C119" s="3">
        <v>43119</v>
      </c>
      <c r="D119" s="3" t="s">
        <v>177</v>
      </c>
      <c r="E119" s="92">
        <f t="shared" si="7"/>
        <v>459837</v>
      </c>
      <c r="F119" s="2">
        <v>459838</v>
      </c>
      <c r="G119" s="92">
        <f t="shared" si="5"/>
        <v>2</v>
      </c>
      <c r="H119" s="4" t="s">
        <v>123</v>
      </c>
      <c r="I119" s="5">
        <f t="shared" si="6"/>
        <v>11.42</v>
      </c>
      <c r="J119" s="6" t="s">
        <v>598</v>
      </c>
      <c r="K119" s="5">
        <v>11.42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5"/>
      <c r="W119" s="5"/>
      <c r="X119" s="5"/>
      <c r="Y119" s="5"/>
      <c r="Z119" s="5"/>
      <c r="AA119" s="5"/>
      <c r="AB119" s="5">
        <f t="shared" si="4"/>
        <v>11.42</v>
      </c>
    </row>
    <row r="120" spans="1:28" x14ac:dyDescent="0.3">
      <c r="A120" s="92">
        <v>109</v>
      </c>
      <c r="B120" s="92">
        <v>20045</v>
      </c>
      <c r="C120" s="72"/>
      <c r="D120" s="3" t="s">
        <v>135</v>
      </c>
      <c r="E120" s="92">
        <f t="shared" si="7"/>
        <v>459839</v>
      </c>
      <c r="F120" s="2">
        <v>459839</v>
      </c>
      <c r="G120" s="92">
        <f t="shared" si="5"/>
        <v>1</v>
      </c>
      <c r="H120" s="4" t="s">
        <v>35</v>
      </c>
      <c r="I120" s="5">
        <f t="shared" si="6"/>
        <v>5.71</v>
      </c>
      <c r="J120" s="6" t="s">
        <v>500</v>
      </c>
      <c r="K120" s="5">
        <v>5.71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5"/>
      <c r="W120" s="5"/>
      <c r="X120" s="5"/>
      <c r="Y120" s="5"/>
      <c r="Z120" s="5"/>
      <c r="AA120" s="5"/>
      <c r="AB120" s="5">
        <f t="shared" si="4"/>
        <v>5.71</v>
      </c>
    </row>
    <row r="121" spans="1:28" x14ac:dyDescent="0.3">
      <c r="A121" s="92">
        <v>110</v>
      </c>
      <c r="B121" s="92">
        <v>20046</v>
      </c>
      <c r="C121" s="3">
        <v>43122</v>
      </c>
      <c r="D121" s="3" t="s">
        <v>152</v>
      </c>
      <c r="E121" s="92">
        <f t="shared" si="7"/>
        <v>459840</v>
      </c>
      <c r="F121" s="2">
        <v>459853</v>
      </c>
      <c r="G121" s="92">
        <f t="shared" si="5"/>
        <v>14</v>
      </c>
      <c r="H121" s="4" t="s">
        <v>35</v>
      </c>
      <c r="I121" s="5">
        <f t="shared" si="6"/>
        <v>79.94</v>
      </c>
      <c r="J121" s="6" t="s">
        <v>527</v>
      </c>
      <c r="K121" s="5">
        <v>34.26</v>
      </c>
      <c r="L121" s="6" t="s">
        <v>528</v>
      </c>
      <c r="M121" s="5">
        <v>34.26</v>
      </c>
      <c r="N121" s="6" t="s">
        <v>529</v>
      </c>
      <c r="O121" s="5">
        <v>11.42</v>
      </c>
      <c r="P121" s="6"/>
      <c r="Q121" s="5"/>
      <c r="R121" s="6"/>
      <c r="S121" s="5"/>
      <c r="T121" s="6"/>
      <c r="U121" s="5"/>
      <c r="V121" s="5"/>
      <c r="W121" s="5"/>
      <c r="X121" s="5"/>
      <c r="Y121" s="5"/>
      <c r="Z121" s="5"/>
      <c r="AA121" s="5"/>
      <c r="AB121" s="5">
        <f t="shared" si="4"/>
        <v>79.94</v>
      </c>
    </row>
    <row r="122" spans="1:28" x14ac:dyDescent="0.3">
      <c r="A122" s="92">
        <v>111</v>
      </c>
      <c r="B122" s="92">
        <v>20047</v>
      </c>
      <c r="C122" s="3">
        <v>43123</v>
      </c>
      <c r="D122" s="3" t="s">
        <v>168</v>
      </c>
      <c r="E122" s="92">
        <f t="shared" si="7"/>
        <v>459854</v>
      </c>
      <c r="F122" s="2">
        <v>459854</v>
      </c>
      <c r="G122" s="92">
        <f t="shared" si="5"/>
        <v>1</v>
      </c>
      <c r="H122" s="4" t="s">
        <v>27</v>
      </c>
      <c r="I122" s="5">
        <f t="shared" si="6"/>
        <v>5.71</v>
      </c>
      <c r="J122" s="6" t="s">
        <v>523</v>
      </c>
      <c r="K122" s="5">
        <v>5.71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5"/>
      <c r="W122" s="5"/>
      <c r="X122" s="5"/>
      <c r="Y122" s="5"/>
      <c r="Z122" s="5"/>
      <c r="AA122" s="5"/>
      <c r="AB122" s="5">
        <f t="shared" si="4"/>
        <v>5.71</v>
      </c>
    </row>
    <row r="123" spans="1:28" x14ac:dyDescent="0.3">
      <c r="A123" s="92">
        <v>112</v>
      </c>
      <c r="B123" s="92">
        <v>20048</v>
      </c>
      <c r="C123" s="72"/>
      <c r="D123" s="3" t="s">
        <v>167</v>
      </c>
      <c r="E123" s="92">
        <f t="shared" si="7"/>
        <v>459855</v>
      </c>
      <c r="F123" s="2">
        <v>459855</v>
      </c>
      <c r="G123" s="92">
        <f t="shared" si="5"/>
        <v>1</v>
      </c>
      <c r="H123" s="4" t="s">
        <v>193</v>
      </c>
      <c r="I123" s="5">
        <f t="shared" si="6"/>
        <v>5.71</v>
      </c>
      <c r="J123" s="6" t="s">
        <v>511</v>
      </c>
      <c r="K123" s="5">
        <v>5.71</v>
      </c>
      <c r="L123" s="6"/>
      <c r="M123" s="5"/>
      <c r="N123" s="6"/>
      <c r="O123" s="5"/>
      <c r="P123" s="6"/>
      <c r="Q123" s="5"/>
      <c r="R123" s="6"/>
      <c r="S123" s="5"/>
      <c r="T123" s="6"/>
      <c r="U123" s="5"/>
      <c r="V123" s="5"/>
      <c r="W123" s="5"/>
      <c r="X123" s="5"/>
      <c r="Y123" s="5"/>
      <c r="Z123" s="5"/>
      <c r="AA123" s="5"/>
      <c r="AB123" s="5">
        <f t="shared" si="4"/>
        <v>5.71</v>
      </c>
    </row>
    <row r="124" spans="1:28" x14ac:dyDescent="0.3">
      <c r="A124" s="92">
        <v>113</v>
      </c>
      <c r="B124" s="92">
        <v>20049</v>
      </c>
      <c r="C124" s="72"/>
      <c r="D124" s="3" t="s">
        <v>150</v>
      </c>
      <c r="E124" s="92">
        <f t="shared" si="7"/>
        <v>459856</v>
      </c>
      <c r="F124" s="2">
        <v>459859</v>
      </c>
      <c r="G124" s="92">
        <f t="shared" si="5"/>
        <v>4</v>
      </c>
      <c r="H124" s="4" t="s">
        <v>1</v>
      </c>
      <c r="I124" s="5">
        <f t="shared" si="6"/>
        <v>22.84</v>
      </c>
      <c r="J124" s="6" t="s">
        <v>416</v>
      </c>
      <c r="K124" s="5">
        <v>22.84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5"/>
      <c r="W124" s="5"/>
      <c r="X124" s="5"/>
      <c r="Y124" s="5"/>
      <c r="Z124" s="5"/>
      <c r="AA124" s="5"/>
      <c r="AB124" s="5">
        <f t="shared" si="4"/>
        <v>22.84</v>
      </c>
    </row>
    <row r="125" spans="1:28" x14ac:dyDescent="0.3">
      <c r="A125" s="92">
        <v>114</v>
      </c>
      <c r="B125" s="92">
        <v>20050</v>
      </c>
      <c r="C125" s="3">
        <v>43124</v>
      </c>
      <c r="D125" s="3" t="s">
        <v>170</v>
      </c>
      <c r="E125" s="92">
        <f t="shared" si="7"/>
        <v>459860</v>
      </c>
      <c r="F125" s="2">
        <v>459861</v>
      </c>
      <c r="G125" s="92">
        <f t="shared" si="5"/>
        <v>2</v>
      </c>
      <c r="H125" s="4" t="s">
        <v>193</v>
      </c>
      <c r="I125" s="5">
        <f t="shared" si="6"/>
        <v>11.42</v>
      </c>
      <c r="J125" s="6" t="s">
        <v>512</v>
      </c>
      <c r="K125" s="5">
        <v>11.42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5"/>
      <c r="W125" s="5"/>
      <c r="X125" s="5"/>
      <c r="Y125" s="5"/>
      <c r="Z125" s="5"/>
      <c r="AA125" s="5"/>
      <c r="AB125" s="5">
        <f t="shared" si="4"/>
        <v>11.42</v>
      </c>
    </row>
    <row r="126" spans="1:28" x14ac:dyDescent="0.3">
      <c r="A126" s="92">
        <v>115</v>
      </c>
      <c r="B126" s="92">
        <v>20051</v>
      </c>
      <c r="C126" s="72"/>
      <c r="D126" s="3" t="s">
        <v>167</v>
      </c>
      <c r="E126" s="92">
        <f t="shared" si="7"/>
        <v>459862</v>
      </c>
      <c r="F126" s="2">
        <v>459862</v>
      </c>
      <c r="G126" s="92">
        <f t="shared" si="5"/>
        <v>1</v>
      </c>
      <c r="H126" s="4" t="s">
        <v>17</v>
      </c>
      <c r="I126" s="5">
        <f t="shared" si="6"/>
        <v>5.71</v>
      </c>
      <c r="J126" s="6" t="s">
        <v>433</v>
      </c>
      <c r="K126" s="5">
        <v>5.71</v>
      </c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5"/>
      <c r="W126" s="5"/>
      <c r="X126" s="5"/>
      <c r="Y126" s="5"/>
      <c r="Z126" s="5"/>
      <c r="AA126" s="5"/>
      <c r="AB126" s="5">
        <f t="shared" si="4"/>
        <v>5.71</v>
      </c>
    </row>
    <row r="127" spans="1:28" x14ac:dyDescent="0.3">
      <c r="A127" s="92">
        <v>116</v>
      </c>
      <c r="B127" s="92">
        <v>20052</v>
      </c>
      <c r="C127" s="72"/>
      <c r="D127" s="3" t="s">
        <v>167</v>
      </c>
      <c r="E127" s="92">
        <f t="shared" si="7"/>
        <v>459863</v>
      </c>
      <c r="F127" s="2">
        <v>459869</v>
      </c>
      <c r="G127" s="92">
        <f t="shared" si="5"/>
        <v>7</v>
      </c>
      <c r="H127" s="4" t="s">
        <v>1</v>
      </c>
      <c r="I127" s="5">
        <f t="shared" si="6"/>
        <v>39.97</v>
      </c>
      <c r="J127" s="6" t="s">
        <v>415</v>
      </c>
      <c r="K127" s="5">
        <v>39.97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5"/>
      <c r="W127" s="5"/>
      <c r="X127" s="5"/>
      <c r="Y127" s="5"/>
      <c r="Z127" s="5"/>
      <c r="AA127" s="5"/>
      <c r="AB127" s="5">
        <f t="shared" si="4"/>
        <v>39.97</v>
      </c>
    </row>
    <row r="128" spans="1:28" x14ac:dyDescent="0.3">
      <c r="A128" s="92">
        <v>117</v>
      </c>
      <c r="B128" s="92">
        <v>20053</v>
      </c>
      <c r="C128" s="72"/>
      <c r="D128" s="3" t="s">
        <v>382</v>
      </c>
      <c r="E128" s="92">
        <f t="shared" si="7"/>
        <v>459870</v>
      </c>
      <c r="F128" s="2">
        <v>459918</v>
      </c>
      <c r="G128" s="92">
        <f t="shared" si="5"/>
        <v>49</v>
      </c>
      <c r="H128" s="4" t="s">
        <v>104</v>
      </c>
      <c r="I128" s="5">
        <f t="shared" si="6"/>
        <v>279.79000000000002</v>
      </c>
      <c r="J128" s="6" t="s">
        <v>489</v>
      </c>
      <c r="K128" s="5">
        <v>279.79000000000002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5"/>
      <c r="W128" s="5"/>
      <c r="X128" s="5"/>
      <c r="Y128" s="5"/>
      <c r="Z128" s="5"/>
      <c r="AA128" s="5"/>
      <c r="AB128" s="5">
        <f t="shared" si="4"/>
        <v>279.79000000000002</v>
      </c>
    </row>
    <row r="129" spans="1:28" x14ac:dyDescent="0.3">
      <c r="A129" s="92">
        <v>118</v>
      </c>
      <c r="B129" s="92">
        <v>20054</v>
      </c>
      <c r="C129" s="3">
        <v>43129</v>
      </c>
      <c r="D129" s="3" t="s">
        <v>135</v>
      </c>
      <c r="E129" s="92">
        <f t="shared" si="7"/>
        <v>459919</v>
      </c>
      <c r="F129" s="2">
        <v>459919</v>
      </c>
      <c r="G129" s="92">
        <f t="shared" si="5"/>
        <v>1</v>
      </c>
      <c r="H129" s="4" t="s">
        <v>17</v>
      </c>
      <c r="I129" s="5">
        <f t="shared" si="6"/>
        <v>5.71</v>
      </c>
      <c r="J129" s="6" t="s">
        <v>434</v>
      </c>
      <c r="K129" s="5">
        <v>5.71</v>
      </c>
      <c r="L129" s="6"/>
      <c r="M129" s="5"/>
      <c r="N129" s="6"/>
      <c r="O129" s="5"/>
      <c r="P129" s="6"/>
      <c r="Q129" s="5"/>
      <c r="R129" s="6"/>
      <c r="S129" s="5"/>
      <c r="T129" s="6"/>
      <c r="U129" s="5"/>
      <c r="V129" s="5"/>
      <c r="W129" s="5"/>
      <c r="X129" s="5"/>
      <c r="Y129" s="5"/>
      <c r="Z129" s="5"/>
      <c r="AA129" s="5"/>
      <c r="AB129" s="5">
        <f t="shared" si="4"/>
        <v>5.71</v>
      </c>
    </row>
    <row r="130" spans="1:28" x14ac:dyDescent="0.3">
      <c r="A130" s="92">
        <v>119</v>
      </c>
      <c r="B130" s="92">
        <v>20055</v>
      </c>
      <c r="C130" s="72"/>
      <c r="D130" s="94" t="s">
        <v>170</v>
      </c>
      <c r="E130" s="92">
        <f t="shared" si="7"/>
        <v>459920</v>
      </c>
      <c r="F130" s="2">
        <v>459922</v>
      </c>
      <c r="G130" s="92">
        <f t="shared" si="5"/>
        <v>3</v>
      </c>
      <c r="H130" s="4" t="s">
        <v>35</v>
      </c>
      <c r="I130" s="5">
        <f t="shared" si="6"/>
        <v>17.13</v>
      </c>
      <c r="J130" s="6" t="s">
        <v>513</v>
      </c>
      <c r="K130" s="5">
        <v>17.13</v>
      </c>
      <c r="L130" s="6"/>
      <c r="M130" s="5"/>
      <c r="N130" s="6"/>
      <c r="O130" s="5"/>
      <c r="P130" s="6"/>
      <c r="Q130" s="5"/>
      <c r="R130" s="6"/>
      <c r="S130" s="5"/>
      <c r="T130" s="6"/>
      <c r="U130" s="5"/>
      <c r="V130" s="5"/>
      <c r="W130" s="5"/>
      <c r="X130" s="5"/>
      <c r="Y130" s="5"/>
      <c r="Z130" s="5"/>
      <c r="AA130" s="5"/>
      <c r="AB130" s="5">
        <f t="shared" si="4"/>
        <v>17.13</v>
      </c>
    </row>
    <row r="131" spans="1:28" x14ac:dyDescent="0.3">
      <c r="A131" s="92">
        <v>120</v>
      </c>
      <c r="B131" s="92">
        <v>20056</v>
      </c>
      <c r="C131" s="72"/>
      <c r="D131" s="3" t="s">
        <v>135</v>
      </c>
      <c r="E131" s="92">
        <f t="shared" si="7"/>
        <v>459923</v>
      </c>
      <c r="F131" s="2">
        <v>459927</v>
      </c>
      <c r="G131" s="92">
        <f t="shared" si="5"/>
        <v>5</v>
      </c>
      <c r="H131" s="4" t="s">
        <v>73</v>
      </c>
      <c r="I131" s="5">
        <f t="shared" si="6"/>
        <v>28.55</v>
      </c>
      <c r="J131" s="6" t="s">
        <v>470</v>
      </c>
      <c r="K131" s="5">
        <v>28.55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5"/>
      <c r="W131" s="5"/>
      <c r="X131" s="5"/>
      <c r="Y131" s="5"/>
      <c r="Z131" s="5"/>
      <c r="AA131" s="5"/>
      <c r="AB131" s="5">
        <f t="shared" si="4"/>
        <v>28.55</v>
      </c>
    </row>
    <row r="132" spans="1:28" x14ac:dyDescent="0.3">
      <c r="A132" s="92">
        <v>121</v>
      </c>
      <c r="B132" s="92">
        <v>20057</v>
      </c>
      <c r="C132" s="72"/>
      <c r="D132" s="3" t="s">
        <v>150</v>
      </c>
      <c r="E132" s="92">
        <f t="shared" si="7"/>
        <v>459928</v>
      </c>
      <c r="F132" s="2">
        <v>459930</v>
      </c>
      <c r="G132" s="92">
        <f t="shared" si="5"/>
        <v>3</v>
      </c>
      <c r="H132" s="4" t="s">
        <v>19</v>
      </c>
      <c r="I132" s="5">
        <f t="shared" si="6"/>
        <v>17.13</v>
      </c>
      <c r="J132" s="6" t="s">
        <v>782</v>
      </c>
      <c r="K132" s="5">
        <v>17.13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5"/>
      <c r="W132" s="5"/>
      <c r="X132" s="5"/>
      <c r="Y132" s="5"/>
      <c r="Z132" s="5"/>
      <c r="AA132" s="5"/>
      <c r="AB132" s="5">
        <f t="shared" si="4"/>
        <v>17.13</v>
      </c>
    </row>
    <row r="133" spans="1:28" x14ac:dyDescent="0.3">
      <c r="A133" s="92">
        <v>122</v>
      </c>
      <c r="B133" s="92">
        <v>20058</v>
      </c>
      <c r="C133" s="3">
        <v>43130</v>
      </c>
      <c r="D133" s="3" t="s">
        <v>144</v>
      </c>
      <c r="E133" s="92">
        <f t="shared" si="7"/>
        <v>459931</v>
      </c>
      <c r="F133" s="2">
        <v>459937</v>
      </c>
      <c r="G133" s="92">
        <f t="shared" si="5"/>
        <v>7</v>
      </c>
      <c r="H133" s="4" t="s">
        <v>86</v>
      </c>
      <c r="I133" s="5">
        <f t="shared" si="6"/>
        <v>39.97</v>
      </c>
      <c r="J133" s="6" t="s">
        <v>514</v>
      </c>
      <c r="K133" s="5">
        <v>39.97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5"/>
      <c r="W133" s="5"/>
      <c r="X133" s="5"/>
      <c r="Y133" s="5"/>
      <c r="Z133" s="5"/>
      <c r="AA133" s="5"/>
      <c r="AB133" s="5">
        <f t="shared" si="4"/>
        <v>39.97</v>
      </c>
    </row>
    <row r="134" spans="1:28" x14ac:dyDescent="0.3">
      <c r="A134" s="92">
        <v>123</v>
      </c>
      <c r="B134" s="92">
        <v>20059</v>
      </c>
      <c r="C134" s="72"/>
      <c r="D134" s="3" t="s">
        <v>177</v>
      </c>
      <c r="E134" s="92">
        <f t="shared" si="7"/>
        <v>459938</v>
      </c>
      <c r="F134" s="2">
        <v>459940</v>
      </c>
      <c r="G134" s="92">
        <f t="shared" si="5"/>
        <v>3</v>
      </c>
      <c r="H134" s="4" t="s">
        <v>123</v>
      </c>
      <c r="I134" s="5">
        <f t="shared" si="6"/>
        <v>17.13</v>
      </c>
      <c r="J134" s="6" t="s">
        <v>572</v>
      </c>
      <c r="K134" s="5">
        <v>17.13</v>
      </c>
      <c r="L134" s="6"/>
      <c r="M134" s="5"/>
      <c r="N134" s="6"/>
      <c r="O134" s="5"/>
      <c r="P134" s="6"/>
      <c r="Q134" s="5"/>
      <c r="R134" s="6"/>
      <c r="S134" s="5"/>
      <c r="T134" s="6"/>
      <c r="U134" s="5"/>
      <c r="V134" s="5"/>
      <c r="W134" s="5"/>
      <c r="X134" s="5"/>
      <c r="Y134" s="5"/>
      <c r="Z134" s="5"/>
      <c r="AA134" s="5"/>
      <c r="AB134" s="5">
        <f t="shared" si="4"/>
        <v>17.13</v>
      </c>
    </row>
    <row r="135" spans="1:28" x14ac:dyDescent="0.3">
      <c r="A135" s="92">
        <v>124</v>
      </c>
      <c r="B135" s="92">
        <v>20060</v>
      </c>
      <c r="C135" s="72"/>
      <c r="D135" s="3" t="s">
        <v>156</v>
      </c>
      <c r="E135" s="92">
        <f t="shared" si="7"/>
        <v>459941</v>
      </c>
      <c r="F135" s="2">
        <v>459942</v>
      </c>
      <c r="G135" s="92">
        <f t="shared" si="5"/>
        <v>2</v>
      </c>
      <c r="H135" s="4" t="s">
        <v>6</v>
      </c>
      <c r="I135" s="5">
        <f t="shared" si="6"/>
        <v>11.42</v>
      </c>
      <c r="J135" s="6" t="s">
        <v>452</v>
      </c>
      <c r="K135" s="5">
        <v>11.42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5"/>
      <c r="W135" s="5"/>
      <c r="X135" s="5"/>
      <c r="Y135" s="5"/>
      <c r="Z135" s="5"/>
      <c r="AA135" s="5"/>
      <c r="AB135" s="5">
        <f t="shared" si="4"/>
        <v>11.42</v>
      </c>
    </row>
    <row r="136" spans="1:28" x14ac:dyDescent="0.3">
      <c r="A136" s="92">
        <v>125</v>
      </c>
      <c r="B136" s="92">
        <v>20061</v>
      </c>
      <c r="C136" s="72"/>
      <c r="D136" s="3" t="s">
        <v>165</v>
      </c>
      <c r="E136" s="92">
        <f t="shared" si="7"/>
        <v>459943</v>
      </c>
      <c r="F136" s="2">
        <v>459946</v>
      </c>
      <c r="G136" s="92">
        <f t="shared" si="5"/>
        <v>4</v>
      </c>
      <c r="H136" s="4" t="s">
        <v>109</v>
      </c>
      <c r="I136" s="5">
        <f t="shared" si="6"/>
        <v>22.84</v>
      </c>
      <c r="J136" s="6" t="s">
        <v>525</v>
      </c>
      <c r="K136" s="5">
        <v>22.84</v>
      </c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5"/>
      <c r="W136" s="5"/>
      <c r="X136" s="5"/>
      <c r="Y136" s="5"/>
      <c r="Z136" s="5"/>
      <c r="AA136" s="5"/>
      <c r="AB136" s="5">
        <f t="shared" ref="AB136:AB154" si="8">K136+M136+O136+Q136+S136+U136</f>
        <v>22.84</v>
      </c>
    </row>
    <row r="137" spans="1:28" x14ac:dyDescent="0.3">
      <c r="A137" s="92">
        <v>126</v>
      </c>
      <c r="B137" s="92">
        <v>20062</v>
      </c>
      <c r="C137" s="72"/>
      <c r="D137" s="3" t="s">
        <v>223</v>
      </c>
      <c r="E137" s="92">
        <f t="shared" si="7"/>
        <v>459947</v>
      </c>
      <c r="F137" s="2">
        <v>459950</v>
      </c>
      <c r="G137" s="92">
        <f t="shared" si="5"/>
        <v>4</v>
      </c>
      <c r="H137" s="4" t="s">
        <v>32</v>
      </c>
      <c r="I137" s="5">
        <f t="shared" si="6"/>
        <v>22.84</v>
      </c>
      <c r="J137" s="6" t="s">
        <v>478</v>
      </c>
      <c r="K137" s="5">
        <v>22.84</v>
      </c>
      <c r="L137" s="6"/>
      <c r="M137" s="5"/>
      <c r="N137" s="6"/>
      <c r="O137" s="5"/>
      <c r="P137" s="6"/>
      <c r="Q137" s="5"/>
      <c r="R137" s="6"/>
      <c r="S137" s="5"/>
      <c r="T137" s="6"/>
      <c r="U137" s="5"/>
      <c r="V137" s="5"/>
      <c r="W137" s="5"/>
      <c r="X137" s="5"/>
      <c r="Y137" s="5"/>
      <c r="Z137" s="5"/>
      <c r="AA137" s="5"/>
      <c r="AB137" s="5">
        <f t="shared" si="8"/>
        <v>22.84</v>
      </c>
    </row>
    <row r="138" spans="1:28" x14ac:dyDescent="0.3">
      <c r="A138" s="92">
        <v>127</v>
      </c>
      <c r="B138" s="92">
        <v>20063</v>
      </c>
      <c r="C138" s="72"/>
      <c r="D138" s="3" t="s">
        <v>151</v>
      </c>
      <c r="E138" s="92">
        <f t="shared" si="7"/>
        <v>459951</v>
      </c>
      <c r="F138" s="2">
        <v>459952</v>
      </c>
      <c r="G138" s="92">
        <f t="shared" si="5"/>
        <v>2</v>
      </c>
      <c r="H138" s="4" t="s">
        <v>74</v>
      </c>
      <c r="I138" s="5">
        <f t="shared" si="6"/>
        <v>11.42</v>
      </c>
      <c r="J138" s="6" t="s">
        <v>554</v>
      </c>
      <c r="K138" s="5">
        <v>11.42</v>
      </c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5"/>
      <c r="W138" s="5"/>
      <c r="X138" s="5"/>
      <c r="Y138" s="5"/>
      <c r="Z138" s="5"/>
      <c r="AA138" s="5"/>
      <c r="AB138" s="5">
        <f t="shared" si="8"/>
        <v>11.42</v>
      </c>
    </row>
    <row r="139" spans="1:28" x14ac:dyDescent="0.3">
      <c r="A139" s="92">
        <v>128</v>
      </c>
      <c r="B139" s="92">
        <v>20064</v>
      </c>
      <c r="C139" s="72"/>
      <c r="D139" s="3" t="s">
        <v>390</v>
      </c>
      <c r="E139" s="92">
        <f t="shared" si="7"/>
        <v>459953</v>
      </c>
      <c r="F139" s="2">
        <v>459961</v>
      </c>
      <c r="G139" s="92">
        <f t="shared" si="5"/>
        <v>9</v>
      </c>
      <c r="H139" s="4" t="s">
        <v>331</v>
      </c>
      <c r="I139" s="5">
        <f t="shared" si="6"/>
        <v>51.39</v>
      </c>
      <c r="J139" s="6" t="s">
        <v>515</v>
      </c>
      <c r="K139" s="5">
        <v>51.39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5"/>
      <c r="W139" s="5"/>
      <c r="X139" s="5"/>
      <c r="Y139" s="5"/>
      <c r="Z139" s="5"/>
      <c r="AA139" s="5"/>
      <c r="AB139" s="5">
        <f t="shared" si="8"/>
        <v>51.39</v>
      </c>
    </row>
    <row r="140" spans="1:28" x14ac:dyDescent="0.3">
      <c r="A140" s="92">
        <v>129</v>
      </c>
      <c r="B140" s="92">
        <v>20065</v>
      </c>
      <c r="C140" s="72"/>
      <c r="D140" s="3" t="s">
        <v>232</v>
      </c>
      <c r="E140" s="92">
        <f t="shared" si="7"/>
        <v>459962</v>
      </c>
      <c r="F140" s="2">
        <v>459974</v>
      </c>
      <c r="G140" s="92">
        <f t="shared" ref="G140:G154" si="9">(F140-E140)+1</f>
        <v>13</v>
      </c>
      <c r="H140" s="4" t="s">
        <v>104</v>
      </c>
      <c r="I140" s="5">
        <f t="shared" ref="I140:I154" si="10">(G140*5.71)</f>
        <v>74.23</v>
      </c>
      <c r="J140" s="6" t="s">
        <v>491</v>
      </c>
      <c r="K140" s="5">
        <v>74.23</v>
      </c>
      <c r="L140" s="6"/>
      <c r="M140" s="5"/>
      <c r="N140" s="6"/>
      <c r="O140" s="5"/>
      <c r="P140" s="6"/>
      <c r="Q140" s="5"/>
      <c r="R140" s="6"/>
      <c r="S140" s="5"/>
      <c r="T140" s="6"/>
      <c r="U140" s="5"/>
      <c r="V140" s="5"/>
      <c r="W140" s="5"/>
      <c r="X140" s="5"/>
      <c r="Y140" s="5"/>
      <c r="Z140" s="5"/>
      <c r="AA140" s="5"/>
      <c r="AB140" s="5">
        <f t="shared" si="8"/>
        <v>74.23</v>
      </c>
    </row>
    <row r="141" spans="1:28" x14ac:dyDescent="0.3">
      <c r="A141" s="92">
        <v>130</v>
      </c>
      <c r="B141" s="92">
        <v>20066</v>
      </c>
      <c r="C141" s="72"/>
      <c r="D141" s="3" t="s">
        <v>172</v>
      </c>
      <c r="E141" s="92">
        <f t="shared" si="7"/>
        <v>459975</v>
      </c>
      <c r="F141" s="2">
        <v>459976</v>
      </c>
      <c r="G141" s="92">
        <f t="shared" si="9"/>
        <v>2</v>
      </c>
      <c r="H141" s="4" t="s">
        <v>104</v>
      </c>
      <c r="I141" s="5">
        <f t="shared" si="10"/>
        <v>11.42</v>
      </c>
      <c r="J141" s="6" t="s">
        <v>490</v>
      </c>
      <c r="K141" s="5">
        <v>11.42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5"/>
      <c r="W141" s="5"/>
      <c r="X141" s="5"/>
      <c r="Y141" s="5"/>
      <c r="Z141" s="5"/>
      <c r="AA141" s="5"/>
      <c r="AB141" s="5">
        <f t="shared" si="8"/>
        <v>11.42</v>
      </c>
    </row>
    <row r="142" spans="1:28" x14ac:dyDescent="0.3">
      <c r="A142" s="92">
        <v>131</v>
      </c>
      <c r="B142" s="92">
        <v>20067</v>
      </c>
      <c r="C142" s="72"/>
      <c r="D142" s="3" t="s">
        <v>337</v>
      </c>
      <c r="E142" s="92">
        <f t="shared" ref="E142:E154" si="11">(F141+1)</f>
        <v>459977</v>
      </c>
      <c r="F142" s="2">
        <v>460042</v>
      </c>
      <c r="G142" s="92">
        <f t="shared" si="9"/>
        <v>66</v>
      </c>
      <c r="H142" s="4" t="s">
        <v>47</v>
      </c>
      <c r="I142" s="5">
        <f t="shared" si="10"/>
        <v>376.86</v>
      </c>
      <c r="J142" s="6" t="s">
        <v>501</v>
      </c>
      <c r="K142" s="5">
        <v>376.86</v>
      </c>
      <c r="L142" s="6"/>
      <c r="M142" s="5"/>
      <c r="N142" s="6"/>
      <c r="O142" s="5"/>
      <c r="P142" s="6"/>
      <c r="Q142" s="5"/>
      <c r="R142" s="6"/>
      <c r="S142" s="5"/>
      <c r="T142" s="6"/>
      <c r="U142" s="5"/>
      <c r="V142" s="5"/>
      <c r="W142" s="5"/>
      <c r="X142" s="5"/>
      <c r="Y142" s="5"/>
      <c r="Z142" s="5"/>
      <c r="AA142" s="5"/>
      <c r="AB142" s="5">
        <f t="shared" si="8"/>
        <v>376.86</v>
      </c>
    </row>
    <row r="143" spans="1:28" x14ac:dyDescent="0.3">
      <c r="A143" s="92">
        <v>132</v>
      </c>
      <c r="B143" s="92">
        <v>20068</v>
      </c>
      <c r="C143" s="72"/>
      <c r="D143" s="3" t="s">
        <v>145</v>
      </c>
      <c r="E143" s="92">
        <f t="shared" si="11"/>
        <v>460043</v>
      </c>
      <c r="F143" s="2">
        <v>460048</v>
      </c>
      <c r="G143" s="92">
        <f t="shared" si="9"/>
        <v>6</v>
      </c>
      <c r="H143" s="4" t="s">
        <v>7</v>
      </c>
      <c r="I143" s="5">
        <f t="shared" si="10"/>
        <v>34.26</v>
      </c>
      <c r="J143" s="6" t="s">
        <v>573</v>
      </c>
      <c r="K143" s="5">
        <v>34.26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5"/>
      <c r="W143" s="5"/>
      <c r="X143" s="5"/>
      <c r="Y143" s="5"/>
      <c r="Z143" s="5"/>
      <c r="AA143" s="5"/>
      <c r="AB143" s="5">
        <f t="shared" si="8"/>
        <v>34.26</v>
      </c>
    </row>
    <row r="144" spans="1:28" x14ac:dyDescent="0.3">
      <c r="A144" s="92">
        <v>133</v>
      </c>
      <c r="B144" s="92">
        <v>20069</v>
      </c>
      <c r="C144" s="72"/>
      <c r="D144" s="3" t="s">
        <v>332</v>
      </c>
      <c r="E144" s="92">
        <f t="shared" si="11"/>
        <v>460049</v>
      </c>
      <c r="F144" s="2">
        <v>460051</v>
      </c>
      <c r="G144" s="92">
        <f t="shared" si="9"/>
        <v>3</v>
      </c>
      <c r="H144" s="4" t="s">
        <v>334</v>
      </c>
      <c r="I144" s="5">
        <f t="shared" si="10"/>
        <v>17.13</v>
      </c>
      <c r="J144" s="6" t="s">
        <v>1121</v>
      </c>
      <c r="K144" s="5">
        <v>17.13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5"/>
      <c r="W144" s="5"/>
      <c r="X144" s="5"/>
      <c r="Y144" s="5"/>
      <c r="Z144" s="5"/>
      <c r="AA144" s="5"/>
      <c r="AB144" s="5">
        <f t="shared" si="8"/>
        <v>17.13</v>
      </c>
    </row>
    <row r="145" spans="1:28" ht="14.25" customHeight="1" x14ac:dyDescent="0.3">
      <c r="A145" s="92">
        <v>134</v>
      </c>
      <c r="B145" s="92">
        <v>20070</v>
      </c>
      <c r="C145" s="72"/>
      <c r="D145" s="3" t="s">
        <v>152</v>
      </c>
      <c r="E145" s="92">
        <f t="shared" si="11"/>
        <v>460052</v>
      </c>
      <c r="F145" s="2">
        <v>460054</v>
      </c>
      <c r="G145" s="92">
        <f t="shared" si="9"/>
        <v>3</v>
      </c>
      <c r="H145" s="4" t="s">
        <v>107</v>
      </c>
      <c r="I145" s="5">
        <f t="shared" si="10"/>
        <v>17.13</v>
      </c>
      <c r="J145" s="6" t="s">
        <v>516</v>
      </c>
      <c r="K145" s="5">
        <v>17.13</v>
      </c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5"/>
      <c r="W145" s="5"/>
      <c r="X145" s="5"/>
      <c r="Y145" s="5"/>
      <c r="Z145" s="5"/>
      <c r="AA145" s="5"/>
      <c r="AB145" s="5">
        <f t="shared" si="8"/>
        <v>17.13</v>
      </c>
    </row>
    <row r="146" spans="1:28" x14ac:dyDescent="0.3">
      <c r="A146" s="92">
        <v>135</v>
      </c>
      <c r="B146" s="92">
        <v>20071</v>
      </c>
      <c r="C146" s="72"/>
      <c r="D146" s="3" t="s">
        <v>150</v>
      </c>
      <c r="E146" s="92">
        <f t="shared" si="11"/>
        <v>460055</v>
      </c>
      <c r="F146" s="2">
        <v>460065</v>
      </c>
      <c r="G146" s="92">
        <f t="shared" si="9"/>
        <v>11</v>
      </c>
      <c r="H146" s="4" t="s">
        <v>19</v>
      </c>
      <c r="I146" s="5">
        <f t="shared" si="10"/>
        <v>62.81</v>
      </c>
      <c r="J146" s="180" t="s">
        <v>98</v>
      </c>
      <c r="K146" s="5"/>
      <c r="L146" s="6"/>
      <c r="M146" s="5"/>
      <c r="N146" s="6"/>
      <c r="O146" s="5"/>
      <c r="P146" s="6"/>
      <c r="Q146" s="5"/>
      <c r="R146" s="6"/>
      <c r="S146" s="5"/>
      <c r="T146" s="6"/>
      <c r="U146" s="5"/>
      <c r="V146" s="5"/>
      <c r="W146" s="5"/>
      <c r="X146" s="5"/>
      <c r="Y146" s="5"/>
      <c r="Z146" s="5"/>
      <c r="AA146" s="5"/>
      <c r="AB146" s="5">
        <f t="shared" si="8"/>
        <v>0</v>
      </c>
    </row>
    <row r="147" spans="1:28" x14ac:dyDescent="0.3">
      <c r="A147" s="92">
        <v>136</v>
      </c>
      <c r="B147" s="92">
        <v>20072</v>
      </c>
      <c r="C147" s="72"/>
      <c r="D147" s="3" t="s">
        <v>169</v>
      </c>
      <c r="E147" s="92">
        <f t="shared" si="11"/>
        <v>460066</v>
      </c>
      <c r="F147" s="2">
        <v>460066</v>
      </c>
      <c r="G147" s="92">
        <f t="shared" si="9"/>
        <v>1</v>
      </c>
      <c r="H147" s="4" t="s">
        <v>208</v>
      </c>
      <c r="I147" s="5">
        <f t="shared" si="10"/>
        <v>5.71</v>
      </c>
      <c r="J147" s="6" t="s">
        <v>517</v>
      </c>
      <c r="K147" s="5">
        <v>5.71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5"/>
      <c r="W147" s="5"/>
      <c r="X147" s="5"/>
      <c r="Y147" s="5"/>
      <c r="Z147" s="5"/>
      <c r="AA147" s="5"/>
      <c r="AB147" s="5">
        <f t="shared" si="8"/>
        <v>5.71</v>
      </c>
    </row>
    <row r="148" spans="1:28" x14ac:dyDescent="0.3">
      <c r="A148" s="92">
        <v>137</v>
      </c>
      <c r="B148" s="92">
        <v>20073</v>
      </c>
      <c r="C148" s="72"/>
      <c r="D148" s="3" t="s">
        <v>150</v>
      </c>
      <c r="E148" s="92">
        <f t="shared" si="11"/>
        <v>460067</v>
      </c>
      <c r="F148" s="2">
        <v>460069</v>
      </c>
      <c r="G148" s="92">
        <f t="shared" si="9"/>
        <v>3</v>
      </c>
      <c r="H148" s="4" t="s">
        <v>17</v>
      </c>
      <c r="I148" s="5">
        <f t="shared" si="10"/>
        <v>17.13</v>
      </c>
      <c r="J148" s="6" t="s">
        <v>483</v>
      </c>
      <c r="K148" s="5">
        <v>17.13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5"/>
      <c r="W148" s="5"/>
      <c r="X148" s="5"/>
      <c r="Y148" s="5"/>
      <c r="Z148" s="5"/>
      <c r="AA148" s="5"/>
      <c r="AB148" s="5">
        <f t="shared" si="8"/>
        <v>17.13</v>
      </c>
    </row>
    <row r="149" spans="1:28" x14ac:dyDescent="0.3">
      <c r="A149" s="92">
        <v>138</v>
      </c>
      <c r="B149" s="92">
        <v>20074</v>
      </c>
      <c r="C149" s="72"/>
      <c r="D149" s="3" t="s">
        <v>167</v>
      </c>
      <c r="E149" s="92">
        <f t="shared" si="11"/>
        <v>460070</v>
      </c>
      <c r="F149" s="2">
        <v>460070</v>
      </c>
      <c r="G149" s="92">
        <f t="shared" si="9"/>
        <v>1</v>
      </c>
      <c r="H149" s="4" t="s">
        <v>35</v>
      </c>
      <c r="I149" s="5">
        <f t="shared" si="10"/>
        <v>5.71</v>
      </c>
      <c r="J149" s="6" t="s">
        <v>481</v>
      </c>
      <c r="K149" s="5">
        <v>5.71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5"/>
      <c r="W149" s="5"/>
      <c r="X149" s="5"/>
      <c r="Y149" s="5"/>
      <c r="Z149" s="5"/>
      <c r="AA149" s="5"/>
      <c r="AB149" s="5">
        <f t="shared" si="8"/>
        <v>5.71</v>
      </c>
    </row>
    <row r="150" spans="1:28" x14ac:dyDescent="0.3">
      <c r="A150" s="92">
        <v>139</v>
      </c>
      <c r="B150" s="92">
        <v>20075</v>
      </c>
      <c r="C150" s="72"/>
      <c r="D150" s="3" t="s">
        <v>174</v>
      </c>
      <c r="E150" s="92">
        <f t="shared" si="11"/>
        <v>460071</v>
      </c>
      <c r="F150" s="2">
        <v>460076</v>
      </c>
      <c r="G150" s="92">
        <f t="shared" si="9"/>
        <v>6</v>
      </c>
      <c r="H150" s="4" t="s">
        <v>25</v>
      </c>
      <c r="I150" s="5">
        <f t="shared" si="10"/>
        <v>34.26</v>
      </c>
      <c r="J150" s="6" t="s">
        <v>520</v>
      </c>
      <c r="K150" s="5">
        <v>34.26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5"/>
      <c r="W150" s="5"/>
      <c r="X150" s="5"/>
      <c r="Y150" s="5"/>
      <c r="Z150" s="5"/>
      <c r="AA150" s="5"/>
      <c r="AB150" s="5">
        <f t="shared" si="8"/>
        <v>34.26</v>
      </c>
    </row>
    <row r="151" spans="1:28" x14ac:dyDescent="0.3">
      <c r="A151" s="92">
        <v>140</v>
      </c>
      <c r="B151" s="92">
        <v>20076</v>
      </c>
      <c r="C151" s="3">
        <v>43131</v>
      </c>
      <c r="D151" s="3" t="s">
        <v>172</v>
      </c>
      <c r="E151" s="92">
        <f t="shared" si="11"/>
        <v>460077</v>
      </c>
      <c r="F151" s="2">
        <v>460103</v>
      </c>
      <c r="G151" s="92">
        <f t="shared" si="9"/>
        <v>27</v>
      </c>
      <c r="H151" s="4" t="s">
        <v>102</v>
      </c>
      <c r="I151" s="5">
        <f t="shared" si="10"/>
        <v>154.16999999999999</v>
      </c>
      <c r="J151" s="6" t="s">
        <v>656</v>
      </c>
      <c r="K151" s="5">
        <v>28.55</v>
      </c>
      <c r="L151" s="6" t="s">
        <v>657</v>
      </c>
      <c r="M151" s="5">
        <v>22.84</v>
      </c>
      <c r="N151" s="6" t="s">
        <v>658</v>
      </c>
      <c r="O151" s="5">
        <v>22.84</v>
      </c>
      <c r="P151" s="6" t="s">
        <v>659</v>
      </c>
      <c r="Q151" s="5">
        <v>17.13</v>
      </c>
      <c r="R151" s="6" t="s">
        <v>660</v>
      </c>
      <c r="S151" s="5">
        <v>17.13</v>
      </c>
      <c r="T151" s="6" t="s">
        <v>661</v>
      </c>
      <c r="U151" s="5">
        <v>22.84</v>
      </c>
      <c r="V151" s="5">
        <v>16681</v>
      </c>
      <c r="W151" s="5">
        <v>22.84</v>
      </c>
      <c r="X151" s="5"/>
      <c r="Y151" s="5"/>
      <c r="Z151" s="5"/>
      <c r="AA151" s="5"/>
      <c r="AB151" s="5">
        <f>K151+M151+O151+Q151+S151+U151+W151</f>
        <v>154.16999999999999</v>
      </c>
    </row>
    <row r="152" spans="1:28" x14ac:dyDescent="0.3">
      <c r="A152" s="92">
        <v>141</v>
      </c>
      <c r="B152" s="92">
        <v>20077</v>
      </c>
      <c r="C152" s="72"/>
      <c r="D152" s="3" t="s">
        <v>135</v>
      </c>
      <c r="E152" s="92">
        <f t="shared" si="11"/>
        <v>460104</v>
      </c>
      <c r="F152" s="2">
        <v>460106</v>
      </c>
      <c r="G152" s="92">
        <f t="shared" si="9"/>
        <v>3</v>
      </c>
      <c r="H152" s="4" t="s">
        <v>73</v>
      </c>
      <c r="I152" s="5">
        <f t="shared" si="10"/>
        <v>17.13</v>
      </c>
      <c r="J152" s="6" t="s">
        <v>471</v>
      </c>
      <c r="K152" s="5">
        <v>17.13</v>
      </c>
      <c r="L152" s="6"/>
      <c r="M152" s="5"/>
      <c r="N152" s="6"/>
      <c r="O152" s="5"/>
      <c r="P152" s="6"/>
      <c r="Q152" s="5"/>
      <c r="R152" s="6"/>
      <c r="S152" s="5"/>
      <c r="T152" s="6"/>
      <c r="U152" s="5"/>
      <c r="V152" s="5"/>
      <c r="W152" s="5"/>
      <c r="X152" s="5"/>
      <c r="Y152" s="5"/>
      <c r="Z152" s="5"/>
      <c r="AA152" s="5"/>
      <c r="AB152" s="5">
        <f t="shared" si="8"/>
        <v>17.13</v>
      </c>
    </row>
    <row r="153" spans="1:28" x14ac:dyDescent="0.3">
      <c r="A153" s="92">
        <v>142</v>
      </c>
      <c r="B153" s="92">
        <v>20078</v>
      </c>
      <c r="C153" s="72"/>
      <c r="D153" s="3" t="s">
        <v>168</v>
      </c>
      <c r="E153" s="92">
        <f t="shared" si="11"/>
        <v>460107</v>
      </c>
      <c r="F153" s="2">
        <v>460110</v>
      </c>
      <c r="G153" s="92">
        <f t="shared" si="9"/>
        <v>4</v>
      </c>
      <c r="H153" s="4" t="s">
        <v>391</v>
      </c>
      <c r="I153" s="5">
        <f t="shared" si="10"/>
        <v>22.84</v>
      </c>
      <c r="J153" s="6" t="s">
        <v>480</v>
      </c>
      <c r="K153" s="5">
        <v>22.84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5"/>
      <c r="W153" s="5"/>
      <c r="X153" s="5"/>
      <c r="Y153" s="5"/>
      <c r="Z153" s="5"/>
      <c r="AA153" s="5"/>
      <c r="AB153" s="5">
        <f t="shared" si="8"/>
        <v>22.84</v>
      </c>
    </row>
    <row r="154" spans="1:28" x14ac:dyDescent="0.3">
      <c r="A154" s="92">
        <v>143</v>
      </c>
      <c r="B154" s="92">
        <v>20079</v>
      </c>
      <c r="C154" s="72"/>
      <c r="D154" s="3" t="s">
        <v>147</v>
      </c>
      <c r="E154" s="92">
        <f t="shared" si="11"/>
        <v>460111</v>
      </c>
      <c r="F154" s="2">
        <v>460116</v>
      </c>
      <c r="G154" s="92">
        <f t="shared" si="9"/>
        <v>6</v>
      </c>
      <c r="H154" s="4" t="s">
        <v>23</v>
      </c>
      <c r="I154" s="5">
        <f t="shared" si="10"/>
        <v>34.26</v>
      </c>
      <c r="J154" s="6" t="s">
        <v>484</v>
      </c>
      <c r="K154" s="5">
        <v>17.13</v>
      </c>
      <c r="L154" s="6" t="s">
        <v>485</v>
      </c>
      <c r="M154" s="5">
        <v>17.13</v>
      </c>
      <c r="N154" s="6"/>
      <c r="O154" s="5"/>
      <c r="P154" s="6"/>
      <c r="Q154" s="5"/>
      <c r="R154" s="6"/>
      <c r="S154" s="5"/>
      <c r="T154" s="6"/>
      <c r="U154" s="5"/>
      <c r="V154" s="5"/>
      <c r="W154" s="5"/>
      <c r="X154" s="5"/>
      <c r="Y154" s="5"/>
      <c r="Z154" s="5"/>
      <c r="AA154" s="5"/>
      <c r="AB154" s="5">
        <f t="shared" si="8"/>
        <v>34.26</v>
      </c>
    </row>
    <row r="155" spans="1:28" x14ac:dyDescent="0.3">
      <c r="A155" s="92"/>
      <c r="B155" s="4"/>
      <c r="C155" s="72"/>
      <c r="D155" s="3"/>
      <c r="E155" s="2"/>
      <c r="F155" s="2"/>
      <c r="G155" s="2"/>
      <c r="H155" s="4"/>
      <c r="I155" s="5"/>
      <c r="J155" s="6"/>
      <c r="K155" s="5"/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5"/>
      <c r="W155" s="5"/>
      <c r="X155" s="5"/>
      <c r="Y155" s="5"/>
      <c r="Z155" s="5"/>
      <c r="AA155" s="5"/>
      <c r="AB155" s="5"/>
    </row>
    <row r="156" spans="1:28" x14ac:dyDescent="0.3">
      <c r="A156" s="92"/>
      <c r="B156" s="4"/>
      <c r="C156" s="92"/>
      <c r="D156" s="92"/>
      <c r="E156" s="92"/>
      <c r="F156" s="92"/>
      <c r="G156" s="2">
        <f>SUM(G12:G155)</f>
        <v>2291</v>
      </c>
      <c r="H156" s="4"/>
      <c r="I156" s="5">
        <f>(G156*5.71)</f>
        <v>13081.61</v>
      </c>
      <c r="J156" s="197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9"/>
      <c r="V156" s="29"/>
      <c r="W156" s="29"/>
      <c r="X156" s="29"/>
      <c r="Y156" s="29"/>
      <c r="Z156" s="29"/>
      <c r="AA156" s="29"/>
      <c r="AB156" s="5">
        <f>SUM(AB11:AB155)</f>
        <v>12955.98999999998</v>
      </c>
    </row>
    <row r="157" spans="1:28" x14ac:dyDescent="0.3">
      <c r="C157" s="91"/>
      <c r="D157" s="91"/>
      <c r="E157" s="91"/>
      <c r="F157" s="91"/>
      <c r="G157" s="24"/>
      <c r="H157" s="25"/>
      <c r="I157" s="26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28"/>
      <c r="W157" s="28"/>
      <c r="X157" s="28"/>
      <c r="Y157" s="28"/>
      <c r="Z157" s="28"/>
      <c r="AA157" s="28"/>
      <c r="AB157" s="26"/>
    </row>
    <row r="159" spans="1:28" x14ac:dyDescent="0.3">
      <c r="I159" s="185" t="s">
        <v>1929</v>
      </c>
      <c r="J159" s="185" t="s">
        <v>1930</v>
      </c>
      <c r="K159" s="186" t="s">
        <v>1931</v>
      </c>
      <c r="L159" s="187"/>
    </row>
    <row r="160" spans="1:28" x14ac:dyDescent="0.3">
      <c r="I160" s="185"/>
      <c r="J160" s="185"/>
      <c r="K160" s="188"/>
      <c r="L160" s="189"/>
    </row>
    <row r="161" spans="7:12" ht="15.6" x14ac:dyDescent="0.3">
      <c r="G161" s="8"/>
      <c r="I161" s="4"/>
      <c r="J161" s="4"/>
      <c r="K161" s="190"/>
      <c r="L161" s="191"/>
    </row>
    <row r="162" spans="7:12" x14ac:dyDescent="0.3">
      <c r="I162" s="125">
        <f>(I156)</f>
        <v>13081.61</v>
      </c>
      <c r="J162" s="125">
        <f>(AB156)</f>
        <v>12955.98999999998</v>
      </c>
      <c r="K162" s="192">
        <v>125.62</v>
      </c>
      <c r="L162" s="193"/>
    </row>
  </sheetData>
  <mergeCells count="14">
    <mergeCell ref="J157:U157"/>
    <mergeCell ref="B10:AB10"/>
    <mergeCell ref="B9:AB9"/>
    <mergeCell ref="B1:AB4"/>
    <mergeCell ref="B5:AB5"/>
    <mergeCell ref="B6:AB6"/>
    <mergeCell ref="B7:AB7"/>
    <mergeCell ref="B8:AB8"/>
    <mergeCell ref="J156:U156"/>
    <mergeCell ref="I159:I160"/>
    <mergeCell ref="J159:J160"/>
    <mergeCell ref="K159:L160"/>
    <mergeCell ref="K161:L161"/>
    <mergeCell ref="K162:L162"/>
  </mergeCells>
  <pageMargins left="0.25" right="0.25" top="0.75" bottom="0.75" header="0.3" footer="0.3"/>
  <pageSetup orientation="landscape" horizontalDpi="180" verticalDpi="180" r:id="rId1"/>
  <ignoredErrors>
    <ignoredError sqref="AB16 AB15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0"/>
  <sheetViews>
    <sheetView zoomScaleNormal="100" workbookViewId="0">
      <selection activeCell="Y23" sqref="Y23"/>
    </sheetView>
  </sheetViews>
  <sheetFormatPr baseColWidth="10" defaultRowHeight="14.4" x14ac:dyDescent="0.3"/>
  <cols>
    <col min="1" max="1" width="4.6640625" style="76" bestFit="1" customWidth="1"/>
    <col min="2" max="2" width="7.44140625" style="76" bestFit="1" customWidth="1"/>
    <col min="3" max="3" width="9.88671875" style="76" customWidth="1"/>
    <col min="4" max="4" width="24.109375" style="44" customWidth="1"/>
    <col min="5" max="5" width="9.44140625" style="76" bestFit="1" customWidth="1"/>
    <col min="6" max="6" width="8.6640625" style="76" bestFit="1" customWidth="1"/>
    <col min="7" max="7" width="10.5546875" style="76" customWidth="1"/>
    <col min="8" max="8" width="42.88671875" style="76" bestFit="1" customWidth="1"/>
    <col min="9" max="9" width="15" style="76" bestFit="1" customWidth="1"/>
    <col min="10" max="10" width="11.33203125" style="76" customWidth="1"/>
    <col min="11" max="11" width="12.33203125" style="76" bestFit="1" customWidth="1"/>
    <col min="12" max="12" width="9.88671875" style="76" bestFit="1" customWidth="1"/>
    <col min="13" max="13" width="9" style="76" bestFit="1" customWidth="1"/>
    <col min="14" max="14" width="9.88671875" style="76" bestFit="1" customWidth="1"/>
    <col min="15" max="15" width="8" style="76" bestFit="1" customWidth="1"/>
    <col min="16" max="16" width="9.88671875" style="76" bestFit="1" customWidth="1"/>
    <col min="17" max="17" width="8" style="76" bestFit="1" customWidth="1"/>
    <col min="18" max="18" width="9.6640625" style="76" bestFit="1" customWidth="1"/>
    <col min="19" max="19" width="8" style="76" bestFit="1" customWidth="1"/>
    <col min="20" max="20" width="9.6640625" style="76" bestFit="1" customWidth="1"/>
    <col min="21" max="21" width="7.5546875" style="76" bestFit="1" customWidth="1"/>
    <col min="22" max="22" width="9.6640625" style="76" bestFit="1" customWidth="1"/>
    <col min="23" max="23" width="7.5546875" style="76" bestFit="1" customWidth="1"/>
    <col min="24" max="24" width="11.5546875" style="76" bestFit="1" customWidth="1"/>
  </cols>
  <sheetData>
    <row r="1" spans="1:24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</row>
    <row r="3" spans="1:24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x14ac:dyDescent="0.3"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B10" s="195" t="s">
        <v>3792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138" t="s">
        <v>75</v>
      </c>
      <c r="B11" s="138" t="s">
        <v>59</v>
      </c>
      <c r="C11" s="138" t="s">
        <v>0</v>
      </c>
      <c r="D11" s="138" t="s">
        <v>134</v>
      </c>
      <c r="E11" s="138" t="s">
        <v>66</v>
      </c>
      <c r="F11" s="138" t="s">
        <v>67</v>
      </c>
      <c r="G11" s="138" t="s">
        <v>68</v>
      </c>
      <c r="H11" s="138" t="s">
        <v>69</v>
      </c>
      <c r="I11" s="138" t="s">
        <v>54</v>
      </c>
      <c r="J11" s="138" t="s">
        <v>53</v>
      </c>
      <c r="K11" s="138" t="s">
        <v>54</v>
      </c>
      <c r="L11" s="138" t="s">
        <v>55</v>
      </c>
      <c r="M11" s="138" t="s">
        <v>54</v>
      </c>
      <c r="N11" s="138" t="s">
        <v>56</v>
      </c>
      <c r="O11" s="138" t="s">
        <v>54</v>
      </c>
      <c r="P11" s="138" t="s">
        <v>57</v>
      </c>
      <c r="Q11" s="138" t="s">
        <v>54</v>
      </c>
      <c r="R11" s="138" t="s">
        <v>58</v>
      </c>
      <c r="S11" s="138" t="s">
        <v>54</v>
      </c>
      <c r="T11" s="138" t="s">
        <v>70</v>
      </c>
      <c r="U11" s="138" t="s">
        <v>54</v>
      </c>
      <c r="V11" s="138" t="s">
        <v>71</v>
      </c>
      <c r="W11" s="138" t="s">
        <v>54</v>
      </c>
      <c r="X11" s="138" t="s">
        <v>72</v>
      </c>
    </row>
    <row r="12" spans="1:24" x14ac:dyDescent="0.3">
      <c r="A12" s="92">
        <v>1</v>
      </c>
      <c r="B12" s="92">
        <v>21553</v>
      </c>
      <c r="C12" s="3">
        <v>43374</v>
      </c>
      <c r="D12" s="4" t="s">
        <v>169</v>
      </c>
      <c r="E12" s="92">
        <v>853429</v>
      </c>
      <c r="F12" s="92">
        <v>853429</v>
      </c>
      <c r="G12" s="92">
        <f t="shared" ref="G12:G75" si="0">(F12-E12)+1</f>
        <v>1</v>
      </c>
      <c r="H12" s="4" t="s">
        <v>101</v>
      </c>
      <c r="I12" s="5">
        <f t="shared" ref="I12:I75" si="1">(G12*5.71)</f>
        <v>5.71</v>
      </c>
      <c r="J12" s="6" t="s">
        <v>2721</v>
      </c>
      <c r="K12" s="5">
        <v>5.71</v>
      </c>
      <c r="L12" s="6"/>
      <c r="M12" s="5"/>
      <c r="N12" s="6"/>
      <c r="O12" s="5"/>
      <c r="P12" s="6"/>
      <c r="Q12" s="5"/>
      <c r="R12" s="6"/>
      <c r="S12" s="5"/>
      <c r="T12" s="6"/>
      <c r="U12" s="5"/>
      <c r="V12" s="6"/>
      <c r="W12" s="5"/>
      <c r="X12" s="5">
        <f t="shared" ref="X12:X75" si="2">K12+M12+O12+Q12+S12+U12+W12</f>
        <v>5.71</v>
      </c>
    </row>
    <row r="13" spans="1:24" s="76" customFormat="1" x14ac:dyDescent="0.3">
      <c r="A13" s="92">
        <v>2</v>
      </c>
      <c r="B13" s="92">
        <v>21554</v>
      </c>
      <c r="C13" s="3"/>
      <c r="D13" s="4" t="s">
        <v>249</v>
      </c>
      <c r="E13" s="92">
        <f t="shared" ref="E13:E76" si="3">(F12+1)</f>
        <v>853430</v>
      </c>
      <c r="F13" s="92">
        <v>853441</v>
      </c>
      <c r="G13" s="92">
        <f t="shared" si="0"/>
        <v>12</v>
      </c>
      <c r="H13" s="4" t="s">
        <v>193</v>
      </c>
      <c r="I13" s="5">
        <f t="shared" si="1"/>
        <v>68.52</v>
      </c>
      <c r="J13" s="6" t="s">
        <v>2722</v>
      </c>
      <c r="K13" s="5">
        <v>34.26</v>
      </c>
      <c r="L13" s="6" t="s">
        <v>2723</v>
      </c>
      <c r="M13" s="5">
        <v>34.26</v>
      </c>
      <c r="N13" s="6"/>
      <c r="O13" s="5"/>
      <c r="P13" s="6"/>
      <c r="Q13" s="5"/>
      <c r="R13" s="6"/>
      <c r="S13" s="5"/>
      <c r="T13" s="6"/>
      <c r="U13" s="5"/>
      <c r="V13" s="6"/>
      <c r="W13" s="5"/>
      <c r="X13" s="5">
        <f t="shared" si="2"/>
        <v>68.52</v>
      </c>
    </row>
    <row r="14" spans="1:24" x14ac:dyDescent="0.3">
      <c r="A14" s="92">
        <v>3</v>
      </c>
      <c r="B14" s="92">
        <v>21555</v>
      </c>
      <c r="C14" s="3"/>
      <c r="D14" s="4" t="s">
        <v>138</v>
      </c>
      <c r="E14" s="92">
        <f t="shared" si="3"/>
        <v>853442</v>
      </c>
      <c r="F14" s="92">
        <v>853476</v>
      </c>
      <c r="G14" s="92">
        <f t="shared" si="0"/>
        <v>35</v>
      </c>
      <c r="H14" s="4" t="s">
        <v>108</v>
      </c>
      <c r="I14" s="5">
        <f t="shared" si="1"/>
        <v>199.85</v>
      </c>
      <c r="J14" s="6" t="s">
        <v>2724</v>
      </c>
      <c r="K14" s="5">
        <v>57.1</v>
      </c>
      <c r="L14" s="6" t="s">
        <v>2725</v>
      </c>
      <c r="M14" s="5">
        <v>57.1</v>
      </c>
      <c r="N14" s="6" t="s">
        <v>2726</v>
      </c>
      <c r="O14" s="5">
        <v>57.1</v>
      </c>
      <c r="P14" s="6" t="s">
        <v>2727</v>
      </c>
      <c r="Q14" s="5">
        <v>28.55</v>
      </c>
      <c r="R14" s="6"/>
      <c r="S14" s="5"/>
      <c r="T14" s="6"/>
      <c r="U14" s="5"/>
      <c r="V14" s="6"/>
      <c r="W14" s="5"/>
      <c r="X14" s="5">
        <f t="shared" si="2"/>
        <v>199.85000000000002</v>
      </c>
    </row>
    <row r="15" spans="1:24" x14ac:dyDescent="0.3">
      <c r="A15" s="92">
        <v>4</v>
      </c>
      <c r="B15" s="92">
        <v>21556</v>
      </c>
      <c r="C15" s="3"/>
      <c r="D15" s="4" t="s">
        <v>154</v>
      </c>
      <c r="E15" s="92">
        <f t="shared" si="3"/>
        <v>853477</v>
      </c>
      <c r="F15" s="92">
        <v>853513</v>
      </c>
      <c r="G15" s="92">
        <f t="shared" si="0"/>
        <v>37</v>
      </c>
      <c r="H15" s="4" t="s">
        <v>10</v>
      </c>
      <c r="I15" s="5">
        <f t="shared" si="1"/>
        <v>211.27</v>
      </c>
      <c r="J15" s="6" t="s">
        <v>2857</v>
      </c>
      <c r="K15" s="5">
        <v>22.84</v>
      </c>
      <c r="L15" s="6" t="s">
        <v>2858</v>
      </c>
      <c r="M15" s="5">
        <v>57.1</v>
      </c>
      <c r="N15" s="6" t="s">
        <v>2859</v>
      </c>
      <c r="O15" s="5">
        <v>45.68</v>
      </c>
      <c r="P15" s="134" t="s">
        <v>2860</v>
      </c>
      <c r="Q15" s="5">
        <v>45.68</v>
      </c>
      <c r="R15" s="6" t="s">
        <v>2861</v>
      </c>
      <c r="S15" s="5">
        <v>39.97</v>
      </c>
      <c r="T15" s="6"/>
      <c r="U15" s="5"/>
      <c r="V15" s="6"/>
      <c r="W15" s="5"/>
      <c r="X15" s="5">
        <f t="shared" si="2"/>
        <v>211.27</v>
      </c>
    </row>
    <row r="16" spans="1:24" x14ac:dyDescent="0.3">
      <c r="A16" s="92">
        <v>5</v>
      </c>
      <c r="B16" s="92">
        <v>21557</v>
      </c>
      <c r="C16" s="3"/>
      <c r="D16" s="4" t="s">
        <v>155</v>
      </c>
      <c r="E16" s="92">
        <f t="shared" si="3"/>
        <v>853514</v>
      </c>
      <c r="F16" s="92">
        <v>853516</v>
      </c>
      <c r="G16" s="92">
        <f t="shared" si="0"/>
        <v>3</v>
      </c>
      <c r="H16" s="4" t="s">
        <v>44</v>
      </c>
      <c r="I16" s="5">
        <f t="shared" si="1"/>
        <v>17.13</v>
      </c>
      <c r="J16" s="6" t="s">
        <v>2862</v>
      </c>
      <c r="K16" s="5">
        <v>17.13</v>
      </c>
      <c r="L16" s="6"/>
      <c r="M16" s="5"/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17.13</v>
      </c>
    </row>
    <row r="17" spans="1:24" x14ac:dyDescent="0.3">
      <c r="A17" s="92">
        <v>6</v>
      </c>
      <c r="B17" s="92">
        <v>21558</v>
      </c>
      <c r="C17" s="3"/>
      <c r="D17" s="4" t="s">
        <v>261</v>
      </c>
      <c r="E17" s="92">
        <f t="shared" si="3"/>
        <v>853517</v>
      </c>
      <c r="F17" s="92">
        <v>853517</v>
      </c>
      <c r="G17" s="92">
        <f t="shared" si="0"/>
        <v>1</v>
      </c>
      <c r="H17" s="4" t="s">
        <v>4</v>
      </c>
      <c r="I17" s="5">
        <f t="shared" si="1"/>
        <v>5.71</v>
      </c>
      <c r="J17" s="6" t="s">
        <v>2728</v>
      </c>
      <c r="K17" s="5">
        <v>5.71</v>
      </c>
      <c r="L17" s="6"/>
      <c r="M17" s="5"/>
      <c r="N17" s="6"/>
      <c r="O17" s="5"/>
      <c r="P17" s="6"/>
      <c r="Q17" s="5"/>
      <c r="R17" s="6"/>
      <c r="S17" s="5"/>
      <c r="T17" s="6"/>
      <c r="U17" s="5"/>
      <c r="V17" s="6"/>
      <c r="W17" s="5"/>
      <c r="X17" s="5">
        <f t="shared" si="2"/>
        <v>5.71</v>
      </c>
    </row>
    <row r="18" spans="1:24" x14ac:dyDescent="0.3">
      <c r="A18" s="92">
        <v>7</v>
      </c>
      <c r="B18" s="92">
        <v>21559</v>
      </c>
      <c r="C18" s="3"/>
      <c r="D18" s="4" t="s">
        <v>247</v>
      </c>
      <c r="E18" s="92">
        <f t="shared" si="3"/>
        <v>853518</v>
      </c>
      <c r="F18" s="92">
        <v>853526</v>
      </c>
      <c r="G18" s="92">
        <f t="shared" si="0"/>
        <v>9</v>
      </c>
      <c r="H18" s="4" t="s">
        <v>131</v>
      </c>
      <c r="I18" s="5">
        <f t="shared" si="1"/>
        <v>51.39</v>
      </c>
      <c r="J18" s="6" t="s">
        <v>2729</v>
      </c>
      <c r="K18" s="5">
        <v>22.84</v>
      </c>
      <c r="L18" s="6" t="s">
        <v>2730</v>
      </c>
      <c r="M18" s="5">
        <v>28.55</v>
      </c>
      <c r="N18" s="6"/>
      <c r="O18" s="5"/>
      <c r="P18" s="6"/>
      <c r="Q18" s="5"/>
      <c r="R18" s="6"/>
      <c r="S18" s="5"/>
      <c r="T18" s="6"/>
      <c r="U18" s="5"/>
      <c r="V18" s="6"/>
      <c r="W18" s="5"/>
      <c r="X18" s="5">
        <f t="shared" si="2"/>
        <v>51.39</v>
      </c>
    </row>
    <row r="19" spans="1:24" x14ac:dyDescent="0.3">
      <c r="A19" s="92">
        <v>8</v>
      </c>
      <c r="B19" s="92">
        <v>21560</v>
      </c>
      <c r="C19" s="3"/>
      <c r="D19" s="4" t="s">
        <v>149</v>
      </c>
      <c r="E19" s="92">
        <f t="shared" si="3"/>
        <v>853527</v>
      </c>
      <c r="F19" s="92">
        <v>853544</v>
      </c>
      <c r="G19" s="92">
        <f t="shared" si="0"/>
        <v>18</v>
      </c>
      <c r="H19" s="4" t="s">
        <v>325</v>
      </c>
      <c r="I19" s="5">
        <f t="shared" si="1"/>
        <v>102.78</v>
      </c>
      <c r="J19" s="6" t="s">
        <v>2850</v>
      </c>
      <c r="K19" s="5">
        <v>17.13</v>
      </c>
      <c r="L19" s="6" t="s">
        <v>2851</v>
      </c>
      <c r="M19" s="5">
        <v>28.55</v>
      </c>
      <c r="N19" s="6" t="s">
        <v>2852</v>
      </c>
      <c r="O19" s="5">
        <v>22.84</v>
      </c>
      <c r="P19" s="126" t="s">
        <v>98</v>
      </c>
      <c r="Q19" s="5"/>
      <c r="R19" s="6"/>
      <c r="S19" s="5"/>
      <c r="T19" s="6"/>
      <c r="U19" s="5"/>
      <c r="V19" s="6"/>
      <c r="W19" s="5"/>
      <c r="X19" s="5">
        <f t="shared" si="2"/>
        <v>68.52</v>
      </c>
    </row>
    <row r="20" spans="1:24" x14ac:dyDescent="0.3">
      <c r="A20" s="92">
        <v>9</v>
      </c>
      <c r="B20" s="92">
        <v>21561</v>
      </c>
      <c r="C20" s="3"/>
      <c r="D20" s="4" t="s">
        <v>177</v>
      </c>
      <c r="E20" s="92">
        <f t="shared" si="3"/>
        <v>853545</v>
      </c>
      <c r="F20" s="92">
        <v>853546</v>
      </c>
      <c r="G20" s="92">
        <f t="shared" si="0"/>
        <v>2</v>
      </c>
      <c r="H20" s="4" t="s">
        <v>181</v>
      </c>
      <c r="I20" s="5">
        <f t="shared" si="1"/>
        <v>11.42</v>
      </c>
      <c r="J20" s="6" t="s">
        <v>2645</v>
      </c>
      <c r="K20" s="5">
        <v>11.42</v>
      </c>
      <c r="L20" s="6"/>
      <c r="M20" s="5"/>
      <c r="N20" s="6"/>
      <c r="O20" s="5"/>
      <c r="P20" s="6"/>
      <c r="Q20" s="5"/>
      <c r="R20" s="6"/>
      <c r="S20" s="5"/>
      <c r="T20" s="6"/>
      <c r="U20" s="5"/>
      <c r="V20" s="6"/>
      <c r="W20" s="5"/>
      <c r="X20" s="5">
        <f t="shared" si="2"/>
        <v>11.42</v>
      </c>
    </row>
    <row r="21" spans="1:24" x14ac:dyDescent="0.3">
      <c r="A21" s="92">
        <v>10</v>
      </c>
      <c r="B21" s="92">
        <v>21562</v>
      </c>
      <c r="C21" s="3"/>
      <c r="D21" s="4" t="s">
        <v>228</v>
      </c>
      <c r="E21" s="92">
        <f t="shared" si="3"/>
        <v>853547</v>
      </c>
      <c r="F21" s="92">
        <v>853587</v>
      </c>
      <c r="G21" s="92">
        <f t="shared" si="0"/>
        <v>41</v>
      </c>
      <c r="H21" s="4" t="s">
        <v>40</v>
      </c>
      <c r="I21" s="5">
        <f t="shared" si="1"/>
        <v>234.10999999999999</v>
      </c>
      <c r="J21" s="6" t="s">
        <v>2863</v>
      </c>
      <c r="K21" s="5">
        <v>119.91</v>
      </c>
      <c r="L21" s="6" t="s">
        <v>2864</v>
      </c>
      <c r="M21" s="5">
        <v>57.1</v>
      </c>
      <c r="N21" s="6" t="s">
        <v>2865</v>
      </c>
      <c r="O21" s="5">
        <v>57.1</v>
      </c>
      <c r="P21" s="6"/>
      <c r="Q21" s="5"/>
      <c r="R21" s="6"/>
      <c r="S21" s="5"/>
      <c r="T21" s="6"/>
      <c r="U21" s="5"/>
      <c r="V21" s="6"/>
      <c r="W21" s="5"/>
      <c r="X21" s="5">
        <f t="shared" si="2"/>
        <v>234.10999999999999</v>
      </c>
    </row>
    <row r="22" spans="1:24" x14ac:dyDescent="0.3">
      <c r="A22" s="92">
        <v>11</v>
      </c>
      <c r="B22" s="92">
        <v>21563</v>
      </c>
      <c r="C22" s="3"/>
      <c r="D22" s="4" t="s">
        <v>227</v>
      </c>
      <c r="E22" s="92">
        <f t="shared" si="3"/>
        <v>853588</v>
      </c>
      <c r="F22" s="92">
        <v>853642</v>
      </c>
      <c r="G22" s="92">
        <f t="shared" si="0"/>
        <v>55</v>
      </c>
      <c r="H22" s="4" t="s">
        <v>40</v>
      </c>
      <c r="I22" s="5">
        <f t="shared" si="1"/>
        <v>314.05</v>
      </c>
      <c r="J22" s="6" t="s">
        <v>2866</v>
      </c>
      <c r="K22" s="5">
        <v>142.75</v>
      </c>
      <c r="L22" s="6" t="s">
        <v>2867</v>
      </c>
      <c r="M22" s="5">
        <v>85.65</v>
      </c>
      <c r="N22" s="6" t="s">
        <v>2868</v>
      </c>
      <c r="O22" s="5">
        <v>85.65</v>
      </c>
      <c r="P22" s="6"/>
      <c r="Q22" s="5"/>
      <c r="R22" s="6"/>
      <c r="S22" s="5"/>
      <c r="T22" s="6"/>
      <c r="U22" s="5"/>
      <c r="V22" s="6"/>
      <c r="W22" s="5"/>
      <c r="X22" s="5">
        <f t="shared" si="2"/>
        <v>314.05</v>
      </c>
    </row>
    <row r="23" spans="1:24" x14ac:dyDescent="0.3">
      <c r="A23" s="92">
        <v>12</v>
      </c>
      <c r="B23" s="92">
        <v>21564</v>
      </c>
      <c r="C23" s="3"/>
      <c r="D23" s="4" t="s">
        <v>2548</v>
      </c>
      <c r="E23" s="92">
        <f t="shared" si="3"/>
        <v>853643</v>
      </c>
      <c r="F23" s="92">
        <v>853644</v>
      </c>
      <c r="G23" s="92">
        <f t="shared" si="0"/>
        <v>2</v>
      </c>
      <c r="H23" s="4" t="s">
        <v>43</v>
      </c>
      <c r="I23" s="5">
        <f t="shared" si="1"/>
        <v>11.42</v>
      </c>
      <c r="J23" s="6" t="s">
        <v>2776</v>
      </c>
      <c r="K23" s="5">
        <v>5.71</v>
      </c>
      <c r="L23" s="6" t="s">
        <v>2777</v>
      </c>
      <c r="M23" s="5">
        <v>5.71</v>
      </c>
      <c r="N23" s="6"/>
      <c r="O23" s="5"/>
      <c r="P23" s="6"/>
      <c r="Q23" s="5"/>
      <c r="R23" s="6"/>
      <c r="S23" s="5"/>
      <c r="T23" s="6"/>
      <c r="U23" s="5"/>
      <c r="V23" s="6"/>
      <c r="W23" s="5"/>
      <c r="X23" s="5">
        <f t="shared" si="2"/>
        <v>11.42</v>
      </c>
    </row>
    <row r="24" spans="1:24" x14ac:dyDescent="0.3">
      <c r="A24" s="92">
        <v>13</v>
      </c>
      <c r="B24" s="92">
        <v>21565</v>
      </c>
      <c r="C24" s="3"/>
      <c r="D24" s="4" t="s">
        <v>141</v>
      </c>
      <c r="E24" s="92">
        <f t="shared" si="3"/>
        <v>853645</v>
      </c>
      <c r="F24" s="92">
        <v>853651</v>
      </c>
      <c r="G24" s="92">
        <f t="shared" si="0"/>
        <v>7</v>
      </c>
      <c r="H24" s="4" t="s">
        <v>2491</v>
      </c>
      <c r="I24" s="5">
        <f t="shared" si="1"/>
        <v>39.97</v>
      </c>
      <c r="J24" s="6" t="s">
        <v>2731</v>
      </c>
      <c r="K24" s="5">
        <v>39.97</v>
      </c>
      <c r="L24" s="6"/>
      <c r="M24" s="5"/>
      <c r="N24" s="6"/>
      <c r="O24" s="5"/>
      <c r="P24" s="6"/>
      <c r="Q24" s="5"/>
      <c r="R24" s="6"/>
      <c r="S24" s="5"/>
      <c r="T24" s="6"/>
      <c r="U24" s="5"/>
      <c r="V24" s="6"/>
      <c r="W24" s="5"/>
      <c r="X24" s="5">
        <f t="shared" si="2"/>
        <v>39.97</v>
      </c>
    </row>
    <row r="25" spans="1:24" x14ac:dyDescent="0.3">
      <c r="A25" s="92">
        <v>14</v>
      </c>
      <c r="B25" s="92">
        <v>21566</v>
      </c>
      <c r="C25" s="3"/>
      <c r="D25" s="4" t="s">
        <v>333</v>
      </c>
      <c r="E25" s="92">
        <f t="shared" si="3"/>
        <v>853652</v>
      </c>
      <c r="F25" s="92">
        <v>853659</v>
      </c>
      <c r="G25" s="92">
        <f t="shared" si="0"/>
        <v>8</v>
      </c>
      <c r="H25" s="4" t="s">
        <v>188</v>
      </c>
      <c r="I25" s="5">
        <f t="shared" si="1"/>
        <v>45.68</v>
      </c>
      <c r="J25" s="6" t="s">
        <v>2732</v>
      </c>
      <c r="K25" s="5">
        <v>22.84</v>
      </c>
      <c r="L25" s="6" t="s">
        <v>2733</v>
      </c>
      <c r="M25" s="5">
        <v>5.71</v>
      </c>
      <c r="N25" s="6" t="s">
        <v>2734</v>
      </c>
      <c r="O25" s="5">
        <v>17.13</v>
      </c>
      <c r="P25" s="6"/>
      <c r="Q25" s="5"/>
      <c r="R25" s="6"/>
      <c r="S25" s="5"/>
      <c r="T25" s="6"/>
      <c r="U25" s="5"/>
      <c r="V25" s="6"/>
      <c r="W25" s="5"/>
      <c r="X25" s="5">
        <f t="shared" si="2"/>
        <v>45.68</v>
      </c>
    </row>
    <row r="26" spans="1:24" x14ac:dyDescent="0.3">
      <c r="A26" s="92">
        <v>15</v>
      </c>
      <c r="B26" s="92">
        <v>21567</v>
      </c>
      <c r="C26" s="3"/>
      <c r="D26" s="4" t="s">
        <v>250</v>
      </c>
      <c r="E26" s="92">
        <f t="shared" si="3"/>
        <v>853660</v>
      </c>
      <c r="F26" s="92">
        <v>853662</v>
      </c>
      <c r="G26" s="92">
        <f t="shared" si="0"/>
        <v>3</v>
      </c>
      <c r="H26" s="4" t="s">
        <v>111</v>
      </c>
      <c r="I26" s="5">
        <f t="shared" si="1"/>
        <v>17.13</v>
      </c>
      <c r="J26" s="6" t="s">
        <v>2735</v>
      </c>
      <c r="K26" s="5">
        <v>11.42</v>
      </c>
      <c r="L26" s="6" t="s">
        <v>2736</v>
      </c>
      <c r="M26" s="5">
        <v>5.71</v>
      </c>
      <c r="N26" s="6"/>
      <c r="O26" s="5"/>
      <c r="P26" s="6"/>
      <c r="Q26" s="5"/>
      <c r="R26" s="6"/>
      <c r="S26" s="5"/>
      <c r="T26" s="6"/>
      <c r="U26" s="5"/>
      <c r="V26" s="6"/>
      <c r="W26" s="5"/>
      <c r="X26" s="5">
        <f t="shared" si="2"/>
        <v>17.13</v>
      </c>
    </row>
    <row r="27" spans="1:24" x14ac:dyDescent="0.3">
      <c r="A27" s="92">
        <v>16</v>
      </c>
      <c r="B27" s="92">
        <v>21568</v>
      </c>
      <c r="C27" s="3">
        <v>43375</v>
      </c>
      <c r="D27" s="4" t="s">
        <v>229</v>
      </c>
      <c r="E27" s="92">
        <f t="shared" si="3"/>
        <v>853663</v>
      </c>
      <c r="F27" s="92">
        <v>853667</v>
      </c>
      <c r="G27" s="92">
        <f t="shared" si="0"/>
        <v>5</v>
      </c>
      <c r="H27" s="4" t="s">
        <v>39</v>
      </c>
      <c r="I27" s="5">
        <f t="shared" si="1"/>
        <v>28.55</v>
      </c>
      <c r="J27" s="6" t="s">
        <v>2737</v>
      </c>
      <c r="K27" s="5">
        <v>28.55</v>
      </c>
      <c r="L27" s="6"/>
      <c r="M27" s="5"/>
      <c r="N27" s="6"/>
      <c r="O27" s="5"/>
      <c r="P27" s="6"/>
      <c r="Q27" s="5"/>
      <c r="R27" s="6"/>
      <c r="S27" s="5"/>
      <c r="T27" s="6"/>
      <c r="U27" s="5"/>
      <c r="V27" s="6"/>
      <c r="W27" s="5"/>
      <c r="X27" s="5">
        <f t="shared" si="2"/>
        <v>28.55</v>
      </c>
    </row>
    <row r="28" spans="1:24" x14ac:dyDescent="0.3">
      <c r="A28" s="92">
        <v>17</v>
      </c>
      <c r="B28" s="92">
        <v>21569</v>
      </c>
      <c r="C28" s="3"/>
      <c r="D28" s="4" t="s">
        <v>148</v>
      </c>
      <c r="E28" s="92">
        <f t="shared" si="3"/>
        <v>853668</v>
      </c>
      <c r="F28" s="92">
        <v>853670</v>
      </c>
      <c r="G28" s="92">
        <f t="shared" si="0"/>
        <v>3</v>
      </c>
      <c r="H28" s="4" t="s">
        <v>123</v>
      </c>
      <c r="I28" s="5">
        <f t="shared" si="1"/>
        <v>17.13</v>
      </c>
      <c r="J28" s="6" t="s">
        <v>2738</v>
      </c>
      <c r="K28" s="5">
        <v>17.13</v>
      </c>
      <c r="L28" s="6"/>
      <c r="M28" s="5"/>
      <c r="N28" s="6"/>
      <c r="O28" s="5"/>
      <c r="P28" s="6"/>
      <c r="Q28" s="5"/>
      <c r="R28" s="6"/>
      <c r="S28" s="5"/>
      <c r="T28" s="6"/>
      <c r="U28" s="5"/>
      <c r="V28" s="6"/>
      <c r="W28" s="5"/>
      <c r="X28" s="5">
        <f t="shared" si="2"/>
        <v>17.13</v>
      </c>
    </row>
    <row r="29" spans="1:24" x14ac:dyDescent="0.3">
      <c r="A29" s="92">
        <v>18</v>
      </c>
      <c r="B29" s="92">
        <v>21570</v>
      </c>
      <c r="C29" s="3"/>
      <c r="D29" s="4" t="s">
        <v>248</v>
      </c>
      <c r="E29" s="92">
        <f t="shared" si="3"/>
        <v>853671</v>
      </c>
      <c r="F29" s="92">
        <v>853675</v>
      </c>
      <c r="G29" s="92">
        <f t="shared" si="0"/>
        <v>5</v>
      </c>
      <c r="H29" s="4" t="s">
        <v>13</v>
      </c>
      <c r="I29" s="5">
        <f t="shared" si="1"/>
        <v>28.55</v>
      </c>
      <c r="J29" s="6" t="s">
        <v>2740</v>
      </c>
      <c r="K29" s="5">
        <v>28.55</v>
      </c>
      <c r="L29" s="6"/>
      <c r="M29" s="5"/>
      <c r="N29" s="6"/>
      <c r="O29" s="5"/>
      <c r="P29" s="6"/>
      <c r="Q29" s="5"/>
      <c r="R29" s="6"/>
      <c r="S29" s="5"/>
      <c r="T29" s="6"/>
      <c r="U29" s="5"/>
      <c r="V29" s="6"/>
      <c r="W29" s="5"/>
      <c r="X29" s="5">
        <f t="shared" si="2"/>
        <v>28.55</v>
      </c>
    </row>
    <row r="30" spans="1:24" x14ac:dyDescent="0.3">
      <c r="A30" s="92">
        <v>19</v>
      </c>
      <c r="B30" s="92">
        <v>21571</v>
      </c>
      <c r="C30" s="3"/>
      <c r="D30" s="4" t="s">
        <v>170</v>
      </c>
      <c r="E30" s="92">
        <f t="shared" si="3"/>
        <v>853676</v>
      </c>
      <c r="F30" s="92">
        <v>853680</v>
      </c>
      <c r="G30" s="92">
        <f t="shared" si="0"/>
        <v>5</v>
      </c>
      <c r="H30" s="4" t="s">
        <v>89</v>
      </c>
      <c r="I30" s="5">
        <f t="shared" si="1"/>
        <v>28.55</v>
      </c>
      <c r="J30" s="6" t="s">
        <v>2741</v>
      </c>
      <c r="K30" s="5">
        <v>28.55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5">
        <f t="shared" si="2"/>
        <v>28.55</v>
      </c>
    </row>
    <row r="31" spans="1:24" x14ac:dyDescent="0.3">
      <c r="A31" s="92">
        <v>20</v>
      </c>
      <c r="B31" s="92">
        <v>21572</v>
      </c>
      <c r="C31" s="3"/>
      <c r="D31" s="4" t="s">
        <v>185</v>
      </c>
      <c r="E31" s="92">
        <f t="shared" si="3"/>
        <v>853681</v>
      </c>
      <c r="F31" s="92">
        <v>853698</v>
      </c>
      <c r="G31" s="92">
        <f t="shared" si="0"/>
        <v>18</v>
      </c>
      <c r="H31" s="4" t="s">
        <v>11</v>
      </c>
      <c r="I31" s="5">
        <f t="shared" si="1"/>
        <v>102.78</v>
      </c>
      <c r="J31" s="6" t="s">
        <v>2742</v>
      </c>
      <c r="K31" s="5">
        <v>34.26</v>
      </c>
      <c r="L31" s="6" t="s">
        <v>2743</v>
      </c>
      <c r="M31" s="5">
        <v>39.97</v>
      </c>
      <c r="N31" s="6" t="s">
        <v>2744</v>
      </c>
      <c r="O31" s="5">
        <v>28.55</v>
      </c>
      <c r="P31" s="6"/>
      <c r="Q31" s="5"/>
      <c r="R31" s="6"/>
      <c r="S31" s="5"/>
      <c r="T31" s="6"/>
      <c r="U31" s="5"/>
      <c r="V31" s="6"/>
      <c r="W31" s="5"/>
      <c r="X31" s="5">
        <f t="shared" si="2"/>
        <v>102.77999999999999</v>
      </c>
    </row>
    <row r="32" spans="1:24" x14ac:dyDescent="0.3">
      <c r="A32" s="92">
        <v>21</v>
      </c>
      <c r="B32" s="92">
        <v>21573</v>
      </c>
      <c r="C32" s="3"/>
      <c r="D32" s="4" t="s">
        <v>171</v>
      </c>
      <c r="E32" s="92">
        <f t="shared" si="3"/>
        <v>853699</v>
      </c>
      <c r="F32" s="92">
        <v>853706</v>
      </c>
      <c r="G32" s="92">
        <f t="shared" si="0"/>
        <v>8</v>
      </c>
      <c r="H32" s="4" t="s">
        <v>88</v>
      </c>
      <c r="I32" s="5">
        <f t="shared" si="1"/>
        <v>45.68</v>
      </c>
      <c r="J32" s="6" t="s">
        <v>2745</v>
      </c>
      <c r="K32" s="5">
        <v>22.84</v>
      </c>
      <c r="L32" s="6" t="s">
        <v>2746</v>
      </c>
      <c r="M32" s="5">
        <v>22.84</v>
      </c>
      <c r="N32" s="6"/>
      <c r="O32" s="5"/>
      <c r="P32" s="6"/>
      <c r="Q32" s="5"/>
      <c r="R32" s="6"/>
      <c r="S32" s="5"/>
      <c r="T32" s="6"/>
      <c r="U32" s="5"/>
      <c r="V32" s="6"/>
      <c r="W32" s="5"/>
      <c r="X32" s="5">
        <f t="shared" si="2"/>
        <v>45.68</v>
      </c>
    </row>
    <row r="33" spans="1:24" x14ac:dyDescent="0.3">
      <c r="A33" s="92">
        <v>22</v>
      </c>
      <c r="B33" s="92">
        <v>21574</v>
      </c>
      <c r="C33" s="3"/>
      <c r="D33" s="4" t="s">
        <v>2646</v>
      </c>
      <c r="E33" s="92">
        <f t="shared" si="3"/>
        <v>853707</v>
      </c>
      <c r="F33" s="92">
        <v>853709</v>
      </c>
      <c r="G33" s="92">
        <f t="shared" si="0"/>
        <v>3</v>
      </c>
      <c r="H33" s="4" t="s">
        <v>2647</v>
      </c>
      <c r="I33" s="5">
        <f t="shared" si="1"/>
        <v>17.13</v>
      </c>
      <c r="J33" s="6" t="s">
        <v>2869</v>
      </c>
      <c r="K33" s="5">
        <v>17.13</v>
      </c>
      <c r="L33" s="6"/>
      <c r="M33" s="5"/>
      <c r="N33" s="6"/>
      <c r="O33" s="5"/>
      <c r="P33" s="6"/>
      <c r="Q33" s="5"/>
      <c r="R33" s="6"/>
      <c r="S33" s="5"/>
      <c r="T33" s="6"/>
      <c r="U33" s="5"/>
      <c r="V33" s="6"/>
      <c r="W33" s="5"/>
      <c r="X33" s="5">
        <f t="shared" si="2"/>
        <v>17.13</v>
      </c>
    </row>
    <row r="34" spans="1:24" x14ac:dyDescent="0.3">
      <c r="A34" s="92">
        <v>23</v>
      </c>
      <c r="B34" s="92">
        <v>21576</v>
      </c>
      <c r="C34" s="3"/>
      <c r="D34" s="4" t="s">
        <v>339</v>
      </c>
      <c r="E34" s="92">
        <f t="shared" si="3"/>
        <v>853710</v>
      </c>
      <c r="F34" s="92">
        <v>853905</v>
      </c>
      <c r="G34" s="92">
        <f t="shared" si="0"/>
        <v>196</v>
      </c>
      <c r="H34" s="4" t="s">
        <v>115</v>
      </c>
      <c r="I34" s="5">
        <f t="shared" si="1"/>
        <v>1119.1600000000001</v>
      </c>
      <c r="J34" s="6" t="s">
        <v>501</v>
      </c>
      <c r="K34" s="5">
        <v>1073.48</v>
      </c>
      <c r="L34" s="126" t="s">
        <v>98</v>
      </c>
      <c r="M34" s="5"/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2"/>
        <v>1073.48</v>
      </c>
    </row>
    <row r="35" spans="1:24" x14ac:dyDescent="0.3">
      <c r="A35" s="92">
        <v>24</v>
      </c>
      <c r="B35" s="92">
        <v>21577</v>
      </c>
      <c r="C35" s="3"/>
      <c r="D35" s="4" t="s">
        <v>339</v>
      </c>
      <c r="E35" s="92">
        <f t="shared" si="3"/>
        <v>853906</v>
      </c>
      <c r="F35" s="92">
        <v>853957</v>
      </c>
      <c r="G35" s="92">
        <f t="shared" si="0"/>
        <v>52</v>
      </c>
      <c r="H35" s="4" t="s">
        <v>115</v>
      </c>
      <c r="I35" s="5">
        <f t="shared" si="1"/>
        <v>296.92</v>
      </c>
      <c r="J35" s="6" t="s">
        <v>501</v>
      </c>
      <c r="K35" s="5">
        <v>296.92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5">
        <f t="shared" si="2"/>
        <v>296.92</v>
      </c>
    </row>
    <row r="36" spans="1:24" x14ac:dyDescent="0.3">
      <c r="A36" s="92">
        <v>25</v>
      </c>
      <c r="B36" s="92">
        <v>21578</v>
      </c>
      <c r="C36" s="3"/>
      <c r="D36" s="4" t="s">
        <v>1043</v>
      </c>
      <c r="E36" s="92">
        <f t="shared" si="3"/>
        <v>853958</v>
      </c>
      <c r="F36" s="92">
        <v>853961</v>
      </c>
      <c r="G36" s="92">
        <f t="shared" si="0"/>
        <v>4</v>
      </c>
      <c r="H36" s="4" t="s">
        <v>14</v>
      </c>
      <c r="I36" s="5">
        <f t="shared" si="1"/>
        <v>22.84</v>
      </c>
      <c r="J36" s="6" t="s">
        <v>2747</v>
      </c>
      <c r="K36" s="5">
        <v>22.84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6"/>
      <c r="W36" s="5"/>
      <c r="X36" s="5">
        <f t="shared" si="2"/>
        <v>22.84</v>
      </c>
    </row>
    <row r="37" spans="1:24" x14ac:dyDescent="0.3">
      <c r="A37" s="92">
        <v>26</v>
      </c>
      <c r="B37" s="103">
        <v>21579</v>
      </c>
      <c r="C37" s="3"/>
      <c r="D37" s="4" t="s">
        <v>257</v>
      </c>
      <c r="E37" s="92">
        <v>848055</v>
      </c>
      <c r="F37" s="92">
        <v>848058</v>
      </c>
      <c r="G37" s="92">
        <f t="shared" si="0"/>
        <v>4</v>
      </c>
      <c r="H37" s="4" t="s">
        <v>90</v>
      </c>
      <c r="I37" s="5">
        <f t="shared" si="1"/>
        <v>22.84</v>
      </c>
      <c r="J37" s="6" t="s">
        <v>2748</v>
      </c>
      <c r="K37" s="5">
        <v>22.84</v>
      </c>
      <c r="L37" s="6"/>
      <c r="M37" s="5"/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2"/>
        <v>22.84</v>
      </c>
    </row>
    <row r="38" spans="1:24" x14ac:dyDescent="0.3">
      <c r="A38" s="92">
        <v>27</v>
      </c>
      <c r="B38" s="92">
        <v>21581</v>
      </c>
      <c r="C38" s="3"/>
      <c r="D38" s="4" t="s">
        <v>338</v>
      </c>
      <c r="E38" s="92">
        <v>853962</v>
      </c>
      <c r="F38" s="92">
        <v>854074</v>
      </c>
      <c r="G38" s="92">
        <f t="shared" si="0"/>
        <v>113</v>
      </c>
      <c r="H38" s="4" t="s">
        <v>114</v>
      </c>
      <c r="I38" s="5">
        <f t="shared" si="1"/>
        <v>645.23</v>
      </c>
      <c r="J38" s="6" t="s">
        <v>501</v>
      </c>
      <c r="K38" s="5">
        <v>645.23</v>
      </c>
      <c r="L38" s="6"/>
      <c r="M38" s="5"/>
      <c r="N38" s="6"/>
      <c r="O38" s="5"/>
      <c r="P38" s="6"/>
      <c r="Q38" s="5"/>
      <c r="R38" s="6"/>
      <c r="S38" s="5"/>
      <c r="T38" s="6"/>
      <c r="U38" s="5"/>
      <c r="V38" s="6"/>
      <c r="W38" s="5"/>
      <c r="X38" s="5">
        <f t="shared" si="2"/>
        <v>645.23</v>
      </c>
    </row>
    <row r="39" spans="1:24" x14ac:dyDescent="0.3">
      <c r="A39" s="92">
        <v>28</v>
      </c>
      <c r="B39" s="92">
        <v>21582</v>
      </c>
      <c r="C39" s="3"/>
      <c r="D39" s="4" t="s">
        <v>338</v>
      </c>
      <c r="E39" s="92">
        <f t="shared" si="3"/>
        <v>854075</v>
      </c>
      <c r="F39" s="92">
        <v>854290</v>
      </c>
      <c r="G39" s="92">
        <f t="shared" si="0"/>
        <v>216</v>
      </c>
      <c r="H39" s="4" t="s">
        <v>114</v>
      </c>
      <c r="I39" s="5">
        <f t="shared" si="1"/>
        <v>1233.3599999999999</v>
      </c>
      <c r="J39" s="6" t="s">
        <v>501</v>
      </c>
      <c r="K39" s="5">
        <v>1233.3599999999999</v>
      </c>
      <c r="L39" s="6"/>
      <c r="M39" s="5"/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2"/>
        <v>1233.3599999999999</v>
      </c>
    </row>
    <row r="40" spans="1:24" x14ac:dyDescent="0.3">
      <c r="A40" s="92">
        <v>29</v>
      </c>
      <c r="B40" s="92">
        <v>21583</v>
      </c>
      <c r="C40" s="3"/>
      <c r="D40" s="4" t="s">
        <v>270</v>
      </c>
      <c r="E40" s="92">
        <f t="shared" si="3"/>
        <v>854291</v>
      </c>
      <c r="F40" s="92">
        <v>854302</v>
      </c>
      <c r="G40" s="92">
        <f t="shared" si="0"/>
        <v>12</v>
      </c>
      <c r="H40" s="4" t="s">
        <v>109</v>
      </c>
      <c r="I40" s="5">
        <f t="shared" si="1"/>
        <v>68.52</v>
      </c>
      <c r="J40" s="6" t="s">
        <v>2749</v>
      </c>
      <c r="K40" s="5">
        <v>17.13</v>
      </c>
      <c r="L40" s="6" t="s">
        <v>2750</v>
      </c>
      <c r="M40" s="5">
        <v>39.97</v>
      </c>
      <c r="N40" s="6" t="s">
        <v>2751</v>
      </c>
      <c r="O40" s="5">
        <v>11.42</v>
      </c>
      <c r="P40" s="6"/>
      <c r="Q40" s="5"/>
      <c r="R40" s="6"/>
      <c r="S40" s="5"/>
      <c r="T40" s="6"/>
      <c r="U40" s="5"/>
      <c r="V40" s="6"/>
      <c r="W40" s="5"/>
      <c r="X40" s="5">
        <f t="shared" si="2"/>
        <v>68.52</v>
      </c>
    </row>
    <row r="41" spans="1:24" x14ac:dyDescent="0.3">
      <c r="A41" s="92">
        <v>30</v>
      </c>
      <c r="B41" s="92">
        <v>21584</v>
      </c>
      <c r="C41" s="3"/>
      <c r="D41" s="4" t="s">
        <v>186</v>
      </c>
      <c r="E41" s="92">
        <f t="shared" si="3"/>
        <v>854303</v>
      </c>
      <c r="F41" s="92">
        <v>854307</v>
      </c>
      <c r="G41" s="92">
        <f t="shared" si="0"/>
        <v>5</v>
      </c>
      <c r="H41" s="4" t="s">
        <v>117</v>
      </c>
      <c r="I41" s="5">
        <f t="shared" si="1"/>
        <v>28.55</v>
      </c>
      <c r="J41" s="6" t="s">
        <v>2752</v>
      </c>
      <c r="K41" s="5">
        <v>17.13</v>
      </c>
      <c r="L41" s="6" t="s">
        <v>2753</v>
      </c>
      <c r="M41" s="5">
        <v>11.42</v>
      </c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2"/>
        <v>28.549999999999997</v>
      </c>
    </row>
    <row r="42" spans="1:24" x14ac:dyDescent="0.3">
      <c r="A42" s="92">
        <v>31</v>
      </c>
      <c r="B42" s="92">
        <v>21585</v>
      </c>
      <c r="C42" s="3"/>
      <c r="D42" s="4" t="s">
        <v>177</v>
      </c>
      <c r="E42" s="92">
        <f t="shared" si="3"/>
        <v>854308</v>
      </c>
      <c r="F42" s="92">
        <v>854308</v>
      </c>
      <c r="G42" s="92">
        <f t="shared" si="0"/>
        <v>1</v>
      </c>
      <c r="H42" s="4" t="s">
        <v>181</v>
      </c>
      <c r="I42" s="5">
        <f t="shared" si="1"/>
        <v>5.71</v>
      </c>
      <c r="J42" s="6" t="s">
        <v>2754</v>
      </c>
      <c r="K42" s="5">
        <v>5.71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5">
        <f t="shared" si="2"/>
        <v>5.71</v>
      </c>
    </row>
    <row r="43" spans="1:24" x14ac:dyDescent="0.3">
      <c r="A43" s="92">
        <v>32</v>
      </c>
      <c r="B43" s="92">
        <v>21586</v>
      </c>
      <c r="C43" s="3">
        <v>43376</v>
      </c>
      <c r="D43" s="4" t="s">
        <v>164</v>
      </c>
      <c r="E43" s="92">
        <f t="shared" si="3"/>
        <v>854309</v>
      </c>
      <c r="F43" s="92">
        <v>854311</v>
      </c>
      <c r="G43" s="92">
        <f t="shared" si="0"/>
        <v>3</v>
      </c>
      <c r="H43" s="4" t="s">
        <v>121</v>
      </c>
      <c r="I43" s="5">
        <f t="shared" si="1"/>
        <v>17.13</v>
      </c>
      <c r="J43" s="6" t="s">
        <v>2755</v>
      </c>
      <c r="K43" s="5">
        <v>17.13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5">
        <f t="shared" si="2"/>
        <v>17.13</v>
      </c>
    </row>
    <row r="44" spans="1:24" x14ac:dyDescent="0.3">
      <c r="A44" s="92">
        <v>33</v>
      </c>
      <c r="B44" s="92">
        <v>21587</v>
      </c>
      <c r="C44" s="3"/>
      <c r="D44" s="4" t="s">
        <v>245</v>
      </c>
      <c r="E44" s="92">
        <f t="shared" si="3"/>
        <v>854312</v>
      </c>
      <c r="F44" s="92">
        <v>854312</v>
      </c>
      <c r="G44" s="92">
        <f t="shared" si="0"/>
        <v>1</v>
      </c>
      <c r="H44" s="4" t="s">
        <v>303</v>
      </c>
      <c r="I44" s="5">
        <f t="shared" si="1"/>
        <v>5.71</v>
      </c>
      <c r="J44" s="6" t="s">
        <v>2739</v>
      </c>
      <c r="K44" s="5">
        <v>5.71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5">
        <f t="shared" si="2"/>
        <v>5.71</v>
      </c>
    </row>
    <row r="45" spans="1:24" x14ac:dyDescent="0.3">
      <c r="A45" s="92">
        <v>34</v>
      </c>
      <c r="B45" s="92">
        <v>21588</v>
      </c>
      <c r="C45" s="3"/>
      <c r="D45" s="4" t="s">
        <v>161</v>
      </c>
      <c r="E45" s="92">
        <f t="shared" si="3"/>
        <v>854313</v>
      </c>
      <c r="F45" s="92">
        <v>854314</v>
      </c>
      <c r="G45" s="92">
        <f t="shared" si="0"/>
        <v>2</v>
      </c>
      <c r="H45" s="4" t="s">
        <v>12</v>
      </c>
      <c r="I45" s="5">
        <f t="shared" si="1"/>
        <v>11.42</v>
      </c>
      <c r="J45" s="6" t="s">
        <v>2756</v>
      </c>
      <c r="K45" s="5">
        <v>11.42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2"/>
        <v>11.42</v>
      </c>
    </row>
    <row r="46" spans="1:24" x14ac:dyDescent="0.3">
      <c r="A46" s="92">
        <v>35</v>
      </c>
      <c r="B46" s="92">
        <v>21589</v>
      </c>
      <c r="C46" s="3"/>
      <c r="D46" s="4" t="s">
        <v>336</v>
      </c>
      <c r="E46" s="92">
        <f t="shared" si="3"/>
        <v>854315</v>
      </c>
      <c r="F46" s="92">
        <v>854604</v>
      </c>
      <c r="G46" s="92">
        <f t="shared" si="0"/>
        <v>290</v>
      </c>
      <c r="H46" s="4" t="s">
        <v>21</v>
      </c>
      <c r="I46" s="5">
        <f t="shared" si="1"/>
        <v>1655.9</v>
      </c>
      <c r="J46" s="6" t="s">
        <v>501</v>
      </c>
      <c r="K46" s="5">
        <v>1655.9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2"/>
        <v>1655.9</v>
      </c>
    </row>
    <row r="47" spans="1:24" x14ac:dyDescent="0.3">
      <c r="A47" s="92">
        <v>36</v>
      </c>
      <c r="B47" s="92">
        <v>21590</v>
      </c>
      <c r="C47" s="3"/>
      <c r="D47" s="4" t="s">
        <v>336</v>
      </c>
      <c r="E47" s="92">
        <f t="shared" si="3"/>
        <v>854605</v>
      </c>
      <c r="F47" s="92">
        <v>854727</v>
      </c>
      <c r="G47" s="92">
        <f t="shared" si="0"/>
        <v>123</v>
      </c>
      <c r="H47" s="4" t="s">
        <v>21</v>
      </c>
      <c r="I47" s="5">
        <f t="shared" si="1"/>
        <v>702.33</v>
      </c>
      <c r="J47" s="6" t="s">
        <v>501</v>
      </c>
      <c r="K47" s="5">
        <v>702.33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2"/>
        <v>702.33</v>
      </c>
    </row>
    <row r="48" spans="1:24" x14ac:dyDescent="0.3">
      <c r="A48" s="92">
        <v>37</v>
      </c>
      <c r="B48" s="92">
        <v>21592</v>
      </c>
      <c r="C48" s="3"/>
      <c r="D48" s="4" t="s">
        <v>156</v>
      </c>
      <c r="E48" s="92">
        <f t="shared" si="3"/>
        <v>854728</v>
      </c>
      <c r="F48" s="92">
        <v>854731</v>
      </c>
      <c r="G48" s="92">
        <f t="shared" si="0"/>
        <v>4</v>
      </c>
      <c r="H48" s="4" t="s">
        <v>2316</v>
      </c>
      <c r="I48" s="5">
        <f t="shared" si="1"/>
        <v>22.84</v>
      </c>
      <c r="J48" s="6" t="s">
        <v>2757</v>
      </c>
      <c r="K48" s="5">
        <v>22.84</v>
      </c>
      <c r="L48" s="6"/>
      <c r="M48" s="5"/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2"/>
        <v>22.84</v>
      </c>
    </row>
    <row r="49" spans="1:24" x14ac:dyDescent="0.3">
      <c r="A49" s="92">
        <v>38</v>
      </c>
      <c r="B49" s="92">
        <v>21593</v>
      </c>
      <c r="C49" s="3"/>
      <c r="D49" s="4" t="s">
        <v>268</v>
      </c>
      <c r="E49" s="92">
        <f t="shared" si="3"/>
        <v>854732</v>
      </c>
      <c r="F49" s="92">
        <v>854734</v>
      </c>
      <c r="G49" s="92">
        <f t="shared" si="0"/>
        <v>3</v>
      </c>
      <c r="H49" s="4" t="s">
        <v>17</v>
      </c>
      <c r="I49" s="5">
        <f t="shared" si="1"/>
        <v>17.13</v>
      </c>
      <c r="J49" s="6" t="s">
        <v>2758</v>
      </c>
      <c r="K49" s="5">
        <v>17.13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2"/>
        <v>17.13</v>
      </c>
    </row>
    <row r="50" spans="1:24" x14ac:dyDescent="0.3">
      <c r="A50" s="92">
        <v>39</v>
      </c>
      <c r="B50" s="92">
        <v>21594</v>
      </c>
      <c r="C50" s="3"/>
      <c r="D50" s="4" t="s">
        <v>172</v>
      </c>
      <c r="E50" s="92">
        <f t="shared" si="3"/>
        <v>854735</v>
      </c>
      <c r="F50" s="92">
        <v>854739</v>
      </c>
      <c r="G50" s="92">
        <f t="shared" si="0"/>
        <v>5</v>
      </c>
      <c r="H50" s="4" t="s">
        <v>102</v>
      </c>
      <c r="I50" s="5">
        <f t="shared" si="1"/>
        <v>28.55</v>
      </c>
      <c r="J50" s="6" t="s">
        <v>2778</v>
      </c>
      <c r="K50" s="5">
        <v>28.55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2"/>
        <v>28.55</v>
      </c>
    </row>
    <row r="51" spans="1:24" x14ac:dyDescent="0.3">
      <c r="A51" s="92">
        <v>40</v>
      </c>
      <c r="B51" s="92">
        <v>21595</v>
      </c>
      <c r="C51" s="3"/>
      <c r="D51" s="4" t="s">
        <v>268</v>
      </c>
      <c r="E51" s="92">
        <f t="shared" si="3"/>
        <v>854740</v>
      </c>
      <c r="F51" s="92">
        <v>854744</v>
      </c>
      <c r="G51" s="92">
        <f t="shared" si="0"/>
        <v>5</v>
      </c>
      <c r="H51" s="4" t="s">
        <v>19</v>
      </c>
      <c r="I51" s="5">
        <f t="shared" si="1"/>
        <v>28.55</v>
      </c>
      <c r="J51" s="6" t="s">
        <v>2870</v>
      </c>
      <c r="K51" s="5">
        <v>28.55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5">
        <f t="shared" si="2"/>
        <v>28.55</v>
      </c>
    </row>
    <row r="52" spans="1:24" x14ac:dyDescent="0.3">
      <c r="A52" s="92">
        <v>41</v>
      </c>
      <c r="B52" s="92">
        <v>21596</v>
      </c>
      <c r="C52" s="3">
        <v>43377</v>
      </c>
      <c r="D52" s="4" t="s">
        <v>166</v>
      </c>
      <c r="E52" s="92">
        <f t="shared" si="3"/>
        <v>854745</v>
      </c>
      <c r="F52" s="92">
        <v>854752</v>
      </c>
      <c r="G52" s="92">
        <f t="shared" si="0"/>
        <v>8</v>
      </c>
      <c r="H52" s="4" t="s">
        <v>22</v>
      </c>
      <c r="I52" s="5">
        <f t="shared" si="1"/>
        <v>45.68</v>
      </c>
      <c r="J52" s="6" t="s">
        <v>2759</v>
      </c>
      <c r="K52" s="5">
        <v>28.55</v>
      </c>
      <c r="L52" s="6" t="s">
        <v>2760</v>
      </c>
      <c r="M52" s="5">
        <v>17.13</v>
      </c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2"/>
        <v>45.68</v>
      </c>
    </row>
    <row r="53" spans="1:24" x14ac:dyDescent="0.3">
      <c r="A53" s="92">
        <v>42</v>
      </c>
      <c r="B53" s="92">
        <v>21597</v>
      </c>
      <c r="C53" s="3"/>
      <c r="D53" s="4" t="s">
        <v>158</v>
      </c>
      <c r="E53" s="92">
        <f t="shared" si="3"/>
        <v>854753</v>
      </c>
      <c r="F53" s="92">
        <v>854755</v>
      </c>
      <c r="G53" s="92">
        <f t="shared" si="0"/>
        <v>3</v>
      </c>
      <c r="H53" s="4" t="s">
        <v>24</v>
      </c>
      <c r="I53" s="5">
        <f t="shared" si="1"/>
        <v>17.13</v>
      </c>
      <c r="J53" s="6" t="s">
        <v>2761</v>
      </c>
      <c r="K53" s="5">
        <v>5.71</v>
      </c>
      <c r="L53" s="6" t="s">
        <v>2762</v>
      </c>
      <c r="M53" s="5">
        <v>11.42</v>
      </c>
      <c r="N53" s="6"/>
      <c r="O53" s="5"/>
      <c r="P53" s="6"/>
      <c r="Q53" s="5"/>
      <c r="R53" s="6"/>
      <c r="S53" s="5"/>
      <c r="T53" s="6"/>
      <c r="U53" s="5"/>
      <c r="V53" s="6"/>
      <c r="W53" s="5"/>
      <c r="X53" s="5">
        <f t="shared" si="2"/>
        <v>17.13</v>
      </c>
    </row>
    <row r="54" spans="1:24" x14ac:dyDescent="0.3">
      <c r="A54" s="92">
        <v>43</v>
      </c>
      <c r="B54" s="92">
        <v>21598</v>
      </c>
      <c r="C54" s="3"/>
      <c r="D54" s="4" t="s">
        <v>2648</v>
      </c>
      <c r="E54" s="92">
        <f t="shared" si="3"/>
        <v>854756</v>
      </c>
      <c r="F54" s="92">
        <v>854761</v>
      </c>
      <c r="G54" s="92">
        <f t="shared" si="0"/>
        <v>6</v>
      </c>
      <c r="H54" s="4" t="s">
        <v>334</v>
      </c>
      <c r="I54" s="5">
        <f t="shared" si="1"/>
        <v>34.26</v>
      </c>
      <c r="J54" s="6" t="s">
        <v>2871</v>
      </c>
      <c r="K54" s="5">
        <v>28.55</v>
      </c>
      <c r="L54" s="6" t="s">
        <v>2872</v>
      </c>
      <c r="M54" s="5">
        <v>5.71</v>
      </c>
      <c r="N54" s="6"/>
      <c r="O54" s="5"/>
      <c r="P54" s="6"/>
      <c r="Q54" s="5"/>
      <c r="R54" s="6"/>
      <c r="S54" s="5"/>
      <c r="T54" s="6"/>
      <c r="U54" s="5"/>
      <c r="V54" s="6"/>
      <c r="W54" s="5"/>
      <c r="X54" s="5">
        <f t="shared" si="2"/>
        <v>34.26</v>
      </c>
    </row>
    <row r="55" spans="1:24" x14ac:dyDescent="0.3">
      <c r="A55" s="92">
        <v>44</v>
      </c>
      <c r="B55" s="92">
        <v>21599</v>
      </c>
      <c r="C55" s="3"/>
      <c r="D55" s="4" t="s">
        <v>152</v>
      </c>
      <c r="E55" s="92">
        <f t="shared" si="3"/>
        <v>854762</v>
      </c>
      <c r="F55" s="92">
        <v>854764</v>
      </c>
      <c r="G55" s="92">
        <f t="shared" si="0"/>
        <v>3</v>
      </c>
      <c r="H55" s="4" t="s">
        <v>302</v>
      </c>
      <c r="I55" s="5">
        <f t="shared" si="1"/>
        <v>17.13</v>
      </c>
      <c r="J55" s="6" t="s">
        <v>2763</v>
      </c>
      <c r="K55" s="5">
        <v>17.13</v>
      </c>
      <c r="L55" s="6"/>
      <c r="M55" s="5"/>
      <c r="N55" s="6"/>
      <c r="O55" s="5"/>
      <c r="P55" s="6"/>
      <c r="Q55" s="5"/>
      <c r="R55" s="6"/>
      <c r="S55" s="5"/>
      <c r="T55" s="6"/>
      <c r="U55" s="5"/>
      <c r="V55" s="6"/>
      <c r="W55" s="5"/>
      <c r="X55" s="5">
        <f t="shared" si="2"/>
        <v>17.13</v>
      </c>
    </row>
    <row r="56" spans="1:24" x14ac:dyDescent="0.3">
      <c r="A56" s="92">
        <v>45</v>
      </c>
      <c r="B56" s="92">
        <v>21600</v>
      </c>
      <c r="C56" s="3"/>
      <c r="D56" s="4" t="s">
        <v>262</v>
      </c>
      <c r="E56" s="92">
        <f t="shared" si="3"/>
        <v>854765</v>
      </c>
      <c r="F56" s="92">
        <v>854769</v>
      </c>
      <c r="G56" s="92">
        <f t="shared" si="0"/>
        <v>5</v>
      </c>
      <c r="H56" s="4" t="s">
        <v>50</v>
      </c>
      <c r="I56" s="5">
        <f t="shared" si="1"/>
        <v>28.55</v>
      </c>
      <c r="J56" s="6" t="s">
        <v>2873</v>
      </c>
      <c r="K56" s="5">
        <v>28.55</v>
      </c>
      <c r="L56" s="6"/>
      <c r="M56" s="5"/>
      <c r="N56" s="6"/>
      <c r="O56" s="5"/>
      <c r="P56" s="6"/>
      <c r="Q56" s="5"/>
      <c r="R56" s="6"/>
      <c r="S56" s="5"/>
      <c r="T56" s="6"/>
      <c r="U56" s="5"/>
      <c r="V56" s="6"/>
      <c r="W56" s="5"/>
      <c r="X56" s="5">
        <f t="shared" si="2"/>
        <v>28.55</v>
      </c>
    </row>
    <row r="57" spans="1:24" x14ac:dyDescent="0.3">
      <c r="A57" s="92">
        <v>46</v>
      </c>
      <c r="B57" s="92">
        <v>21601</v>
      </c>
      <c r="C57" s="3"/>
      <c r="D57" s="4" t="s">
        <v>244</v>
      </c>
      <c r="E57" s="92">
        <f t="shared" si="3"/>
        <v>854770</v>
      </c>
      <c r="F57" s="92">
        <v>854776</v>
      </c>
      <c r="G57" s="92">
        <f t="shared" si="0"/>
        <v>7</v>
      </c>
      <c r="H57" s="4" t="s">
        <v>38</v>
      </c>
      <c r="I57" s="5">
        <f t="shared" si="1"/>
        <v>39.97</v>
      </c>
      <c r="J57" s="6" t="s">
        <v>2790</v>
      </c>
      <c r="K57" s="5">
        <v>22.84</v>
      </c>
      <c r="L57" s="6" t="s">
        <v>2791</v>
      </c>
      <c r="M57" s="5">
        <v>17.13</v>
      </c>
      <c r="N57" s="6"/>
      <c r="O57" s="5"/>
      <c r="P57" s="6"/>
      <c r="Q57" s="5"/>
      <c r="R57" s="6"/>
      <c r="S57" s="5"/>
      <c r="T57" s="6"/>
      <c r="U57" s="5"/>
      <c r="V57" s="6"/>
      <c r="W57" s="5"/>
      <c r="X57" s="5">
        <f t="shared" si="2"/>
        <v>39.97</v>
      </c>
    </row>
    <row r="58" spans="1:24" x14ac:dyDescent="0.3">
      <c r="A58" s="92">
        <v>47</v>
      </c>
      <c r="B58" s="103">
        <v>21602</v>
      </c>
      <c r="C58" s="3">
        <v>43378</v>
      </c>
      <c r="D58" s="4" t="s">
        <v>250</v>
      </c>
      <c r="E58" s="92">
        <v>847756</v>
      </c>
      <c r="F58" s="92">
        <v>847757</v>
      </c>
      <c r="G58" s="92">
        <f t="shared" si="0"/>
        <v>2</v>
      </c>
      <c r="H58" s="4" t="s">
        <v>74</v>
      </c>
      <c r="I58" s="5">
        <f t="shared" si="1"/>
        <v>11.42</v>
      </c>
      <c r="J58" s="6" t="s">
        <v>2764</v>
      </c>
      <c r="K58" s="5">
        <v>11.42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5">
        <f t="shared" si="2"/>
        <v>11.42</v>
      </c>
    </row>
    <row r="59" spans="1:24" x14ac:dyDescent="0.3">
      <c r="A59" s="92">
        <v>48</v>
      </c>
      <c r="B59" s="92">
        <v>21603</v>
      </c>
      <c r="C59" s="3"/>
      <c r="D59" s="4" t="s">
        <v>241</v>
      </c>
      <c r="E59" s="92">
        <v>854777</v>
      </c>
      <c r="F59" s="92">
        <v>854808</v>
      </c>
      <c r="G59" s="92">
        <f t="shared" si="0"/>
        <v>32</v>
      </c>
      <c r="H59" s="4" t="s">
        <v>104</v>
      </c>
      <c r="I59" s="5">
        <f t="shared" si="1"/>
        <v>182.72</v>
      </c>
      <c r="J59" s="6" t="s">
        <v>2874</v>
      </c>
      <c r="K59" s="5">
        <v>182.72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2"/>
        <v>182.72</v>
      </c>
    </row>
    <row r="60" spans="1:24" x14ac:dyDescent="0.3">
      <c r="A60" s="92">
        <v>49</v>
      </c>
      <c r="B60" s="92">
        <v>21604</v>
      </c>
      <c r="C60" s="3"/>
      <c r="D60" s="4" t="s">
        <v>230</v>
      </c>
      <c r="E60" s="92">
        <f t="shared" si="3"/>
        <v>854809</v>
      </c>
      <c r="F60" s="92">
        <v>854861</v>
      </c>
      <c r="G60" s="92">
        <f t="shared" si="0"/>
        <v>53</v>
      </c>
      <c r="H60" s="4" t="s">
        <v>104</v>
      </c>
      <c r="I60" s="5">
        <f t="shared" si="1"/>
        <v>302.63</v>
      </c>
      <c r="J60" s="6" t="s">
        <v>2875</v>
      </c>
      <c r="K60" s="5">
        <v>91.36</v>
      </c>
      <c r="L60" s="6" t="s">
        <v>2876</v>
      </c>
      <c r="M60" s="5">
        <v>211.27</v>
      </c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2"/>
        <v>302.63</v>
      </c>
    </row>
    <row r="61" spans="1:24" x14ac:dyDescent="0.3">
      <c r="A61" s="92">
        <v>50</v>
      </c>
      <c r="B61" s="92">
        <v>21605</v>
      </c>
      <c r="C61" s="3"/>
      <c r="D61" s="4" t="s">
        <v>238</v>
      </c>
      <c r="E61" s="92">
        <f t="shared" si="3"/>
        <v>854862</v>
      </c>
      <c r="F61" s="92">
        <v>854873</v>
      </c>
      <c r="G61" s="92">
        <f t="shared" si="0"/>
        <v>12</v>
      </c>
      <c r="H61" s="4" t="s">
        <v>104</v>
      </c>
      <c r="I61" s="5">
        <f t="shared" si="1"/>
        <v>68.52</v>
      </c>
      <c r="J61" s="6" t="s">
        <v>2877</v>
      </c>
      <c r="K61" s="5">
        <v>68.52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2"/>
        <v>68.52</v>
      </c>
    </row>
    <row r="62" spans="1:24" x14ac:dyDescent="0.3">
      <c r="A62" s="92">
        <v>51</v>
      </c>
      <c r="B62" s="92">
        <v>21606</v>
      </c>
      <c r="C62" s="3"/>
      <c r="D62" s="4" t="s">
        <v>255</v>
      </c>
      <c r="E62" s="92">
        <f t="shared" si="3"/>
        <v>854874</v>
      </c>
      <c r="F62" s="92">
        <v>854879</v>
      </c>
      <c r="G62" s="92">
        <f t="shared" si="0"/>
        <v>6</v>
      </c>
      <c r="H62" s="4" t="s">
        <v>23</v>
      </c>
      <c r="I62" s="5">
        <f t="shared" si="1"/>
        <v>34.26</v>
      </c>
      <c r="J62" s="6" t="s">
        <v>2779</v>
      </c>
      <c r="K62" s="5">
        <v>34.26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2"/>
        <v>34.26</v>
      </c>
    </row>
    <row r="63" spans="1:24" x14ac:dyDescent="0.3">
      <c r="A63" s="92">
        <v>52</v>
      </c>
      <c r="B63" s="92">
        <v>21607</v>
      </c>
      <c r="C63" s="3"/>
      <c r="D63" s="4" t="s">
        <v>261</v>
      </c>
      <c r="E63" s="92">
        <f t="shared" si="3"/>
        <v>854880</v>
      </c>
      <c r="F63" s="92">
        <v>854883</v>
      </c>
      <c r="G63" s="92">
        <f t="shared" si="0"/>
        <v>4</v>
      </c>
      <c r="H63" s="4" t="s">
        <v>121</v>
      </c>
      <c r="I63" s="5">
        <f t="shared" si="1"/>
        <v>22.84</v>
      </c>
      <c r="J63" s="6" t="s">
        <v>2780</v>
      </c>
      <c r="K63" s="5">
        <v>22.84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2"/>
        <v>22.84</v>
      </c>
    </row>
    <row r="64" spans="1:24" x14ac:dyDescent="0.3">
      <c r="A64" s="92">
        <v>53</v>
      </c>
      <c r="B64" s="92">
        <v>21608</v>
      </c>
      <c r="C64" s="3"/>
      <c r="D64" s="4" t="s">
        <v>169</v>
      </c>
      <c r="E64" s="92">
        <f t="shared" si="3"/>
        <v>854884</v>
      </c>
      <c r="F64" s="92">
        <v>854886</v>
      </c>
      <c r="G64" s="92">
        <f t="shared" si="0"/>
        <v>3</v>
      </c>
      <c r="H64" s="4" t="s">
        <v>101</v>
      </c>
      <c r="I64" s="5">
        <f t="shared" si="1"/>
        <v>17.13</v>
      </c>
      <c r="J64" s="6" t="s">
        <v>2792</v>
      </c>
      <c r="K64" s="5">
        <v>17.13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6"/>
      <c r="W64" s="5"/>
      <c r="X64" s="5">
        <f t="shared" si="2"/>
        <v>17.13</v>
      </c>
    </row>
    <row r="65" spans="1:24" x14ac:dyDescent="0.3">
      <c r="A65" s="92">
        <v>54</v>
      </c>
      <c r="B65" s="92">
        <v>21611</v>
      </c>
      <c r="C65" s="3"/>
      <c r="D65" s="4" t="s">
        <v>337</v>
      </c>
      <c r="E65" s="92">
        <f t="shared" si="3"/>
        <v>854887</v>
      </c>
      <c r="F65" s="92">
        <v>854931</v>
      </c>
      <c r="G65" s="92">
        <f t="shared" si="0"/>
        <v>45</v>
      </c>
      <c r="H65" s="4" t="s">
        <v>47</v>
      </c>
      <c r="I65" s="5">
        <f t="shared" si="1"/>
        <v>256.95</v>
      </c>
      <c r="J65" s="6" t="s">
        <v>501</v>
      </c>
      <c r="K65" s="5">
        <v>256.95</v>
      </c>
      <c r="L65" s="6"/>
      <c r="M65" s="5"/>
      <c r="N65" s="6"/>
      <c r="O65" s="5"/>
      <c r="P65" s="6"/>
      <c r="Q65" s="5"/>
      <c r="R65" s="6"/>
      <c r="S65" s="5"/>
      <c r="T65" s="6"/>
      <c r="U65" s="5"/>
      <c r="V65" s="6"/>
      <c r="W65" s="5"/>
      <c r="X65" s="5">
        <f t="shared" si="2"/>
        <v>256.95</v>
      </c>
    </row>
    <row r="66" spans="1:24" x14ac:dyDescent="0.3">
      <c r="A66" s="92">
        <v>55</v>
      </c>
      <c r="B66" s="92">
        <v>21612</v>
      </c>
      <c r="C66" s="3"/>
      <c r="D66" s="4" t="s">
        <v>337</v>
      </c>
      <c r="E66" s="92">
        <f t="shared" si="3"/>
        <v>854932</v>
      </c>
      <c r="F66" s="92">
        <v>855104</v>
      </c>
      <c r="G66" s="92">
        <f t="shared" si="0"/>
        <v>173</v>
      </c>
      <c r="H66" s="4" t="s">
        <v>47</v>
      </c>
      <c r="I66" s="5">
        <f t="shared" si="1"/>
        <v>987.83</v>
      </c>
      <c r="J66" s="6" t="s">
        <v>501</v>
      </c>
      <c r="K66" s="5">
        <v>987.83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2"/>
        <v>987.83</v>
      </c>
    </row>
    <row r="67" spans="1:24" x14ac:dyDescent="0.3">
      <c r="A67" s="92">
        <v>56</v>
      </c>
      <c r="B67" s="92">
        <v>21613</v>
      </c>
      <c r="C67" s="3"/>
      <c r="D67" s="4" t="s">
        <v>166</v>
      </c>
      <c r="E67" s="92">
        <f t="shared" si="3"/>
        <v>855105</v>
      </c>
      <c r="F67" s="92">
        <v>855111</v>
      </c>
      <c r="G67" s="92">
        <f t="shared" si="0"/>
        <v>7</v>
      </c>
      <c r="H67" s="4" t="s">
        <v>22</v>
      </c>
      <c r="I67" s="5">
        <f t="shared" si="1"/>
        <v>39.97</v>
      </c>
      <c r="J67" s="126" t="s">
        <v>98</v>
      </c>
      <c r="K67" s="5"/>
      <c r="L67" s="6"/>
      <c r="M67" s="5"/>
      <c r="N67" s="6"/>
      <c r="O67" s="5"/>
      <c r="P67" s="6"/>
      <c r="Q67" s="5"/>
      <c r="R67" s="6"/>
      <c r="S67" s="5"/>
      <c r="T67" s="6"/>
      <c r="U67" s="5"/>
      <c r="V67" s="6"/>
      <c r="W67" s="5"/>
      <c r="X67" s="5">
        <f t="shared" si="2"/>
        <v>0</v>
      </c>
    </row>
    <row r="68" spans="1:24" s="118" customFormat="1" x14ac:dyDescent="0.3">
      <c r="A68" s="120">
        <v>57</v>
      </c>
      <c r="B68" s="120">
        <v>21614</v>
      </c>
      <c r="C68" s="145"/>
      <c r="D68" s="146" t="s">
        <v>170</v>
      </c>
      <c r="E68" s="120">
        <f t="shared" si="3"/>
        <v>855112</v>
      </c>
      <c r="F68" s="120">
        <v>855114</v>
      </c>
      <c r="G68" s="120">
        <f t="shared" si="0"/>
        <v>3</v>
      </c>
      <c r="H68" s="146" t="s">
        <v>1567</v>
      </c>
      <c r="I68" s="127">
        <f t="shared" si="1"/>
        <v>17.13</v>
      </c>
      <c r="J68" s="134" t="s">
        <v>3296</v>
      </c>
      <c r="K68" s="127">
        <v>17.13</v>
      </c>
      <c r="L68" s="134"/>
      <c r="M68" s="127"/>
      <c r="N68" s="134"/>
      <c r="O68" s="127"/>
      <c r="P68" s="134"/>
      <c r="Q68" s="127"/>
      <c r="R68" s="134"/>
      <c r="S68" s="127"/>
      <c r="T68" s="134"/>
      <c r="U68" s="127"/>
      <c r="V68" s="134"/>
      <c r="W68" s="127"/>
      <c r="X68" s="127">
        <f t="shared" si="2"/>
        <v>17.13</v>
      </c>
    </row>
    <row r="69" spans="1:24" x14ac:dyDescent="0.3">
      <c r="A69" s="92">
        <v>58</v>
      </c>
      <c r="B69" s="92">
        <v>21615</v>
      </c>
      <c r="C69" s="3"/>
      <c r="D69" s="4" t="s">
        <v>333</v>
      </c>
      <c r="E69" s="92">
        <f t="shared" si="3"/>
        <v>855115</v>
      </c>
      <c r="F69" s="92">
        <v>855122</v>
      </c>
      <c r="G69" s="92">
        <f t="shared" si="0"/>
        <v>8</v>
      </c>
      <c r="H69" s="4" t="s">
        <v>188</v>
      </c>
      <c r="I69" s="5">
        <f t="shared" si="1"/>
        <v>45.68</v>
      </c>
      <c r="J69" s="6" t="s">
        <v>2765</v>
      </c>
      <c r="K69" s="5">
        <v>22.84</v>
      </c>
      <c r="L69" s="6" t="s">
        <v>2766</v>
      </c>
      <c r="M69" s="5">
        <v>22.84</v>
      </c>
      <c r="N69" s="6"/>
      <c r="O69" s="5"/>
      <c r="P69" s="6"/>
      <c r="Q69" s="5"/>
      <c r="R69" s="6"/>
      <c r="S69" s="5"/>
      <c r="T69" s="6"/>
      <c r="U69" s="5"/>
      <c r="V69" s="6"/>
      <c r="W69" s="5"/>
      <c r="X69" s="5">
        <f t="shared" si="2"/>
        <v>45.68</v>
      </c>
    </row>
    <row r="70" spans="1:24" x14ac:dyDescent="0.3">
      <c r="A70" s="92">
        <v>59</v>
      </c>
      <c r="B70" s="103">
        <v>21616</v>
      </c>
      <c r="C70" s="3">
        <v>43381</v>
      </c>
      <c r="D70" s="4" t="s">
        <v>229</v>
      </c>
      <c r="E70" s="92">
        <v>848493</v>
      </c>
      <c r="F70" s="92">
        <v>848498</v>
      </c>
      <c r="G70" s="92">
        <f t="shared" si="0"/>
        <v>6</v>
      </c>
      <c r="H70" s="4" t="s">
        <v>39</v>
      </c>
      <c r="I70" s="5">
        <f t="shared" si="1"/>
        <v>34.26</v>
      </c>
      <c r="J70" s="6" t="s">
        <v>2767</v>
      </c>
      <c r="K70" s="5">
        <v>34.26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5">
        <f t="shared" si="2"/>
        <v>34.26</v>
      </c>
    </row>
    <row r="71" spans="1:24" x14ac:dyDescent="0.3">
      <c r="A71" s="92">
        <v>60</v>
      </c>
      <c r="B71" s="103">
        <v>21617</v>
      </c>
      <c r="C71" s="3"/>
      <c r="D71" s="4" t="s">
        <v>248</v>
      </c>
      <c r="E71" s="92">
        <v>847456</v>
      </c>
      <c r="F71" s="92">
        <v>847465</v>
      </c>
      <c r="G71" s="92">
        <f t="shared" si="0"/>
        <v>10</v>
      </c>
      <c r="H71" s="4" t="s">
        <v>13</v>
      </c>
      <c r="I71" s="5">
        <f t="shared" si="1"/>
        <v>57.1</v>
      </c>
      <c r="J71" s="6" t="s">
        <v>2878</v>
      </c>
      <c r="K71" s="5">
        <v>39.97</v>
      </c>
      <c r="L71" s="6" t="s">
        <v>2879</v>
      </c>
      <c r="M71" s="5">
        <v>17.13</v>
      </c>
      <c r="N71" s="6"/>
      <c r="O71" s="5"/>
      <c r="P71" s="6"/>
      <c r="Q71" s="5"/>
      <c r="R71" s="6"/>
      <c r="S71" s="5"/>
      <c r="T71" s="6"/>
      <c r="U71" s="5"/>
      <c r="V71" s="6"/>
      <c r="W71" s="5"/>
      <c r="X71" s="5">
        <f t="shared" si="2"/>
        <v>57.099999999999994</v>
      </c>
    </row>
    <row r="72" spans="1:24" x14ac:dyDescent="0.3">
      <c r="A72" s="92">
        <v>61</v>
      </c>
      <c r="B72" s="103">
        <v>21618</v>
      </c>
      <c r="C72" s="3"/>
      <c r="D72" s="4" t="s">
        <v>152</v>
      </c>
      <c r="E72" s="92">
        <f t="shared" si="3"/>
        <v>847466</v>
      </c>
      <c r="F72" s="92">
        <v>847467</v>
      </c>
      <c r="G72" s="92">
        <f t="shared" si="0"/>
        <v>2</v>
      </c>
      <c r="H72" s="4" t="s">
        <v>95</v>
      </c>
      <c r="I72" s="5">
        <f t="shared" si="1"/>
        <v>11.42</v>
      </c>
      <c r="J72" s="6" t="s">
        <v>2768</v>
      </c>
      <c r="K72" s="5">
        <v>11.42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2"/>
        <v>11.42</v>
      </c>
    </row>
    <row r="73" spans="1:24" x14ac:dyDescent="0.3">
      <c r="A73" s="92">
        <v>62</v>
      </c>
      <c r="B73" s="103">
        <v>21619</v>
      </c>
      <c r="C73" s="3"/>
      <c r="D73" s="4" t="s">
        <v>146</v>
      </c>
      <c r="E73" s="92">
        <f t="shared" si="3"/>
        <v>847468</v>
      </c>
      <c r="F73" s="92">
        <v>847468</v>
      </c>
      <c r="G73" s="92">
        <f t="shared" si="0"/>
        <v>1</v>
      </c>
      <c r="H73" s="4" t="s">
        <v>2649</v>
      </c>
      <c r="I73" s="5">
        <f t="shared" si="1"/>
        <v>5.71</v>
      </c>
      <c r="J73" s="6" t="s">
        <v>3135</v>
      </c>
      <c r="K73" s="5">
        <v>5.71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5">
        <f t="shared" si="2"/>
        <v>5.71</v>
      </c>
    </row>
    <row r="74" spans="1:24" x14ac:dyDescent="0.3">
      <c r="A74" s="92">
        <v>63</v>
      </c>
      <c r="B74" s="103">
        <v>21620</v>
      </c>
      <c r="C74" s="3"/>
      <c r="D74" s="4" t="s">
        <v>174</v>
      </c>
      <c r="E74" s="92">
        <v>850834</v>
      </c>
      <c r="F74" s="92">
        <v>850843</v>
      </c>
      <c r="G74" s="92">
        <f t="shared" si="0"/>
        <v>10</v>
      </c>
      <c r="H74" s="4" t="s">
        <v>119</v>
      </c>
      <c r="I74" s="5">
        <f t="shared" si="1"/>
        <v>57.1</v>
      </c>
      <c r="J74" s="6" t="s">
        <v>2781</v>
      </c>
      <c r="K74" s="5">
        <v>34.26</v>
      </c>
      <c r="L74" s="6" t="s">
        <v>2782</v>
      </c>
      <c r="M74" s="5">
        <v>22.84</v>
      </c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2"/>
        <v>57.099999999999994</v>
      </c>
    </row>
    <row r="75" spans="1:24" x14ac:dyDescent="0.3">
      <c r="A75" s="92">
        <v>64</v>
      </c>
      <c r="B75" s="92">
        <v>21621</v>
      </c>
      <c r="C75" s="3"/>
      <c r="D75" s="4" t="s">
        <v>247</v>
      </c>
      <c r="E75" s="92">
        <v>855123</v>
      </c>
      <c r="F75" s="92">
        <v>855129</v>
      </c>
      <c r="G75" s="92">
        <f t="shared" si="0"/>
        <v>7</v>
      </c>
      <c r="H75" s="4" t="s">
        <v>131</v>
      </c>
      <c r="I75" s="5">
        <f t="shared" si="1"/>
        <v>39.97</v>
      </c>
      <c r="J75" s="6" t="s">
        <v>2769</v>
      </c>
      <c r="K75" s="5">
        <v>22.84</v>
      </c>
      <c r="L75" s="6" t="s">
        <v>2770</v>
      </c>
      <c r="M75" s="5">
        <v>17.13</v>
      </c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si="2"/>
        <v>39.97</v>
      </c>
    </row>
    <row r="76" spans="1:24" x14ac:dyDescent="0.3">
      <c r="A76" s="92">
        <v>65</v>
      </c>
      <c r="B76" s="92">
        <v>21622</v>
      </c>
      <c r="C76" s="3"/>
      <c r="D76" s="4" t="s">
        <v>1393</v>
      </c>
      <c r="E76" s="92">
        <f t="shared" si="3"/>
        <v>855130</v>
      </c>
      <c r="F76" s="92">
        <v>855142</v>
      </c>
      <c r="G76" s="92">
        <f t="shared" ref="G76:G140" si="4">(F76-E76)+1</f>
        <v>13</v>
      </c>
      <c r="H76" s="4" t="s">
        <v>2650</v>
      </c>
      <c r="I76" s="5">
        <f t="shared" ref="I76:I140" si="5">(G76*5.71)</f>
        <v>74.23</v>
      </c>
      <c r="J76" s="6" t="s">
        <v>3153</v>
      </c>
      <c r="K76" s="5">
        <v>74.23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6"/>
      <c r="W76" s="5"/>
      <c r="X76" s="5">
        <f t="shared" ref="X76:X139" si="6">K76+M76+O76+Q76+S76+U76+W76</f>
        <v>74.23</v>
      </c>
    </row>
    <row r="77" spans="1:24" x14ac:dyDescent="0.3">
      <c r="A77" s="92">
        <v>66</v>
      </c>
      <c r="B77" s="92">
        <v>21623</v>
      </c>
      <c r="C77" s="3"/>
      <c r="D77" s="4" t="s">
        <v>1568</v>
      </c>
      <c r="E77" s="92">
        <f t="shared" ref="E77:E140" si="7">(F76+1)</f>
        <v>855143</v>
      </c>
      <c r="F77" s="92">
        <v>855148</v>
      </c>
      <c r="G77" s="92">
        <f t="shared" si="4"/>
        <v>6</v>
      </c>
      <c r="H77" s="4" t="s">
        <v>28</v>
      </c>
      <c r="I77" s="5">
        <f t="shared" si="5"/>
        <v>34.26</v>
      </c>
      <c r="J77" s="6" t="s">
        <v>2793</v>
      </c>
      <c r="K77" s="5">
        <v>34.26</v>
      </c>
      <c r="L77" s="6"/>
      <c r="M77" s="5"/>
      <c r="N77" s="6"/>
      <c r="O77" s="5"/>
      <c r="P77" s="6"/>
      <c r="Q77" s="5"/>
      <c r="R77" s="6"/>
      <c r="S77" s="5"/>
      <c r="T77" s="6"/>
      <c r="U77" s="5"/>
      <c r="V77" s="6"/>
      <c r="W77" s="5"/>
      <c r="X77" s="5">
        <f t="shared" si="6"/>
        <v>34.26</v>
      </c>
    </row>
    <row r="78" spans="1:24" x14ac:dyDescent="0.3">
      <c r="A78" s="92">
        <v>67</v>
      </c>
      <c r="B78" s="103">
        <v>21624</v>
      </c>
      <c r="C78" s="3">
        <v>43382</v>
      </c>
      <c r="D78" s="4" t="s">
        <v>270</v>
      </c>
      <c r="E78" s="92">
        <v>852606</v>
      </c>
      <c r="F78" s="92">
        <v>852609</v>
      </c>
      <c r="G78" s="92">
        <f t="shared" si="4"/>
        <v>4</v>
      </c>
      <c r="H78" s="4" t="s">
        <v>109</v>
      </c>
      <c r="I78" s="5">
        <f t="shared" si="5"/>
        <v>22.84</v>
      </c>
      <c r="J78" s="6" t="s">
        <v>2771</v>
      </c>
      <c r="K78" s="5">
        <v>22.84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6"/>
        <v>22.84</v>
      </c>
    </row>
    <row r="79" spans="1:24" x14ac:dyDescent="0.3">
      <c r="A79" s="92">
        <v>68</v>
      </c>
      <c r="B79" s="92">
        <v>21625</v>
      </c>
      <c r="C79" s="3"/>
      <c r="D79" s="4" t="s">
        <v>2651</v>
      </c>
      <c r="E79" s="92">
        <v>855149</v>
      </c>
      <c r="F79" s="92">
        <v>855153</v>
      </c>
      <c r="G79" s="92">
        <f t="shared" si="4"/>
        <v>5</v>
      </c>
      <c r="H79" s="4" t="s">
        <v>89</v>
      </c>
      <c r="I79" s="5">
        <f t="shared" si="5"/>
        <v>28.55</v>
      </c>
      <c r="J79" s="6" t="s">
        <v>2772</v>
      </c>
      <c r="K79" s="5">
        <v>17.13</v>
      </c>
      <c r="L79" s="6" t="s">
        <v>2773</v>
      </c>
      <c r="M79" s="5">
        <v>11.42</v>
      </c>
      <c r="N79" s="6"/>
      <c r="O79" s="5"/>
      <c r="P79" s="6"/>
      <c r="Q79" s="5"/>
      <c r="R79" s="6"/>
      <c r="S79" s="5"/>
      <c r="T79" s="6"/>
      <c r="U79" s="5"/>
      <c r="V79" s="6"/>
      <c r="W79" s="5"/>
      <c r="X79" s="5">
        <f t="shared" si="6"/>
        <v>28.549999999999997</v>
      </c>
    </row>
    <row r="80" spans="1:24" x14ac:dyDescent="0.3">
      <c r="A80" s="92">
        <v>69</v>
      </c>
      <c r="B80" s="92">
        <v>21626</v>
      </c>
      <c r="C80" s="3"/>
      <c r="D80" s="4" t="s">
        <v>2460</v>
      </c>
      <c r="E80" s="92">
        <f t="shared" si="7"/>
        <v>855154</v>
      </c>
      <c r="F80" s="92">
        <v>855162</v>
      </c>
      <c r="G80" s="92">
        <f t="shared" si="4"/>
        <v>9</v>
      </c>
      <c r="H80" s="4" t="s">
        <v>14</v>
      </c>
      <c r="I80" s="5">
        <f t="shared" si="5"/>
        <v>51.39</v>
      </c>
      <c r="J80" s="6" t="s">
        <v>3097</v>
      </c>
      <c r="K80" s="5">
        <v>51.39</v>
      </c>
      <c r="L80" s="6"/>
      <c r="M80" s="5"/>
      <c r="N80" s="6"/>
      <c r="O80" s="5"/>
      <c r="P80" s="6"/>
      <c r="Q80" s="5"/>
      <c r="R80" s="6"/>
      <c r="S80" s="5"/>
      <c r="T80" s="6"/>
      <c r="U80" s="5"/>
      <c r="V80" s="6"/>
      <c r="W80" s="5"/>
      <c r="X80" s="5">
        <f t="shared" si="6"/>
        <v>51.39</v>
      </c>
    </row>
    <row r="81" spans="1:24" x14ac:dyDescent="0.3">
      <c r="A81" s="92">
        <v>70</v>
      </c>
      <c r="B81" s="92">
        <v>21627</v>
      </c>
      <c r="C81" s="3"/>
      <c r="D81" s="4" t="s">
        <v>2461</v>
      </c>
      <c r="E81" s="92">
        <f t="shared" si="7"/>
        <v>855163</v>
      </c>
      <c r="F81" s="92">
        <v>855193</v>
      </c>
      <c r="G81" s="92">
        <f t="shared" si="4"/>
        <v>31</v>
      </c>
      <c r="H81" s="4" t="s">
        <v>14</v>
      </c>
      <c r="I81" s="5">
        <f t="shared" si="5"/>
        <v>177.01</v>
      </c>
      <c r="J81" s="6" t="s">
        <v>3138</v>
      </c>
      <c r="K81" s="5">
        <v>177.01</v>
      </c>
      <c r="L81" s="6"/>
      <c r="M81" s="5"/>
      <c r="N81" s="6"/>
      <c r="O81" s="5"/>
      <c r="P81" s="6"/>
      <c r="Q81" s="5"/>
      <c r="R81" s="6"/>
      <c r="S81" s="5"/>
      <c r="T81" s="6"/>
      <c r="U81" s="5"/>
      <c r="V81" s="6"/>
      <c r="W81" s="5"/>
      <c r="X81" s="5">
        <f t="shared" si="6"/>
        <v>177.01</v>
      </c>
    </row>
    <row r="82" spans="1:24" x14ac:dyDescent="0.3">
      <c r="A82" s="92">
        <v>71</v>
      </c>
      <c r="B82" s="92">
        <v>21628</v>
      </c>
      <c r="C82" s="3"/>
      <c r="D82" s="4" t="s">
        <v>2462</v>
      </c>
      <c r="E82" s="92">
        <f t="shared" si="7"/>
        <v>855194</v>
      </c>
      <c r="F82" s="92">
        <v>855204</v>
      </c>
      <c r="G82" s="92">
        <f t="shared" si="4"/>
        <v>11</v>
      </c>
      <c r="H82" s="4" t="s">
        <v>14</v>
      </c>
      <c r="I82" s="5">
        <f t="shared" si="5"/>
        <v>62.81</v>
      </c>
      <c r="J82" s="6" t="s">
        <v>3137</v>
      </c>
      <c r="K82" s="5">
        <v>62.81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6"/>
        <v>62.81</v>
      </c>
    </row>
    <row r="83" spans="1:24" x14ac:dyDescent="0.3">
      <c r="A83" s="92">
        <v>72</v>
      </c>
      <c r="B83" s="92">
        <v>21629</v>
      </c>
      <c r="C83" s="3"/>
      <c r="D83" s="4" t="s">
        <v>141</v>
      </c>
      <c r="E83" s="92">
        <f t="shared" si="7"/>
        <v>855205</v>
      </c>
      <c r="F83" s="92">
        <v>855211</v>
      </c>
      <c r="G83" s="92">
        <f t="shared" si="4"/>
        <v>7</v>
      </c>
      <c r="H83" s="4" t="s">
        <v>2491</v>
      </c>
      <c r="I83" s="5">
        <f t="shared" si="5"/>
        <v>39.97</v>
      </c>
      <c r="J83" s="6" t="s">
        <v>2794</v>
      </c>
      <c r="K83" s="5">
        <v>39.97</v>
      </c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5">
        <f t="shared" si="6"/>
        <v>39.97</v>
      </c>
    </row>
    <row r="84" spans="1:24" x14ac:dyDescent="0.3">
      <c r="A84" s="92">
        <v>73</v>
      </c>
      <c r="B84" s="103">
        <v>21630</v>
      </c>
      <c r="C84" s="3"/>
      <c r="D84" s="4" t="s">
        <v>237</v>
      </c>
      <c r="E84" s="92">
        <v>850844</v>
      </c>
      <c r="F84" s="92">
        <v>850847</v>
      </c>
      <c r="G84" s="92">
        <f t="shared" si="4"/>
        <v>4</v>
      </c>
      <c r="H84" s="4" t="s">
        <v>60</v>
      </c>
      <c r="I84" s="5">
        <f t="shared" si="5"/>
        <v>22.84</v>
      </c>
      <c r="J84" s="6" t="s">
        <v>2880</v>
      </c>
      <c r="K84" s="5">
        <v>22.84</v>
      </c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5"/>
      <c r="X84" s="5">
        <f t="shared" si="6"/>
        <v>22.84</v>
      </c>
    </row>
    <row r="85" spans="1:24" x14ac:dyDescent="0.3">
      <c r="A85" s="92">
        <v>74</v>
      </c>
      <c r="B85" s="92">
        <v>21631</v>
      </c>
      <c r="C85" s="3"/>
      <c r="D85" s="4" t="s">
        <v>874</v>
      </c>
      <c r="E85" s="92">
        <v>855212</v>
      </c>
      <c r="F85" s="92">
        <v>855232</v>
      </c>
      <c r="G85" s="92">
        <f t="shared" si="4"/>
        <v>21</v>
      </c>
      <c r="H85" s="4" t="s">
        <v>42</v>
      </c>
      <c r="I85" s="5">
        <f t="shared" si="5"/>
        <v>119.91</v>
      </c>
      <c r="J85" s="6" t="s">
        <v>3133</v>
      </c>
      <c r="K85" s="5">
        <v>45.68</v>
      </c>
      <c r="L85" s="6" t="s">
        <v>3134</v>
      </c>
      <c r="M85" s="5">
        <v>45.68</v>
      </c>
      <c r="N85" s="126" t="s">
        <v>98</v>
      </c>
      <c r="O85" s="5"/>
      <c r="P85" s="6"/>
      <c r="Q85" s="5"/>
      <c r="R85" s="6"/>
      <c r="S85" s="5"/>
      <c r="T85" s="6"/>
      <c r="U85" s="5"/>
      <c r="V85" s="6"/>
      <c r="W85" s="5"/>
      <c r="X85" s="5">
        <f t="shared" si="6"/>
        <v>91.36</v>
      </c>
    </row>
    <row r="86" spans="1:24" x14ac:dyDescent="0.3">
      <c r="A86" s="92">
        <v>75</v>
      </c>
      <c r="B86" s="103">
        <v>21632</v>
      </c>
      <c r="C86" s="3">
        <v>43383</v>
      </c>
      <c r="D86" s="4" t="s">
        <v>157</v>
      </c>
      <c r="E86" s="92">
        <v>848052</v>
      </c>
      <c r="F86" s="92">
        <v>848052</v>
      </c>
      <c r="G86" s="92">
        <f t="shared" si="4"/>
        <v>1</v>
      </c>
      <c r="H86" s="4" t="s">
        <v>2704</v>
      </c>
      <c r="I86" s="5">
        <f t="shared" si="5"/>
        <v>5.71</v>
      </c>
      <c r="J86" s="6" t="s">
        <v>2783</v>
      </c>
      <c r="K86" s="5">
        <v>5.71</v>
      </c>
      <c r="L86" s="6"/>
      <c r="M86" s="5"/>
      <c r="N86" s="6"/>
      <c r="O86" s="5"/>
      <c r="P86" s="6"/>
      <c r="Q86" s="5"/>
      <c r="R86" s="6"/>
      <c r="S86" s="5"/>
      <c r="T86" s="6"/>
      <c r="U86" s="5"/>
      <c r="V86" s="6"/>
      <c r="W86" s="5"/>
      <c r="X86" s="5">
        <f t="shared" si="6"/>
        <v>5.71</v>
      </c>
    </row>
    <row r="87" spans="1:24" x14ac:dyDescent="0.3">
      <c r="A87" s="92">
        <v>76</v>
      </c>
      <c r="B87" s="92">
        <v>21633</v>
      </c>
      <c r="C87" s="3"/>
      <c r="D87" s="4" t="s">
        <v>268</v>
      </c>
      <c r="E87" s="92">
        <v>855233</v>
      </c>
      <c r="F87" s="92">
        <v>855237</v>
      </c>
      <c r="G87" s="92">
        <f t="shared" si="4"/>
        <v>5</v>
      </c>
      <c r="H87" s="4" t="s">
        <v>19</v>
      </c>
      <c r="I87" s="5">
        <f t="shared" si="5"/>
        <v>28.55</v>
      </c>
      <c r="J87" s="6" t="s">
        <v>3139</v>
      </c>
      <c r="K87" s="5">
        <v>28.55</v>
      </c>
      <c r="L87" s="6"/>
      <c r="M87" s="5"/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6"/>
        <v>28.55</v>
      </c>
    </row>
    <row r="88" spans="1:24" x14ac:dyDescent="0.3">
      <c r="A88" s="92">
        <v>77</v>
      </c>
      <c r="B88" s="103">
        <v>21634</v>
      </c>
      <c r="C88" s="3"/>
      <c r="D88" s="4" t="s">
        <v>250</v>
      </c>
      <c r="E88" s="92">
        <v>845466</v>
      </c>
      <c r="F88" s="92">
        <v>845468</v>
      </c>
      <c r="G88" s="92">
        <f t="shared" si="4"/>
        <v>3</v>
      </c>
      <c r="H88" s="4" t="s">
        <v>111</v>
      </c>
      <c r="I88" s="5">
        <f t="shared" si="5"/>
        <v>17.13</v>
      </c>
      <c r="J88" s="6" t="s">
        <v>3098</v>
      </c>
      <c r="K88" s="5">
        <v>17.13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6"/>
      <c r="W88" s="5"/>
      <c r="X88" s="5">
        <f t="shared" si="6"/>
        <v>17.13</v>
      </c>
    </row>
    <row r="89" spans="1:24" x14ac:dyDescent="0.3">
      <c r="A89" s="92">
        <v>78</v>
      </c>
      <c r="B89" s="103">
        <v>21636</v>
      </c>
      <c r="C89" s="3">
        <v>43384</v>
      </c>
      <c r="D89" s="4" t="s">
        <v>177</v>
      </c>
      <c r="E89" s="92">
        <v>846179</v>
      </c>
      <c r="F89" s="92">
        <v>846180</v>
      </c>
      <c r="G89" s="92">
        <f t="shared" si="4"/>
        <v>2</v>
      </c>
      <c r="H89" s="4" t="s">
        <v>181</v>
      </c>
      <c r="I89" s="5">
        <f t="shared" si="5"/>
        <v>11.42</v>
      </c>
      <c r="J89" s="6" t="s">
        <v>2795</v>
      </c>
      <c r="K89" s="5">
        <v>11.42</v>
      </c>
      <c r="L89" s="6"/>
      <c r="M89" s="5"/>
      <c r="N89" s="6"/>
      <c r="O89" s="5"/>
      <c r="P89" s="6"/>
      <c r="Q89" s="5"/>
      <c r="R89" s="6"/>
      <c r="S89" s="5"/>
      <c r="T89" s="6"/>
      <c r="U89" s="5"/>
      <c r="V89" s="6"/>
      <c r="W89" s="5"/>
      <c r="X89" s="5">
        <f t="shared" si="6"/>
        <v>11.42</v>
      </c>
    </row>
    <row r="90" spans="1:24" x14ac:dyDescent="0.3">
      <c r="A90" s="92">
        <v>79</v>
      </c>
      <c r="B90" s="103">
        <v>21637</v>
      </c>
      <c r="C90" s="3"/>
      <c r="D90" s="4" t="s">
        <v>148</v>
      </c>
      <c r="E90" s="92">
        <v>848344</v>
      </c>
      <c r="F90" s="92">
        <v>848344</v>
      </c>
      <c r="G90" s="92">
        <f t="shared" si="4"/>
        <v>1</v>
      </c>
      <c r="H90" s="4" t="s">
        <v>45</v>
      </c>
      <c r="I90" s="5">
        <f t="shared" si="5"/>
        <v>5.71</v>
      </c>
      <c r="J90" s="6" t="s">
        <v>2796</v>
      </c>
      <c r="K90" s="5">
        <v>5.71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6"/>
        <v>5.71</v>
      </c>
    </row>
    <row r="91" spans="1:24" x14ac:dyDescent="0.3">
      <c r="A91" s="92">
        <v>80</v>
      </c>
      <c r="B91" s="103">
        <v>21638</v>
      </c>
      <c r="C91" s="3"/>
      <c r="D91" s="4" t="s">
        <v>138</v>
      </c>
      <c r="E91" s="92">
        <v>848491</v>
      </c>
      <c r="F91" s="92">
        <v>848492</v>
      </c>
      <c r="G91" s="92">
        <f t="shared" si="4"/>
        <v>2</v>
      </c>
      <c r="H91" s="4" t="s">
        <v>108</v>
      </c>
      <c r="I91" s="5">
        <f t="shared" si="5"/>
        <v>11.42</v>
      </c>
      <c r="J91" s="6" t="s">
        <v>2797</v>
      </c>
      <c r="K91" s="5">
        <v>11.42</v>
      </c>
      <c r="L91" s="6"/>
      <c r="M91" s="5"/>
      <c r="N91" s="6"/>
      <c r="O91" s="5"/>
      <c r="P91" s="6"/>
      <c r="Q91" s="5"/>
      <c r="R91" s="6"/>
      <c r="S91" s="5"/>
      <c r="T91" s="6"/>
      <c r="U91" s="5"/>
      <c r="V91" s="6"/>
      <c r="W91" s="5"/>
      <c r="X91" s="5">
        <f t="shared" si="6"/>
        <v>11.42</v>
      </c>
    </row>
    <row r="92" spans="1:24" x14ac:dyDescent="0.3">
      <c r="A92" s="92">
        <v>81</v>
      </c>
      <c r="B92" s="92">
        <v>21639</v>
      </c>
      <c r="C92" s="3"/>
      <c r="D92" s="4" t="s">
        <v>251</v>
      </c>
      <c r="E92" s="92">
        <v>855238</v>
      </c>
      <c r="F92" s="92">
        <v>855241</v>
      </c>
      <c r="G92" s="92">
        <f t="shared" si="4"/>
        <v>4</v>
      </c>
      <c r="H92" s="4" t="s">
        <v>17</v>
      </c>
      <c r="I92" s="5">
        <f t="shared" si="5"/>
        <v>22.84</v>
      </c>
      <c r="J92" s="6" t="s">
        <v>2798</v>
      </c>
      <c r="K92" s="5">
        <v>22.84</v>
      </c>
      <c r="L92" s="6"/>
      <c r="M92" s="5"/>
      <c r="N92" s="6"/>
      <c r="O92" s="5"/>
      <c r="P92" s="6"/>
      <c r="Q92" s="5"/>
      <c r="R92" s="6"/>
      <c r="S92" s="5"/>
      <c r="T92" s="6"/>
      <c r="U92" s="5"/>
      <c r="V92" s="6"/>
      <c r="W92" s="5"/>
      <c r="X92" s="5">
        <f t="shared" si="6"/>
        <v>22.84</v>
      </c>
    </row>
    <row r="93" spans="1:24" x14ac:dyDescent="0.3">
      <c r="A93" s="92">
        <v>82</v>
      </c>
      <c r="B93" s="92">
        <v>21640</v>
      </c>
      <c r="C93" s="3"/>
      <c r="D93" s="4" t="s">
        <v>261</v>
      </c>
      <c r="E93" s="92">
        <f t="shared" si="7"/>
        <v>855242</v>
      </c>
      <c r="F93" s="92">
        <v>855262</v>
      </c>
      <c r="G93" s="92">
        <f t="shared" si="4"/>
        <v>21</v>
      </c>
      <c r="H93" s="4" t="s">
        <v>61</v>
      </c>
      <c r="I93" s="5">
        <f t="shared" si="5"/>
        <v>119.91</v>
      </c>
      <c r="J93" s="6" t="s">
        <v>2881</v>
      </c>
      <c r="K93" s="5">
        <v>51.39</v>
      </c>
      <c r="L93" s="6" t="s">
        <v>2882</v>
      </c>
      <c r="M93" s="5">
        <v>34.26</v>
      </c>
      <c r="N93" s="6" t="s">
        <v>2883</v>
      </c>
      <c r="O93" s="5">
        <v>34.26</v>
      </c>
      <c r="P93" s="6"/>
      <c r="Q93" s="5"/>
      <c r="R93" s="6"/>
      <c r="S93" s="5"/>
      <c r="T93" s="6"/>
      <c r="U93" s="5"/>
      <c r="V93" s="6"/>
      <c r="W93" s="5"/>
      <c r="X93" s="5">
        <f t="shared" si="6"/>
        <v>119.91</v>
      </c>
    </row>
    <row r="94" spans="1:24" x14ac:dyDescent="0.3">
      <c r="A94" s="92">
        <v>83</v>
      </c>
      <c r="B94" s="92">
        <v>21641</v>
      </c>
      <c r="C94" s="3"/>
      <c r="D94" s="4" t="s">
        <v>245</v>
      </c>
      <c r="E94" s="92">
        <f t="shared" si="7"/>
        <v>855263</v>
      </c>
      <c r="F94" s="92">
        <v>855266</v>
      </c>
      <c r="G94" s="92">
        <f t="shared" si="4"/>
        <v>4</v>
      </c>
      <c r="H94" s="4" t="s">
        <v>94</v>
      </c>
      <c r="I94" s="5">
        <f t="shared" si="5"/>
        <v>22.84</v>
      </c>
      <c r="J94" s="6" t="s">
        <v>2799</v>
      </c>
      <c r="K94" s="5">
        <v>22.84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5">
        <f t="shared" si="6"/>
        <v>22.84</v>
      </c>
    </row>
    <row r="95" spans="1:24" x14ac:dyDescent="0.3">
      <c r="A95" s="92">
        <v>84</v>
      </c>
      <c r="B95" s="92">
        <v>21642</v>
      </c>
      <c r="C95" s="3"/>
      <c r="D95" s="4" t="s">
        <v>152</v>
      </c>
      <c r="E95" s="92">
        <f t="shared" si="7"/>
        <v>855267</v>
      </c>
      <c r="F95" s="92">
        <v>855270</v>
      </c>
      <c r="G95" s="92">
        <f t="shared" si="4"/>
        <v>4</v>
      </c>
      <c r="H95" s="4" t="s">
        <v>35</v>
      </c>
      <c r="I95" s="5">
        <f t="shared" si="5"/>
        <v>22.84</v>
      </c>
      <c r="J95" s="126" t="s">
        <v>98</v>
      </c>
      <c r="K95" s="5"/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6"/>
        <v>0</v>
      </c>
    </row>
    <row r="96" spans="1:24" x14ac:dyDescent="0.3">
      <c r="A96" s="92">
        <v>85</v>
      </c>
      <c r="B96" s="92">
        <v>21643</v>
      </c>
      <c r="C96" s="3">
        <v>43385</v>
      </c>
      <c r="D96" s="4" t="s">
        <v>249</v>
      </c>
      <c r="E96" s="92">
        <f t="shared" si="7"/>
        <v>855271</v>
      </c>
      <c r="F96" s="92">
        <v>855272</v>
      </c>
      <c r="G96" s="92">
        <f t="shared" si="4"/>
        <v>2</v>
      </c>
      <c r="H96" s="4" t="s">
        <v>193</v>
      </c>
      <c r="I96" s="5">
        <f t="shared" si="5"/>
        <v>11.42</v>
      </c>
      <c r="J96" s="6" t="s">
        <v>2800</v>
      </c>
      <c r="K96" s="5">
        <v>11.42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6"/>
        <v>11.42</v>
      </c>
    </row>
    <row r="97" spans="1:24" x14ac:dyDescent="0.3">
      <c r="A97" s="92">
        <v>86</v>
      </c>
      <c r="B97" s="92">
        <v>21644</v>
      </c>
      <c r="C97" s="3"/>
      <c r="D97" s="4" t="s">
        <v>166</v>
      </c>
      <c r="E97" s="92">
        <f t="shared" si="7"/>
        <v>855273</v>
      </c>
      <c r="F97" s="92">
        <v>855279</v>
      </c>
      <c r="G97" s="92">
        <f t="shared" si="4"/>
        <v>7</v>
      </c>
      <c r="H97" s="4" t="s">
        <v>22</v>
      </c>
      <c r="I97" s="5">
        <f t="shared" si="5"/>
        <v>39.97</v>
      </c>
      <c r="J97" s="6" t="s">
        <v>2801</v>
      </c>
      <c r="K97" s="5">
        <v>28.55</v>
      </c>
      <c r="L97" s="6" t="s">
        <v>2802</v>
      </c>
      <c r="M97" s="5">
        <v>11.42</v>
      </c>
      <c r="N97" s="6"/>
      <c r="O97" s="5"/>
      <c r="P97" s="6"/>
      <c r="Q97" s="5"/>
      <c r="R97" s="6"/>
      <c r="S97" s="5"/>
      <c r="T97" s="6"/>
      <c r="U97" s="5"/>
      <c r="V97" s="6"/>
      <c r="W97" s="5"/>
      <c r="X97" s="5">
        <f t="shared" si="6"/>
        <v>39.97</v>
      </c>
    </row>
    <row r="98" spans="1:24" x14ac:dyDescent="0.3">
      <c r="A98" s="92">
        <v>87</v>
      </c>
      <c r="B98" s="103">
        <v>21645</v>
      </c>
      <c r="C98" s="3"/>
      <c r="D98" s="4" t="s">
        <v>268</v>
      </c>
      <c r="E98" s="92">
        <v>853117</v>
      </c>
      <c r="F98" s="92">
        <v>853118</v>
      </c>
      <c r="G98" s="92">
        <f t="shared" si="4"/>
        <v>2</v>
      </c>
      <c r="H98" s="4" t="s">
        <v>19</v>
      </c>
      <c r="I98" s="5">
        <f t="shared" si="5"/>
        <v>11.42</v>
      </c>
      <c r="J98" s="6" t="s">
        <v>2884</v>
      </c>
      <c r="K98" s="5">
        <v>11.42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6"/>
        <v>11.42</v>
      </c>
    </row>
    <row r="99" spans="1:24" x14ac:dyDescent="0.3">
      <c r="A99" s="92">
        <v>88</v>
      </c>
      <c r="B99" s="92">
        <v>21646</v>
      </c>
      <c r="C99" s="3"/>
      <c r="D99" s="4" t="s">
        <v>156</v>
      </c>
      <c r="E99" s="92">
        <v>855280</v>
      </c>
      <c r="F99" s="92">
        <v>855285</v>
      </c>
      <c r="G99" s="92">
        <f t="shared" si="4"/>
        <v>6</v>
      </c>
      <c r="H99" s="4" t="s">
        <v>6</v>
      </c>
      <c r="I99" s="5">
        <f t="shared" si="5"/>
        <v>34.26</v>
      </c>
      <c r="J99" s="6" t="s">
        <v>2803</v>
      </c>
      <c r="K99" s="5">
        <v>5.71</v>
      </c>
      <c r="L99" s="6" t="s">
        <v>2804</v>
      </c>
      <c r="M99" s="5">
        <v>5.71</v>
      </c>
      <c r="N99" s="6" t="s">
        <v>2805</v>
      </c>
      <c r="O99" s="5">
        <v>22.84</v>
      </c>
      <c r="P99" s="6"/>
      <c r="Q99" s="5"/>
      <c r="R99" s="6"/>
      <c r="S99" s="5"/>
      <c r="T99" s="6"/>
      <c r="U99" s="5"/>
      <c r="V99" s="6"/>
      <c r="W99" s="5"/>
      <c r="X99" s="5">
        <f t="shared" si="6"/>
        <v>34.26</v>
      </c>
    </row>
    <row r="100" spans="1:24" x14ac:dyDescent="0.3">
      <c r="A100" s="92">
        <v>89</v>
      </c>
      <c r="B100" s="92">
        <v>21647</v>
      </c>
      <c r="C100" s="3">
        <v>43388</v>
      </c>
      <c r="D100" s="4" t="s">
        <v>250</v>
      </c>
      <c r="E100" s="92">
        <f t="shared" si="7"/>
        <v>855286</v>
      </c>
      <c r="F100" s="92">
        <v>855290</v>
      </c>
      <c r="G100" s="92">
        <f t="shared" si="4"/>
        <v>5</v>
      </c>
      <c r="H100" s="4" t="s">
        <v>74</v>
      </c>
      <c r="I100" s="5">
        <f t="shared" si="5"/>
        <v>28.55</v>
      </c>
      <c r="J100" s="6" t="s">
        <v>2885</v>
      </c>
      <c r="K100" s="5">
        <v>11.42</v>
      </c>
      <c r="L100" s="6" t="s">
        <v>2886</v>
      </c>
      <c r="M100" s="5">
        <v>11.42</v>
      </c>
      <c r="N100" s="6" t="s">
        <v>2887</v>
      </c>
      <c r="O100" s="5">
        <v>5.71</v>
      </c>
      <c r="P100" s="6"/>
      <c r="Q100" s="5"/>
      <c r="R100" s="6"/>
      <c r="S100" s="5"/>
      <c r="T100" s="6"/>
      <c r="U100" s="5"/>
      <c r="V100" s="6"/>
      <c r="W100" s="5"/>
      <c r="X100" s="5">
        <f t="shared" si="6"/>
        <v>28.55</v>
      </c>
    </row>
    <row r="101" spans="1:24" x14ac:dyDescent="0.3">
      <c r="A101" s="92">
        <v>90</v>
      </c>
      <c r="B101" s="92">
        <v>21648</v>
      </c>
      <c r="C101" s="3"/>
      <c r="D101" s="4" t="s">
        <v>333</v>
      </c>
      <c r="E101" s="92">
        <f t="shared" si="7"/>
        <v>855291</v>
      </c>
      <c r="F101" s="92">
        <v>855303</v>
      </c>
      <c r="G101" s="92">
        <f t="shared" si="4"/>
        <v>13</v>
      </c>
      <c r="H101" s="4" t="s">
        <v>188</v>
      </c>
      <c r="I101" s="5">
        <f t="shared" si="5"/>
        <v>74.23</v>
      </c>
      <c r="J101" s="6" t="s">
        <v>2888</v>
      </c>
      <c r="K101" s="5">
        <v>22.84</v>
      </c>
      <c r="L101" s="6" t="s">
        <v>2891</v>
      </c>
      <c r="M101" s="5">
        <v>22.84</v>
      </c>
      <c r="N101" s="6" t="s">
        <v>2889</v>
      </c>
      <c r="O101" s="5">
        <v>17.13</v>
      </c>
      <c r="P101" s="6" t="s">
        <v>2890</v>
      </c>
      <c r="Q101" s="5">
        <v>11.42</v>
      </c>
      <c r="R101" s="6"/>
      <c r="S101" s="5"/>
      <c r="T101" s="6"/>
      <c r="U101" s="5"/>
      <c r="V101" s="6"/>
      <c r="W101" s="5"/>
      <c r="X101" s="5">
        <f t="shared" si="6"/>
        <v>74.23</v>
      </c>
    </row>
    <row r="102" spans="1:24" x14ac:dyDescent="0.3">
      <c r="A102" s="92">
        <v>91</v>
      </c>
      <c r="B102" s="92">
        <v>21649</v>
      </c>
      <c r="C102" s="3"/>
      <c r="D102" s="4" t="s">
        <v>138</v>
      </c>
      <c r="E102" s="92">
        <f t="shared" si="7"/>
        <v>855304</v>
      </c>
      <c r="F102" s="92">
        <v>855349</v>
      </c>
      <c r="G102" s="92">
        <f t="shared" si="4"/>
        <v>46</v>
      </c>
      <c r="H102" s="4" t="s">
        <v>108</v>
      </c>
      <c r="I102" s="5">
        <f t="shared" si="5"/>
        <v>262.66000000000003</v>
      </c>
      <c r="J102" s="134" t="s">
        <v>3140</v>
      </c>
      <c r="K102" s="5">
        <v>39.97</v>
      </c>
      <c r="L102" s="6" t="s">
        <v>3141</v>
      </c>
      <c r="M102" s="5">
        <v>68.52</v>
      </c>
      <c r="N102" s="6" t="s">
        <v>3142</v>
      </c>
      <c r="O102" s="5">
        <v>57.1</v>
      </c>
      <c r="P102" s="6" t="s">
        <v>3143</v>
      </c>
      <c r="Q102" s="5">
        <v>57.1</v>
      </c>
      <c r="R102" s="6" t="s">
        <v>3144</v>
      </c>
      <c r="S102" s="5">
        <v>39.97</v>
      </c>
      <c r="T102" s="6"/>
      <c r="U102" s="5"/>
      <c r="V102" s="6"/>
      <c r="W102" s="5"/>
      <c r="X102" s="5">
        <f t="shared" si="6"/>
        <v>262.65999999999997</v>
      </c>
    </row>
    <row r="103" spans="1:24" x14ac:dyDescent="0.3">
      <c r="A103" s="92">
        <v>92</v>
      </c>
      <c r="B103" s="92">
        <v>21650</v>
      </c>
      <c r="C103" s="3"/>
      <c r="D103" s="4" t="s">
        <v>249</v>
      </c>
      <c r="E103" s="92">
        <f t="shared" si="7"/>
        <v>855350</v>
      </c>
      <c r="F103" s="92">
        <v>855364</v>
      </c>
      <c r="G103" s="92">
        <f t="shared" si="4"/>
        <v>15</v>
      </c>
      <c r="H103" s="4" t="s">
        <v>193</v>
      </c>
      <c r="I103" s="5">
        <f t="shared" si="5"/>
        <v>85.65</v>
      </c>
      <c r="J103" s="6" t="s">
        <v>2892</v>
      </c>
      <c r="K103" s="5">
        <v>39.97</v>
      </c>
      <c r="L103" s="6" t="s">
        <v>2893</v>
      </c>
      <c r="M103" s="5">
        <v>45.68</v>
      </c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5">
        <f t="shared" si="6"/>
        <v>85.65</v>
      </c>
    </row>
    <row r="104" spans="1:24" x14ac:dyDescent="0.3">
      <c r="A104" s="92">
        <v>93</v>
      </c>
      <c r="B104" s="92">
        <v>21651</v>
      </c>
      <c r="C104" s="3"/>
      <c r="D104" s="4" t="s">
        <v>249</v>
      </c>
      <c r="E104" s="92">
        <f t="shared" si="7"/>
        <v>855365</v>
      </c>
      <c r="F104" s="92">
        <v>855368</v>
      </c>
      <c r="G104" s="92">
        <f t="shared" si="4"/>
        <v>4</v>
      </c>
      <c r="H104" s="4" t="s">
        <v>193</v>
      </c>
      <c r="I104" s="5">
        <f t="shared" si="5"/>
        <v>22.84</v>
      </c>
      <c r="J104" s="6" t="s">
        <v>2806</v>
      </c>
      <c r="K104" s="5">
        <v>22.84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6"/>
      <c r="W104" s="5"/>
      <c r="X104" s="5">
        <f t="shared" si="6"/>
        <v>22.84</v>
      </c>
    </row>
    <row r="105" spans="1:24" s="118" customFormat="1" x14ac:dyDescent="0.3">
      <c r="A105" s="92">
        <v>94</v>
      </c>
      <c r="B105" s="103">
        <v>21652</v>
      </c>
      <c r="C105" s="145"/>
      <c r="D105" s="146" t="s">
        <v>158</v>
      </c>
      <c r="E105" s="120">
        <v>847469</v>
      </c>
      <c r="F105" s="120">
        <v>847470</v>
      </c>
      <c r="G105" s="120">
        <f t="shared" si="4"/>
        <v>2</v>
      </c>
      <c r="H105" s="146" t="s">
        <v>16</v>
      </c>
      <c r="I105" s="127">
        <f t="shared" si="5"/>
        <v>11.42</v>
      </c>
      <c r="J105" s="134" t="s">
        <v>2894</v>
      </c>
      <c r="K105" s="127">
        <v>11.42</v>
      </c>
      <c r="L105" s="134"/>
      <c r="M105" s="127"/>
      <c r="N105" s="134"/>
      <c r="O105" s="127"/>
      <c r="P105" s="134"/>
      <c r="Q105" s="127"/>
      <c r="R105" s="134"/>
      <c r="S105" s="127"/>
      <c r="T105" s="134"/>
      <c r="U105" s="127"/>
      <c r="V105" s="134"/>
      <c r="W105" s="127"/>
      <c r="X105" s="127">
        <f t="shared" si="6"/>
        <v>11.42</v>
      </c>
    </row>
    <row r="106" spans="1:24" x14ac:dyDescent="0.3">
      <c r="A106" s="92">
        <v>95</v>
      </c>
      <c r="B106" s="92">
        <v>21653</v>
      </c>
      <c r="C106" s="3"/>
      <c r="D106" s="4" t="s">
        <v>1043</v>
      </c>
      <c r="E106" s="92">
        <v>855369</v>
      </c>
      <c r="F106" s="92">
        <v>855373</v>
      </c>
      <c r="G106" s="92">
        <f t="shared" si="4"/>
        <v>5</v>
      </c>
      <c r="H106" s="4" t="s">
        <v>14</v>
      </c>
      <c r="I106" s="5">
        <f t="shared" si="5"/>
        <v>28.55</v>
      </c>
      <c r="J106" s="6" t="s">
        <v>2895</v>
      </c>
      <c r="K106" s="5">
        <v>28.55</v>
      </c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6"/>
        <v>28.55</v>
      </c>
    </row>
    <row r="107" spans="1:24" x14ac:dyDescent="0.3">
      <c r="A107" s="92">
        <v>96</v>
      </c>
      <c r="B107" s="92">
        <v>21654</v>
      </c>
      <c r="C107" s="3"/>
      <c r="D107" s="4" t="s">
        <v>185</v>
      </c>
      <c r="E107" s="92">
        <f t="shared" si="7"/>
        <v>855374</v>
      </c>
      <c r="F107" s="92">
        <v>855398</v>
      </c>
      <c r="G107" s="92">
        <f t="shared" si="4"/>
        <v>25</v>
      </c>
      <c r="H107" s="4" t="s">
        <v>11</v>
      </c>
      <c r="I107" s="5">
        <f t="shared" si="5"/>
        <v>142.75</v>
      </c>
      <c r="J107" s="6" t="s">
        <v>2807</v>
      </c>
      <c r="K107" s="5">
        <v>39.97</v>
      </c>
      <c r="L107" s="6" t="s">
        <v>2808</v>
      </c>
      <c r="M107" s="5">
        <v>22.84</v>
      </c>
      <c r="N107" s="6" t="s">
        <v>2809</v>
      </c>
      <c r="O107" s="5">
        <v>45.68</v>
      </c>
      <c r="P107" s="6" t="s">
        <v>2810</v>
      </c>
      <c r="Q107" s="5">
        <v>34.26</v>
      </c>
      <c r="R107" s="6"/>
      <c r="S107" s="5"/>
      <c r="T107" s="6"/>
      <c r="U107" s="5"/>
      <c r="V107" s="6"/>
      <c r="W107" s="5"/>
      <c r="X107" s="5">
        <f t="shared" si="6"/>
        <v>142.75</v>
      </c>
    </row>
    <row r="108" spans="1:24" x14ac:dyDescent="0.3">
      <c r="A108" s="92">
        <v>97</v>
      </c>
      <c r="B108" s="92">
        <v>21655</v>
      </c>
      <c r="C108" s="3"/>
      <c r="D108" s="4" t="s">
        <v>247</v>
      </c>
      <c r="E108" s="92">
        <f t="shared" si="7"/>
        <v>855399</v>
      </c>
      <c r="F108" s="92">
        <v>855405</v>
      </c>
      <c r="G108" s="92">
        <f t="shared" si="4"/>
        <v>7</v>
      </c>
      <c r="H108" s="4" t="s">
        <v>131</v>
      </c>
      <c r="I108" s="5">
        <f t="shared" si="5"/>
        <v>39.97</v>
      </c>
      <c r="J108" s="6" t="s">
        <v>2811</v>
      </c>
      <c r="K108" s="5">
        <v>17.13</v>
      </c>
      <c r="L108" s="6" t="s">
        <v>2812</v>
      </c>
      <c r="M108" s="5">
        <v>22.84</v>
      </c>
      <c r="N108" s="6"/>
      <c r="O108" s="5"/>
      <c r="P108" s="6"/>
      <c r="Q108" s="5"/>
      <c r="R108" s="6"/>
      <c r="S108" s="5"/>
      <c r="T108" s="6"/>
      <c r="U108" s="5"/>
      <c r="V108" s="6"/>
      <c r="W108" s="5"/>
      <c r="X108" s="5">
        <f t="shared" si="6"/>
        <v>39.97</v>
      </c>
    </row>
    <row r="109" spans="1:24" x14ac:dyDescent="0.3">
      <c r="A109" s="92">
        <v>98</v>
      </c>
      <c r="B109" s="92">
        <v>21656</v>
      </c>
      <c r="C109" s="3"/>
      <c r="D109" s="4" t="s">
        <v>245</v>
      </c>
      <c r="E109" s="92">
        <f t="shared" si="7"/>
        <v>855406</v>
      </c>
      <c r="F109" s="92">
        <v>855407</v>
      </c>
      <c r="G109" s="92">
        <f t="shared" si="4"/>
        <v>2</v>
      </c>
      <c r="H109" s="4" t="s">
        <v>94</v>
      </c>
      <c r="I109" s="5">
        <f t="shared" si="5"/>
        <v>11.42</v>
      </c>
      <c r="J109" s="6" t="s">
        <v>2813</v>
      </c>
      <c r="K109" s="5">
        <v>11.42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6"/>
        <v>11.42</v>
      </c>
    </row>
    <row r="110" spans="1:24" x14ac:dyDescent="0.3">
      <c r="A110" s="92">
        <v>99</v>
      </c>
      <c r="B110" s="92">
        <v>21657</v>
      </c>
      <c r="C110" s="3"/>
      <c r="D110" s="4" t="s">
        <v>270</v>
      </c>
      <c r="E110" s="92">
        <f t="shared" si="7"/>
        <v>855408</v>
      </c>
      <c r="F110" s="92">
        <v>855417</v>
      </c>
      <c r="G110" s="92">
        <f t="shared" si="4"/>
        <v>10</v>
      </c>
      <c r="H110" s="4" t="s">
        <v>109</v>
      </c>
      <c r="I110" s="5">
        <f t="shared" si="5"/>
        <v>57.1</v>
      </c>
      <c r="J110" s="6" t="s">
        <v>2787</v>
      </c>
      <c r="K110" s="5">
        <v>11.42</v>
      </c>
      <c r="L110" s="6" t="s">
        <v>2788</v>
      </c>
      <c r="M110" s="5">
        <v>22.84</v>
      </c>
      <c r="N110" s="126" t="s">
        <v>98</v>
      </c>
      <c r="O110" s="5"/>
      <c r="P110" s="6"/>
      <c r="Q110" s="5"/>
      <c r="R110" s="6"/>
      <c r="S110" s="5"/>
      <c r="T110" s="6"/>
      <c r="U110" s="5"/>
      <c r="V110" s="6"/>
      <c r="W110" s="5"/>
      <c r="X110" s="5">
        <f t="shared" si="6"/>
        <v>34.26</v>
      </c>
    </row>
    <row r="111" spans="1:24" x14ac:dyDescent="0.3">
      <c r="A111" s="92">
        <v>100</v>
      </c>
      <c r="B111" s="92">
        <v>21658</v>
      </c>
      <c r="C111" s="3"/>
      <c r="D111" s="4" t="s">
        <v>255</v>
      </c>
      <c r="E111" s="92">
        <f t="shared" si="7"/>
        <v>855418</v>
      </c>
      <c r="F111" s="92">
        <v>855421</v>
      </c>
      <c r="G111" s="92">
        <f t="shared" si="4"/>
        <v>4</v>
      </c>
      <c r="H111" s="4" t="s">
        <v>103</v>
      </c>
      <c r="I111" s="5">
        <f t="shared" si="5"/>
        <v>22.84</v>
      </c>
      <c r="J111" s="6" t="s">
        <v>2896</v>
      </c>
      <c r="K111" s="5">
        <v>22.84</v>
      </c>
      <c r="L111" s="6"/>
      <c r="M111" s="5"/>
      <c r="N111" s="6"/>
      <c r="O111" s="5"/>
      <c r="P111" s="6"/>
      <c r="Q111" s="5"/>
      <c r="R111" s="6"/>
      <c r="S111" s="5"/>
      <c r="T111" s="6"/>
      <c r="U111" s="5"/>
      <c r="V111" s="6"/>
      <c r="W111" s="5"/>
      <c r="X111" s="5">
        <f t="shared" si="6"/>
        <v>22.84</v>
      </c>
    </row>
    <row r="112" spans="1:24" x14ac:dyDescent="0.3">
      <c r="A112" s="92">
        <v>101</v>
      </c>
      <c r="B112" s="103">
        <v>21659</v>
      </c>
      <c r="C112" s="3"/>
      <c r="D112" s="4" t="s">
        <v>177</v>
      </c>
      <c r="E112" s="92">
        <v>847950</v>
      </c>
      <c r="F112" s="92">
        <v>847951</v>
      </c>
      <c r="G112" s="92">
        <f t="shared" si="4"/>
        <v>2</v>
      </c>
      <c r="H112" s="4" t="s">
        <v>181</v>
      </c>
      <c r="I112" s="5">
        <f t="shared" si="5"/>
        <v>11.42</v>
      </c>
      <c r="J112" s="6" t="s">
        <v>2814</v>
      </c>
      <c r="K112" s="5">
        <v>11.42</v>
      </c>
      <c r="L112" s="6"/>
      <c r="M112" s="5"/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5">
        <f t="shared" si="6"/>
        <v>11.42</v>
      </c>
    </row>
    <row r="113" spans="1:24" x14ac:dyDescent="0.3">
      <c r="A113" s="92">
        <v>102</v>
      </c>
      <c r="B113" s="103">
        <v>21660</v>
      </c>
      <c r="C113" s="3"/>
      <c r="D113" s="4" t="s">
        <v>148</v>
      </c>
      <c r="E113" s="92">
        <v>850327</v>
      </c>
      <c r="F113" s="92">
        <v>850329</v>
      </c>
      <c r="G113" s="92">
        <f t="shared" si="4"/>
        <v>3</v>
      </c>
      <c r="H113" s="4" t="s">
        <v>110</v>
      </c>
      <c r="I113" s="5">
        <f t="shared" si="5"/>
        <v>17.13</v>
      </c>
      <c r="J113" s="6" t="s">
        <v>2815</v>
      </c>
      <c r="K113" s="5">
        <v>17.13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6"/>
        <v>17.13</v>
      </c>
    </row>
    <row r="114" spans="1:24" x14ac:dyDescent="0.3">
      <c r="A114" s="92">
        <v>103</v>
      </c>
      <c r="B114" s="103">
        <v>21661</v>
      </c>
      <c r="C114" s="3"/>
      <c r="D114" s="4" t="s">
        <v>257</v>
      </c>
      <c r="E114" s="92">
        <v>847471</v>
      </c>
      <c r="F114" s="92">
        <v>847471</v>
      </c>
      <c r="G114" s="92">
        <f t="shared" si="4"/>
        <v>1</v>
      </c>
      <c r="H114" s="4" t="s">
        <v>90</v>
      </c>
      <c r="I114" s="5">
        <f t="shared" si="5"/>
        <v>5.71</v>
      </c>
      <c r="J114" s="6" t="s">
        <v>2816</v>
      </c>
      <c r="K114" s="5">
        <v>5.71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5">
        <f t="shared" si="6"/>
        <v>5.71</v>
      </c>
    </row>
    <row r="115" spans="1:24" x14ac:dyDescent="0.3">
      <c r="A115" s="92">
        <v>104</v>
      </c>
      <c r="B115" s="92">
        <v>21662</v>
      </c>
      <c r="C115" s="3"/>
      <c r="D115" s="4" t="s">
        <v>169</v>
      </c>
      <c r="E115" s="92">
        <v>855422</v>
      </c>
      <c r="F115" s="92">
        <v>855423</v>
      </c>
      <c r="G115" s="92">
        <f t="shared" si="4"/>
        <v>2</v>
      </c>
      <c r="H115" s="4" t="s">
        <v>101</v>
      </c>
      <c r="I115" s="5">
        <f t="shared" si="5"/>
        <v>11.42</v>
      </c>
      <c r="J115" s="6" t="s">
        <v>2789</v>
      </c>
      <c r="K115" s="5">
        <v>5.71</v>
      </c>
      <c r="L115" s="126" t="s">
        <v>98</v>
      </c>
      <c r="M115" s="5"/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5">
        <f t="shared" si="6"/>
        <v>5.71</v>
      </c>
    </row>
    <row r="116" spans="1:24" x14ac:dyDescent="0.3">
      <c r="A116" s="92">
        <v>105</v>
      </c>
      <c r="B116" s="92">
        <v>21663</v>
      </c>
      <c r="C116" s="3">
        <v>43389</v>
      </c>
      <c r="D116" s="4" t="s">
        <v>152</v>
      </c>
      <c r="E116" s="92">
        <f t="shared" si="7"/>
        <v>855424</v>
      </c>
      <c r="F116" s="92">
        <v>855439</v>
      </c>
      <c r="G116" s="92">
        <f t="shared" si="4"/>
        <v>16</v>
      </c>
      <c r="H116" s="4" t="s">
        <v>35</v>
      </c>
      <c r="I116" s="5">
        <f t="shared" si="5"/>
        <v>91.36</v>
      </c>
      <c r="J116" s="6" t="s">
        <v>3148</v>
      </c>
      <c r="K116" s="5">
        <v>34.26</v>
      </c>
      <c r="L116" s="6" t="s">
        <v>3149</v>
      </c>
      <c r="M116" s="5">
        <v>22.84</v>
      </c>
      <c r="N116" s="6" t="s">
        <v>3150</v>
      </c>
      <c r="O116" s="5">
        <v>34.26</v>
      </c>
      <c r="P116" s="6"/>
      <c r="Q116" s="5"/>
      <c r="R116" s="6" t="s">
        <v>125</v>
      </c>
      <c r="S116" s="5"/>
      <c r="T116" s="6"/>
      <c r="U116" s="5"/>
      <c r="V116" s="6"/>
      <c r="W116" s="5"/>
      <c r="X116" s="5">
        <f t="shared" si="6"/>
        <v>91.359999999999985</v>
      </c>
    </row>
    <row r="117" spans="1:24" x14ac:dyDescent="0.3">
      <c r="A117" s="92">
        <v>106</v>
      </c>
      <c r="B117" s="92">
        <v>21664</v>
      </c>
      <c r="C117" s="3"/>
      <c r="D117" s="4" t="s">
        <v>235</v>
      </c>
      <c r="E117" s="92">
        <f t="shared" si="7"/>
        <v>855440</v>
      </c>
      <c r="F117" s="92">
        <v>855445</v>
      </c>
      <c r="G117" s="92">
        <f t="shared" si="4"/>
        <v>6</v>
      </c>
      <c r="H117" s="4" t="s">
        <v>196</v>
      </c>
      <c r="I117" s="5">
        <f t="shared" si="5"/>
        <v>34.26</v>
      </c>
      <c r="J117" s="6" t="s">
        <v>3099</v>
      </c>
      <c r="K117" s="5">
        <v>22.84</v>
      </c>
      <c r="L117" s="6" t="s">
        <v>3100</v>
      </c>
      <c r="M117" s="5">
        <v>11.42</v>
      </c>
      <c r="N117" s="134"/>
      <c r="O117" s="5"/>
      <c r="P117" s="6"/>
      <c r="Q117" s="5"/>
      <c r="R117" s="6"/>
      <c r="S117" s="5"/>
      <c r="T117" s="6"/>
      <c r="U117" s="5"/>
      <c r="V117" s="6"/>
      <c r="W117" s="5"/>
      <c r="X117" s="5">
        <f t="shared" si="6"/>
        <v>34.26</v>
      </c>
    </row>
    <row r="118" spans="1:24" x14ac:dyDescent="0.3">
      <c r="A118" s="92">
        <v>107</v>
      </c>
      <c r="B118" s="92">
        <v>21665</v>
      </c>
      <c r="C118" s="3"/>
      <c r="D118" s="4" t="s">
        <v>296</v>
      </c>
      <c r="E118" s="92">
        <f t="shared" si="7"/>
        <v>855446</v>
      </c>
      <c r="F118" s="92">
        <v>855531</v>
      </c>
      <c r="G118" s="92">
        <f t="shared" si="4"/>
        <v>86</v>
      </c>
      <c r="H118" s="4" t="s">
        <v>15</v>
      </c>
      <c r="I118" s="5">
        <f t="shared" si="5"/>
        <v>491.06</v>
      </c>
      <c r="J118" s="6" t="s">
        <v>3101</v>
      </c>
      <c r="K118" s="5">
        <v>491.06</v>
      </c>
      <c r="L118" s="6"/>
      <c r="M118" s="5"/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5">
        <f t="shared" si="6"/>
        <v>491.06</v>
      </c>
    </row>
    <row r="119" spans="1:24" x14ac:dyDescent="0.3">
      <c r="A119" s="92">
        <v>108</v>
      </c>
      <c r="B119" s="92">
        <v>21666</v>
      </c>
      <c r="C119" s="3"/>
      <c r="D119" s="4" t="s">
        <v>2774</v>
      </c>
      <c r="E119" s="92">
        <f t="shared" si="7"/>
        <v>855532</v>
      </c>
      <c r="F119" s="92">
        <v>855539</v>
      </c>
      <c r="G119" s="92">
        <f t="shared" si="4"/>
        <v>8</v>
      </c>
      <c r="H119" s="4" t="s">
        <v>15</v>
      </c>
      <c r="I119" s="5">
        <f t="shared" si="5"/>
        <v>45.68</v>
      </c>
      <c r="J119" s="6" t="s">
        <v>3102</v>
      </c>
      <c r="K119" s="5">
        <v>45.68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6"/>
      <c r="W119" s="5"/>
      <c r="X119" s="5">
        <f t="shared" si="6"/>
        <v>45.68</v>
      </c>
    </row>
    <row r="120" spans="1:24" x14ac:dyDescent="0.3">
      <c r="A120" s="92">
        <v>109</v>
      </c>
      <c r="B120" s="92">
        <v>21667</v>
      </c>
      <c r="C120" s="3"/>
      <c r="D120" s="4" t="s">
        <v>233</v>
      </c>
      <c r="E120" s="92">
        <f t="shared" si="7"/>
        <v>855540</v>
      </c>
      <c r="F120" s="92">
        <v>855547</v>
      </c>
      <c r="G120" s="92">
        <f t="shared" si="4"/>
        <v>8</v>
      </c>
      <c r="H120" s="4" t="s">
        <v>15</v>
      </c>
      <c r="I120" s="5">
        <f t="shared" si="5"/>
        <v>45.68</v>
      </c>
      <c r="J120" s="6" t="s">
        <v>3103</v>
      </c>
      <c r="K120" s="5">
        <v>45.68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6"/>
        <v>45.68</v>
      </c>
    </row>
    <row r="121" spans="1:24" x14ac:dyDescent="0.3">
      <c r="A121" s="92">
        <v>110</v>
      </c>
      <c r="B121" s="92">
        <v>21668</v>
      </c>
      <c r="C121" s="3"/>
      <c r="D121" s="4" t="s">
        <v>221</v>
      </c>
      <c r="E121" s="92">
        <f t="shared" si="7"/>
        <v>855548</v>
      </c>
      <c r="F121" s="92">
        <v>855551</v>
      </c>
      <c r="G121" s="92">
        <f t="shared" si="4"/>
        <v>4</v>
      </c>
      <c r="H121" s="4" t="s">
        <v>15</v>
      </c>
      <c r="I121" s="5">
        <f t="shared" si="5"/>
        <v>22.84</v>
      </c>
      <c r="J121" s="6" t="s">
        <v>3104</v>
      </c>
      <c r="K121" s="5">
        <v>22.84</v>
      </c>
      <c r="L121" s="6"/>
      <c r="M121" s="5"/>
      <c r="N121" s="6"/>
      <c r="O121" s="5"/>
      <c r="P121" s="6"/>
      <c r="Q121" s="5"/>
      <c r="R121" s="6"/>
      <c r="S121" s="5"/>
      <c r="T121" s="6"/>
      <c r="U121" s="5"/>
      <c r="V121" s="6"/>
      <c r="W121" s="5"/>
      <c r="X121" s="5">
        <f t="shared" si="6"/>
        <v>22.84</v>
      </c>
    </row>
    <row r="122" spans="1:24" x14ac:dyDescent="0.3">
      <c r="A122" s="92">
        <v>111</v>
      </c>
      <c r="B122" s="92">
        <v>21669</v>
      </c>
      <c r="C122" s="3"/>
      <c r="D122" s="4" t="s">
        <v>284</v>
      </c>
      <c r="E122" s="92">
        <f t="shared" si="7"/>
        <v>855552</v>
      </c>
      <c r="F122" s="92">
        <v>855552</v>
      </c>
      <c r="G122" s="92">
        <f t="shared" si="4"/>
        <v>1</v>
      </c>
      <c r="H122" s="4" t="s">
        <v>15</v>
      </c>
      <c r="I122" s="5">
        <f t="shared" si="5"/>
        <v>5.71</v>
      </c>
      <c r="J122" s="6" t="s">
        <v>3105</v>
      </c>
      <c r="K122" s="5">
        <v>5.71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6"/>
        <v>5.71</v>
      </c>
    </row>
    <row r="123" spans="1:24" x14ac:dyDescent="0.3">
      <c r="A123" s="92">
        <v>112</v>
      </c>
      <c r="B123" s="92">
        <v>21670</v>
      </c>
      <c r="C123" s="3"/>
      <c r="D123" s="4" t="s">
        <v>170</v>
      </c>
      <c r="E123" s="92">
        <f t="shared" si="7"/>
        <v>855553</v>
      </c>
      <c r="F123" s="92">
        <v>855557</v>
      </c>
      <c r="G123" s="92">
        <f t="shared" si="4"/>
        <v>5</v>
      </c>
      <c r="H123" s="4" t="s">
        <v>89</v>
      </c>
      <c r="I123" s="5">
        <f t="shared" si="5"/>
        <v>28.55</v>
      </c>
      <c r="J123" s="6" t="s">
        <v>2897</v>
      </c>
      <c r="K123" s="5">
        <v>17.13</v>
      </c>
      <c r="L123" s="6" t="s">
        <v>2898</v>
      </c>
      <c r="M123" s="5">
        <v>11.42</v>
      </c>
      <c r="N123" s="6"/>
      <c r="O123" s="5"/>
      <c r="P123" s="6"/>
      <c r="Q123" s="5"/>
      <c r="R123" s="6"/>
      <c r="S123" s="5"/>
      <c r="T123" s="6"/>
      <c r="U123" s="5"/>
      <c r="V123" s="6"/>
      <c r="W123" s="5"/>
      <c r="X123" s="5">
        <f t="shared" si="6"/>
        <v>28.549999999999997</v>
      </c>
    </row>
    <row r="124" spans="1:24" x14ac:dyDescent="0.3">
      <c r="A124" s="92">
        <v>113</v>
      </c>
      <c r="B124" s="92">
        <v>21671</v>
      </c>
      <c r="C124" s="3"/>
      <c r="D124" s="4" t="s">
        <v>223</v>
      </c>
      <c r="E124" s="92">
        <f t="shared" si="7"/>
        <v>855558</v>
      </c>
      <c r="F124" s="92">
        <v>855560</v>
      </c>
      <c r="G124" s="92">
        <f t="shared" si="4"/>
        <v>3</v>
      </c>
      <c r="H124" s="4" t="s">
        <v>32</v>
      </c>
      <c r="I124" s="5">
        <f t="shared" si="5"/>
        <v>17.13</v>
      </c>
      <c r="J124" s="6" t="s">
        <v>2817</v>
      </c>
      <c r="K124" s="5">
        <v>17.13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6"/>
        <v>17.13</v>
      </c>
    </row>
    <row r="125" spans="1:24" x14ac:dyDescent="0.3">
      <c r="A125" s="92">
        <v>114</v>
      </c>
      <c r="B125" s="103">
        <v>21672</v>
      </c>
      <c r="C125" s="3"/>
      <c r="D125" s="4" t="s">
        <v>245</v>
      </c>
      <c r="E125" s="92">
        <v>847952</v>
      </c>
      <c r="F125" s="92">
        <v>847952</v>
      </c>
      <c r="G125" s="92">
        <f t="shared" si="4"/>
        <v>1</v>
      </c>
      <c r="H125" s="4" t="s">
        <v>108</v>
      </c>
      <c r="I125" s="5">
        <f t="shared" si="5"/>
        <v>5.71</v>
      </c>
      <c r="J125" s="6" t="s">
        <v>2818</v>
      </c>
      <c r="K125" s="5">
        <v>5.71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6"/>
        <v>5.71</v>
      </c>
    </row>
    <row r="126" spans="1:24" x14ac:dyDescent="0.3">
      <c r="A126" s="92">
        <v>115</v>
      </c>
      <c r="B126" s="92">
        <v>21673</v>
      </c>
      <c r="C126" s="3"/>
      <c r="D126" s="4" t="s">
        <v>171</v>
      </c>
      <c r="E126" s="92">
        <v>855561</v>
      </c>
      <c r="F126" s="92">
        <v>855569</v>
      </c>
      <c r="G126" s="92">
        <f t="shared" si="4"/>
        <v>9</v>
      </c>
      <c r="H126" s="4" t="s">
        <v>9</v>
      </c>
      <c r="I126" s="5">
        <f t="shared" si="5"/>
        <v>51.39</v>
      </c>
      <c r="J126" s="6" t="s">
        <v>2820</v>
      </c>
      <c r="K126" s="5">
        <v>28.55</v>
      </c>
      <c r="L126" s="6" t="s">
        <v>2821</v>
      </c>
      <c r="M126" s="5">
        <v>22.84</v>
      </c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5">
        <f t="shared" si="6"/>
        <v>51.39</v>
      </c>
    </row>
    <row r="127" spans="1:24" x14ac:dyDescent="0.3">
      <c r="A127" s="92">
        <v>116</v>
      </c>
      <c r="B127" s="103">
        <v>21674</v>
      </c>
      <c r="C127" s="3"/>
      <c r="D127" s="4" t="s">
        <v>268</v>
      </c>
      <c r="E127" s="92">
        <v>848065</v>
      </c>
      <c r="F127" s="92">
        <v>848065</v>
      </c>
      <c r="G127" s="92">
        <f t="shared" si="4"/>
        <v>1</v>
      </c>
      <c r="H127" s="4" t="s">
        <v>87</v>
      </c>
      <c r="I127" s="5">
        <f t="shared" si="5"/>
        <v>5.71</v>
      </c>
      <c r="J127" s="6" t="s">
        <v>2899</v>
      </c>
      <c r="K127" s="5">
        <v>5.71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6"/>
        <v>5.71</v>
      </c>
    </row>
    <row r="128" spans="1:24" x14ac:dyDescent="0.3">
      <c r="A128" s="92">
        <v>117</v>
      </c>
      <c r="B128" s="92">
        <v>21675</v>
      </c>
      <c r="C128" s="3"/>
      <c r="D128" s="4" t="s">
        <v>248</v>
      </c>
      <c r="E128" s="92">
        <v>855570</v>
      </c>
      <c r="F128" s="92">
        <v>855575</v>
      </c>
      <c r="G128" s="92">
        <f t="shared" si="4"/>
        <v>6</v>
      </c>
      <c r="H128" s="4" t="s">
        <v>13</v>
      </c>
      <c r="I128" s="5">
        <f t="shared" si="5"/>
        <v>34.26</v>
      </c>
      <c r="J128" s="6" t="s">
        <v>2822</v>
      </c>
      <c r="K128" s="5">
        <v>34.26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6"/>
      <c r="W128" s="5"/>
      <c r="X128" s="5">
        <f t="shared" si="6"/>
        <v>34.26</v>
      </c>
    </row>
    <row r="129" spans="1:24" x14ac:dyDescent="0.3">
      <c r="A129" s="92">
        <v>118</v>
      </c>
      <c r="B129" s="103">
        <v>21676</v>
      </c>
      <c r="C129" s="3"/>
      <c r="D129" s="4" t="s">
        <v>251</v>
      </c>
      <c r="E129" s="92">
        <v>850405</v>
      </c>
      <c r="F129" s="92">
        <v>850405</v>
      </c>
      <c r="G129" s="92">
        <f t="shared" si="4"/>
        <v>1</v>
      </c>
      <c r="H129" s="4" t="s">
        <v>1567</v>
      </c>
      <c r="I129" s="5">
        <f t="shared" si="5"/>
        <v>5.71</v>
      </c>
      <c r="J129" s="6" t="s">
        <v>2819</v>
      </c>
      <c r="K129" s="5">
        <v>5.71</v>
      </c>
      <c r="L129" s="6"/>
      <c r="M129" s="5"/>
      <c r="N129" s="6"/>
      <c r="O129" s="5"/>
      <c r="P129" s="6"/>
      <c r="Q129" s="5"/>
      <c r="R129" s="6"/>
      <c r="S129" s="5"/>
      <c r="T129" s="6"/>
      <c r="U129" s="5"/>
      <c r="V129" s="6"/>
      <c r="W129" s="5"/>
      <c r="X129" s="5">
        <f t="shared" si="6"/>
        <v>5.71</v>
      </c>
    </row>
    <row r="130" spans="1:24" x14ac:dyDescent="0.3">
      <c r="A130" s="92">
        <v>119</v>
      </c>
      <c r="B130" s="92">
        <v>21677</v>
      </c>
      <c r="C130" s="3"/>
      <c r="D130" s="4" t="s">
        <v>229</v>
      </c>
      <c r="E130" s="92">
        <v>855576</v>
      </c>
      <c r="F130" s="92">
        <v>855581</v>
      </c>
      <c r="G130" s="92">
        <f t="shared" si="4"/>
        <v>6</v>
      </c>
      <c r="H130" s="4" t="s">
        <v>39</v>
      </c>
      <c r="I130" s="5">
        <f t="shared" si="5"/>
        <v>34.26</v>
      </c>
      <c r="J130" s="6" t="s">
        <v>2823</v>
      </c>
      <c r="K130" s="5">
        <v>34.26</v>
      </c>
      <c r="L130" s="6"/>
      <c r="M130" s="5"/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6"/>
        <v>34.26</v>
      </c>
    </row>
    <row r="131" spans="1:24" x14ac:dyDescent="0.3">
      <c r="A131" s="92">
        <v>120</v>
      </c>
      <c r="B131" s="92">
        <v>21678</v>
      </c>
      <c r="C131" s="3"/>
      <c r="D131" s="4" t="s">
        <v>186</v>
      </c>
      <c r="E131" s="92">
        <f t="shared" si="7"/>
        <v>855582</v>
      </c>
      <c r="F131" s="92">
        <v>855584</v>
      </c>
      <c r="G131" s="92">
        <f t="shared" si="4"/>
        <v>3</v>
      </c>
      <c r="H131" s="4" t="s">
        <v>117</v>
      </c>
      <c r="I131" s="5">
        <f t="shared" si="5"/>
        <v>17.13</v>
      </c>
      <c r="J131" s="6" t="s">
        <v>2824</v>
      </c>
      <c r="K131" s="5">
        <v>17.13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5">
        <f t="shared" si="6"/>
        <v>17.13</v>
      </c>
    </row>
    <row r="132" spans="1:24" x14ac:dyDescent="0.3">
      <c r="A132" s="92">
        <v>121</v>
      </c>
      <c r="B132" s="92">
        <v>21679</v>
      </c>
      <c r="C132" s="3"/>
      <c r="D132" s="4" t="s">
        <v>148</v>
      </c>
      <c r="E132" s="92">
        <f t="shared" si="7"/>
        <v>855585</v>
      </c>
      <c r="F132" s="92">
        <v>855587</v>
      </c>
      <c r="G132" s="92">
        <f t="shared" si="4"/>
        <v>3</v>
      </c>
      <c r="H132" s="4" t="s">
        <v>123</v>
      </c>
      <c r="I132" s="5">
        <f t="shared" si="5"/>
        <v>17.13</v>
      </c>
      <c r="J132" s="6" t="s">
        <v>2900</v>
      </c>
      <c r="K132" s="5">
        <v>17.13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5">
        <f t="shared" si="6"/>
        <v>17.13</v>
      </c>
    </row>
    <row r="133" spans="1:24" x14ac:dyDescent="0.3">
      <c r="A133" s="92">
        <v>122</v>
      </c>
      <c r="B133" s="92">
        <v>21680</v>
      </c>
      <c r="C133" s="3">
        <v>43390</v>
      </c>
      <c r="D133" s="4" t="s">
        <v>245</v>
      </c>
      <c r="E133" s="92">
        <f t="shared" si="7"/>
        <v>855588</v>
      </c>
      <c r="F133" s="92">
        <v>855588</v>
      </c>
      <c r="G133" s="92">
        <f t="shared" si="4"/>
        <v>1</v>
      </c>
      <c r="H133" s="4" t="s">
        <v>17</v>
      </c>
      <c r="I133" s="5">
        <f t="shared" si="5"/>
        <v>5.71</v>
      </c>
      <c r="J133" s="6" t="s">
        <v>2825</v>
      </c>
      <c r="K133" s="5">
        <v>5.71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6"/>
        <v>5.71</v>
      </c>
    </row>
    <row r="134" spans="1:24" x14ac:dyDescent="0.3">
      <c r="A134" s="92">
        <v>123</v>
      </c>
      <c r="B134" s="92">
        <v>21681</v>
      </c>
      <c r="C134" s="3"/>
      <c r="D134" s="4" t="s">
        <v>161</v>
      </c>
      <c r="E134" s="92">
        <f t="shared" si="7"/>
        <v>855589</v>
      </c>
      <c r="F134" s="92">
        <v>855594</v>
      </c>
      <c r="G134" s="92">
        <f t="shared" si="4"/>
        <v>6</v>
      </c>
      <c r="H134" s="4" t="s">
        <v>12</v>
      </c>
      <c r="I134" s="5">
        <f t="shared" si="5"/>
        <v>34.26</v>
      </c>
      <c r="J134" s="6" t="s">
        <v>2826</v>
      </c>
      <c r="K134" s="5">
        <v>17.13</v>
      </c>
      <c r="L134" s="6" t="s">
        <v>2827</v>
      </c>
      <c r="M134" s="5">
        <v>17.13</v>
      </c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6"/>
        <v>34.26</v>
      </c>
    </row>
    <row r="135" spans="1:24" x14ac:dyDescent="0.3">
      <c r="A135" s="92">
        <v>124</v>
      </c>
      <c r="B135" s="92">
        <v>21682</v>
      </c>
      <c r="C135" s="3"/>
      <c r="D135" s="4" t="s">
        <v>158</v>
      </c>
      <c r="E135" s="92">
        <f t="shared" si="7"/>
        <v>855595</v>
      </c>
      <c r="F135" s="92">
        <v>855595</v>
      </c>
      <c r="G135" s="92">
        <f t="shared" si="4"/>
        <v>1</v>
      </c>
      <c r="H135" s="4" t="s">
        <v>2775</v>
      </c>
      <c r="I135" s="5">
        <f t="shared" si="5"/>
        <v>5.71</v>
      </c>
      <c r="J135" s="6" t="s">
        <v>3183</v>
      </c>
      <c r="K135" s="5">
        <v>5.71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si="6"/>
        <v>5.71</v>
      </c>
    </row>
    <row r="136" spans="1:24" x14ac:dyDescent="0.3">
      <c r="A136" s="92">
        <v>125</v>
      </c>
      <c r="B136" s="92">
        <v>21683</v>
      </c>
      <c r="C136" s="3"/>
      <c r="D136" s="4" t="s">
        <v>251</v>
      </c>
      <c r="E136" s="92">
        <f t="shared" si="7"/>
        <v>855596</v>
      </c>
      <c r="F136" s="92">
        <v>855597</v>
      </c>
      <c r="G136" s="92">
        <f t="shared" si="4"/>
        <v>2</v>
      </c>
      <c r="H136" s="4" t="s">
        <v>108</v>
      </c>
      <c r="I136" s="5">
        <f t="shared" si="5"/>
        <v>11.42</v>
      </c>
      <c r="J136" s="6" t="s">
        <v>2828</v>
      </c>
      <c r="K136" s="5">
        <v>11.42</v>
      </c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6"/>
        <v>11.42</v>
      </c>
    </row>
    <row r="137" spans="1:24" x14ac:dyDescent="0.3">
      <c r="A137" s="92">
        <v>126</v>
      </c>
      <c r="B137" s="92">
        <v>21684</v>
      </c>
      <c r="C137" s="3"/>
      <c r="D137" s="4" t="s">
        <v>138</v>
      </c>
      <c r="E137" s="92">
        <f t="shared" si="7"/>
        <v>855598</v>
      </c>
      <c r="F137" s="92">
        <v>855599</v>
      </c>
      <c r="G137" s="92">
        <f t="shared" si="4"/>
        <v>2</v>
      </c>
      <c r="H137" s="4" t="s">
        <v>108</v>
      </c>
      <c r="I137" s="5">
        <f t="shared" si="5"/>
        <v>11.42</v>
      </c>
      <c r="J137" s="6" t="s">
        <v>2829</v>
      </c>
      <c r="K137" s="5">
        <v>11.42</v>
      </c>
      <c r="L137" s="6"/>
      <c r="M137" s="5"/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si="6"/>
        <v>11.42</v>
      </c>
    </row>
    <row r="138" spans="1:24" x14ac:dyDescent="0.3">
      <c r="A138" s="92">
        <v>127</v>
      </c>
      <c r="B138" s="92">
        <v>21685</v>
      </c>
      <c r="C138" s="3"/>
      <c r="D138" s="4" t="s">
        <v>233</v>
      </c>
      <c r="E138" s="92">
        <f t="shared" si="7"/>
        <v>855600</v>
      </c>
      <c r="F138" s="92">
        <v>855606</v>
      </c>
      <c r="G138" s="92">
        <f t="shared" si="4"/>
        <v>7</v>
      </c>
      <c r="H138" s="4" t="s">
        <v>10</v>
      </c>
      <c r="I138" s="5">
        <f t="shared" si="5"/>
        <v>39.97</v>
      </c>
      <c r="J138" s="6" t="s">
        <v>2901</v>
      </c>
      <c r="K138" s="5">
        <v>39.97</v>
      </c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6"/>
        <v>39.97</v>
      </c>
    </row>
    <row r="139" spans="1:24" x14ac:dyDescent="0.3">
      <c r="A139" s="92">
        <v>128</v>
      </c>
      <c r="B139" s="92">
        <v>21686</v>
      </c>
      <c r="C139" s="3"/>
      <c r="D139" s="4" t="s">
        <v>174</v>
      </c>
      <c r="E139" s="92">
        <f t="shared" si="7"/>
        <v>855607</v>
      </c>
      <c r="F139" s="92">
        <v>855616</v>
      </c>
      <c r="G139" s="92">
        <f t="shared" si="4"/>
        <v>10</v>
      </c>
      <c r="H139" s="4" t="s">
        <v>119</v>
      </c>
      <c r="I139" s="5">
        <f t="shared" si="5"/>
        <v>57.1</v>
      </c>
      <c r="J139" s="6" t="s">
        <v>2830</v>
      </c>
      <c r="K139" s="5">
        <v>28.55</v>
      </c>
      <c r="L139" s="6" t="s">
        <v>2831</v>
      </c>
      <c r="M139" s="5">
        <v>28.55</v>
      </c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si="6"/>
        <v>57.1</v>
      </c>
    </row>
    <row r="140" spans="1:24" x14ac:dyDescent="0.3">
      <c r="A140" s="92">
        <v>129</v>
      </c>
      <c r="B140" s="92">
        <v>21687</v>
      </c>
      <c r="C140" s="3"/>
      <c r="D140" s="4" t="s">
        <v>177</v>
      </c>
      <c r="E140" s="92">
        <f t="shared" si="7"/>
        <v>855617</v>
      </c>
      <c r="F140" s="92">
        <v>855618</v>
      </c>
      <c r="G140" s="92">
        <f t="shared" si="4"/>
        <v>2</v>
      </c>
      <c r="H140" s="4" t="s">
        <v>181</v>
      </c>
      <c r="I140" s="5">
        <f t="shared" si="5"/>
        <v>11.42</v>
      </c>
      <c r="J140" s="6" t="s">
        <v>2832</v>
      </c>
      <c r="K140" s="5">
        <v>11.42</v>
      </c>
      <c r="L140" s="6"/>
      <c r="M140" s="5"/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5">
        <f t="shared" ref="X140:X221" si="8">K140+M140+O140+Q140+S140+U140+W140</f>
        <v>11.42</v>
      </c>
    </row>
    <row r="141" spans="1:24" x14ac:dyDescent="0.3">
      <c r="A141" s="92">
        <v>130</v>
      </c>
      <c r="B141" s="92">
        <v>21688</v>
      </c>
      <c r="C141" s="3"/>
      <c r="D141" s="4" t="s">
        <v>245</v>
      </c>
      <c r="E141" s="92">
        <f t="shared" ref="E141:E204" si="9">(F140+1)</f>
        <v>855619</v>
      </c>
      <c r="F141" s="92">
        <v>855622</v>
      </c>
      <c r="G141" s="92">
        <f t="shared" ref="G141:G204" si="10">(F141-E141)+1</f>
        <v>4</v>
      </c>
      <c r="H141" s="4" t="s">
        <v>97</v>
      </c>
      <c r="I141" s="5">
        <f t="shared" ref="I141:I204" si="11">(G141*5.71)</f>
        <v>22.84</v>
      </c>
      <c r="J141" s="6" t="s">
        <v>2833</v>
      </c>
      <c r="K141" s="5">
        <v>22.84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5">
        <f t="shared" si="8"/>
        <v>22.84</v>
      </c>
    </row>
    <row r="142" spans="1:24" x14ac:dyDescent="0.3">
      <c r="A142" s="92">
        <v>131</v>
      </c>
      <c r="B142" s="92">
        <v>21689</v>
      </c>
      <c r="C142" s="3"/>
      <c r="D142" s="4" t="s">
        <v>249</v>
      </c>
      <c r="E142" s="92">
        <f t="shared" si="9"/>
        <v>855623</v>
      </c>
      <c r="F142" s="92">
        <v>855624</v>
      </c>
      <c r="G142" s="92">
        <f t="shared" si="10"/>
        <v>2</v>
      </c>
      <c r="H142" s="4" t="s">
        <v>193</v>
      </c>
      <c r="I142" s="5">
        <f t="shared" si="11"/>
        <v>11.42</v>
      </c>
      <c r="J142" s="126" t="s">
        <v>98</v>
      </c>
      <c r="K142" s="5"/>
      <c r="L142" s="6"/>
      <c r="M142" s="5"/>
      <c r="N142" s="6"/>
      <c r="O142" s="5"/>
      <c r="P142" s="5"/>
      <c r="Q142" s="5"/>
      <c r="R142" s="6"/>
      <c r="S142" s="5"/>
      <c r="T142" s="6"/>
      <c r="U142" s="5"/>
      <c r="V142" s="6"/>
      <c r="W142" s="5"/>
      <c r="X142" s="5">
        <f t="shared" si="8"/>
        <v>0</v>
      </c>
    </row>
    <row r="143" spans="1:24" x14ac:dyDescent="0.3">
      <c r="A143" s="92">
        <v>132</v>
      </c>
      <c r="B143" s="92">
        <v>21690</v>
      </c>
      <c r="C143" s="3">
        <v>43391</v>
      </c>
      <c r="D143" s="4" t="s">
        <v>239</v>
      </c>
      <c r="E143" s="92">
        <f t="shared" si="9"/>
        <v>855625</v>
      </c>
      <c r="F143" s="92">
        <v>855646</v>
      </c>
      <c r="G143" s="92">
        <f t="shared" si="10"/>
        <v>22</v>
      </c>
      <c r="H143" s="4" t="s">
        <v>104</v>
      </c>
      <c r="I143" s="5">
        <f t="shared" si="11"/>
        <v>125.62</v>
      </c>
      <c r="J143" s="6" t="s">
        <v>3106</v>
      </c>
      <c r="K143" s="5">
        <v>125.62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5">
        <f t="shared" si="8"/>
        <v>125.62</v>
      </c>
    </row>
    <row r="144" spans="1:24" x14ac:dyDescent="0.3">
      <c r="A144" s="92">
        <v>133</v>
      </c>
      <c r="B144" s="92">
        <v>21691</v>
      </c>
      <c r="C144" s="3"/>
      <c r="D144" s="4" t="s">
        <v>233</v>
      </c>
      <c r="E144" s="92">
        <f t="shared" si="9"/>
        <v>855647</v>
      </c>
      <c r="F144" s="92">
        <v>855659</v>
      </c>
      <c r="G144" s="92">
        <f t="shared" si="10"/>
        <v>13</v>
      </c>
      <c r="H144" s="4" t="s">
        <v>102</v>
      </c>
      <c r="I144" s="5">
        <f t="shared" si="11"/>
        <v>74.23</v>
      </c>
      <c r="J144" s="6" t="s">
        <v>2902</v>
      </c>
      <c r="K144" s="5">
        <v>74.23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8"/>
        <v>74.23</v>
      </c>
    </row>
    <row r="145" spans="1:24" x14ac:dyDescent="0.3">
      <c r="A145" s="92">
        <v>134</v>
      </c>
      <c r="B145" s="92">
        <v>21692</v>
      </c>
      <c r="C145" s="3"/>
      <c r="D145" s="4" t="s">
        <v>172</v>
      </c>
      <c r="E145" s="92">
        <f t="shared" si="9"/>
        <v>855660</v>
      </c>
      <c r="F145" s="92">
        <v>855663</v>
      </c>
      <c r="G145" s="92">
        <f t="shared" si="10"/>
        <v>4</v>
      </c>
      <c r="H145" s="4" t="s">
        <v>102</v>
      </c>
      <c r="I145" s="5">
        <f t="shared" si="11"/>
        <v>22.84</v>
      </c>
      <c r="J145" s="6" t="s">
        <v>2903</v>
      </c>
      <c r="K145" s="5">
        <v>22.84</v>
      </c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8"/>
        <v>22.84</v>
      </c>
    </row>
    <row r="146" spans="1:24" x14ac:dyDescent="0.3">
      <c r="A146" s="92">
        <v>135</v>
      </c>
      <c r="B146" s="92">
        <v>21693</v>
      </c>
      <c r="C146" s="3"/>
      <c r="D146" s="4" t="s">
        <v>163</v>
      </c>
      <c r="E146" s="92">
        <f t="shared" si="9"/>
        <v>855664</v>
      </c>
      <c r="F146" s="92">
        <v>855665</v>
      </c>
      <c r="G146" s="92">
        <f t="shared" si="10"/>
        <v>2</v>
      </c>
      <c r="H146" s="4" t="s">
        <v>43</v>
      </c>
      <c r="I146" s="5">
        <f t="shared" si="11"/>
        <v>11.42</v>
      </c>
      <c r="J146" s="6" t="s">
        <v>2904</v>
      </c>
      <c r="K146" s="5">
        <v>5.71</v>
      </c>
      <c r="L146" s="6" t="s">
        <v>2905</v>
      </c>
      <c r="M146" s="5">
        <v>5.71</v>
      </c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5">
        <f t="shared" si="8"/>
        <v>11.42</v>
      </c>
    </row>
    <row r="147" spans="1:24" x14ac:dyDescent="0.3">
      <c r="A147" s="92">
        <v>136</v>
      </c>
      <c r="B147" s="92">
        <v>21694</v>
      </c>
      <c r="C147" s="3"/>
      <c r="D147" s="4" t="s">
        <v>178</v>
      </c>
      <c r="E147" s="92">
        <f t="shared" si="9"/>
        <v>855666</v>
      </c>
      <c r="F147" s="92">
        <v>855667</v>
      </c>
      <c r="G147" s="92">
        <f t="shared" si="10"/>
        <v>2</v>
      </c>
      <c r="H147" s="4" t="s">
        <v>52</v>
      </c>
      <c r="I147" s="5">
        <f t="shared" si="11"/>
        <v>11.42</v>
      </c>
      <c r="J147" s="6" t="s">
        <v>2834</v>
      </c>
      <c r="K147" s="5">
        <v>11.42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5">
        <f t="shared" si="8"/>
        <v>11.42</v>
      </c>
    </row>
    <row r="148" spans="1:24" x14ac:dyDescent="0.3">
      <c r="A148" s="92">
        <v>137</v>
      </c>
      <c r="B148" s="92">
        <v>21695</v>
      </c>
      <c r="C148" s="3"/>
      <c r="D148" s="4" t="s">
        <v>156</v>
      </c>
      <c r="E148" s="92">
        <f t="shared" si="9"/>
        <v>855668</v>
      </c>
      <c r="F148" s="92">
        <v>855669</v>
      </c>
      <c r="G148" s="92">
        <f t="shared" si="10"/>
        <v>2</v>
      </c>
      <c r="H148" s="4" t="s">
        <v>290</v>
      </c>
      <c r="I148" s="5">
        <f t="shared" si="11"/>
        <v>11.42</v>
      </c>
      <c r="J148" s="6" t="s">
        <v>2835</v>
      </c>
      <c r="K148" s="5">
        <v>11.42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5">
        <f t="shared" si="8"/>
        <v>11.42</v>
      </c>
    </row>
    <row r="149" spans="1:24" x14ac:dyDescent="0.3">
      <c r="A149" s="92">
        <v>138</v>
      </c>
      <c r="B149" s="92">
        <v>21696</v>
      </c>
      <c r="C149" s="3"/>
      <c r="D149" s="4" t="s">
        <v>262</v>
      </c>
      <c r="E149" s="92">
        <f t="shared" si="9"/>
        <v>855670</v>
      </c>
      <c r="F149" s="92">
        <v>855671</v>
      </c>
      <c r="G149" s="92">
        <f t="shared" si="10"/>
        <v>2</v>
      </c>
      <c r="H149" s="4" t="s">
        <v>33</v>
      </c>
      <c r="I149" s="5">
        <f t="shared" si="11"/>
        <v>11.42</v>
      </c>
      <c r="J149" s="6" t="s">
        <v>2906</v>
      </c>
      <c r="K149" s="5">
        <v>11.42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8"/>
        <v>11.42</v>
      </c>
    </row>
    <row r="150" spans="1:24" x14ac:dyDescent="0.3">
      <c r="A150" s="92">
        <v>139</v>
      </c>
      <c r="B150" s="92">
        <v>21697</v>
      </c>
      <c r="C150" s="3">
        <v>43392</v>
      </c>
      <c r="D150" s="4" t="s">
        <v>251</v>
      </c>
      <c r="E150" s="92">
        <f t="shared" si="9"/>
        <v>855672</v>
      </c>
      <c r="F150" s="92">
        <v>855676</v>
      </c>
      <c r="G150" s="92">
        <f t="shared" si="10"/>
        <v>5</v>
      </c>
      <c r="H150" s="4" t="s">
        <v>17</v>
      </c>
      <c r="I150" s="5">
        <f t="shared" si="11"/>
        <v>28.55</v>
      </c>
      <c r="J150" s="6" t="s">
        <v>3154</v>
      </c>
      <c r="K150" s="5">
        <v>28.55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8"/>
        <v>28.55</v>
      </c>
    </row>
    <row r="151" spans="1:24" x14ac:dyDescent="0.3">
      <c r="A151" s="92">
        <v>140</v>
      </c>
      <c r="B151" s="92">
        <v>21698</v>
      </c>
      <c r="C151" s="3"/>
      <c r="D151" s="4" t="s">
        <v>255</v>
      </c>
      <c r="E151" s="92">
        <f t="shared" si="9"/>
        <v>855677</v>
      </c>
      <c r="F151" s="92">
        <v>855687</v>
      </c>
      <c r="G151" s="92">
        <f t="shared" si="10"/>
        <v>11</v>
      </c>
      <c r="H151" s="4" t="s">
        <v>23</v>
      </c>
      <c r="I151" s="5">
        <f t="shared" si="11"/>
        <v>62.81</v>
      </c>
      <c r="J151" s="6" t="s">
        <v>2907</v>
      </c>
      <c r="K151" s="5">
        <v>57.1</v>
      </c>
      <c r="L151" s="6" t="s">
        <v>2908</v>
      </c>
      <c r="M151" s="5">
        <v>5.71</v>
      </c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5">
        <f t="shared" si="8"/>
        <v>62.81</v>
      </c>
    </row>
    <row r="152" spans="1:24" x14ac:dyDescent="0.3">
      <c r="A152" s="92">
        <v>141</v>
      </c>
      <c r="B152" s="92">
        <v>21699</v>
      </c>
      <c r="C152" s="3"/>
      <c r="D152" s="4" t="s">
        <v>1812</v>
      </c>
      <c r="E152" s="92">
        <f t="shared" si="9"/>
        <v>855688</v>
      </c>
      <c r="F152" s="92">
        <v>855689</v>
      </c>
      <c r="G152" s="92">
        <f t="shared" si="10"/>
        <v>2</v>
      </c>
      <c r="H152" s="4" t="s">
        <v>40</v>
      </c>
      <c r="I152" s="5">
        <f t="shared" si="11"/>
        <v>11.42</v>
      </c>
      <c r="J152" s="6" t="s">
        <v>3107</v>
      </c>
      <c r="K152" s="5">
        <v>11.42</v>
      </c>
      <c r="L152" s="6"/>
      <c r="M152" s="5"/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5">
        <f t="shared" si="8"/>
        <v>11.42</v>
      </c>
    </row>
    <row r="153" spans="1:24" x14ac:dyDescent="0.3">
      <c r="A153" s="92">
        <v>142</v>
      </c>
      <c r="B153" s="92">
        <v>21700</v>
      </c>
      <c r="C153" s="3"/>
      <c r="D153" s="4" t="s">
        <v>176</v>
      </c>
      <c r="E153" s="92">
        <f t="shared" si="9"/>
        <v>855690</v>
      </c>
      <c r="F153" s="92">
        <v>855695</v>
      </c>
      <c r="G153" s="92">
        <f t="shared" si="10"/>
        <v>6</v>
      </c>
      <c r="H153" s="4" t="s">
        <v>2491</v>
      </c>
      <c r="I153" s="5">
        <f t="shared" si="11"/>
        <v>34.26</v>
      </c>
      <c r="J153" s="6" t="s">
        <v>2909</v>
      </c>
      <c r="K153" s="5">
        <v>34.26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5">
        <f t="shared" si="8"/>
        <v>34.26</v>
      </c>
    </row>
    <row r="154" spans="1:24" x14ac:dyDescent="0.3">
      <c r="A154" s="92">
        <v>143</v>
      </c>
      <c r="B154" s="92">
        <v>21701</v>
      </c>
      <c r="C154" s="3"/>
      <c r="D154" s="4" t="s">
        <v>161</v>
      </c>
      <c r="E154" s="92">
        <f t="shared" si="9"/>
        <v>855696</v>
      </c>
      <c r="F154" s="92">
        <v>855696</v>
      </c>
      <c r="G154" s="92">
        <f t="shared" si="10"/>
        <v>1</v>
      </c>
      <c r="H154" s="4" t="s">
        <v>7</v>
      </c>
      <c r="I154" s="5">
        <f t="shared" si="11"/>
        <v>5.71</v>
      </c>
      <c r="J154" s="6" t="s">
        <v>2836</v>
      </c>
      <c r="K154" s="5">
        <v>5.71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>
        <f t="shared" si="8"/>
        <v>5.71</v>
      </c>
    </row>
    <row r="155" spans="1:24" x14ac:dyDescent="0.3">
      <c r="A155" s="92">
        <v>144</v>
      </c>
      <c r="B155" s="92">
        <v>21702</v>
      </c>
      <c r="C155" s="3"/>
      <c r="D155" s="4" t="s">
        <v>333</v>
      </c>
      <c r="E155" s="92">
        <f t="shared" si="9"/>
        <v>855697</v>
      </c>
      <c r="F155" s="92">
        <v>855705</v>
      </c>
      <c r="G155" s="92">
        <f t="shared" si="10"/>
        <v>9</v>
      </c>
      <c r="H155" s="4" t="s">
        <v>188</v>
      </c>
      <c r="I155" s="5">
        <f t="shared" si="11"/>
        <v>51.39</v>
      </c>
      <c r="J155" s="6" t="s">
        <v>2910</v>
      </c>
      <c r="K155" s="5">
        <v>5.71</v>
      </c>
      <c r="L155" s="6" t="s">
        <v>2911</v>
      </c>
      <c r="M155" s="5">
        <v>22.84</v>
      </c>
      <c r="N155" s="6" t="s">
        <v>2912</v>
      </c>
      <c r="O155" s="5">
        <v>22.84</v>
      </c>
      <c r="P155" s="6"/>
      <c r="Q155" s="5"/>
      <c r="R155" s="6"/>
      <c r="S155" s="5"/>
      <c r="T155" s="6"/>
      <c r="U155" s="5"/>
      <c r="V155" s="6"/>
      <c r="W155" s="5"/>
      <c r="X155" s="5">
        <f t="shared" si="8"/>
        <v>51.39</v>
      </c>
    </row>
    <row r="156" spans="1:24" x14ac:dyDescent="0.3">
      <c r="A156" s="92">
        <v>145</v>
      </c>
      <c r="B156" s="92">
        <v>21703</v>
      </c>
      <c r="C156" s="3">
        <v>43395</v>
      </c>
      <c r="D156" s="4" t="s">
        <v>156</v>
      </c>
      <c r="E156" s="92">
        <f t="shared" si="9"/>
        <v>855706</v>
      </c>
      <c r="F156" s="92">
        <v>855710</v>
      </c>
      <c r="G156" s="92">
        <f t="shared" si="10"/>
        <v>5</v>
      </c>
      <c r="H156" s="4" t="s">
        <v>6</v>
      </c>
      <c r="I156" s="5">
        <f t="shared" si="11"/>
        <v>28.55</v>
      </c>
      <c r="J156" s="6" t="s">
        <v>2837</v>
      </c>
      <c r="K156" s="5">
        <v>5.71</v>
      </c>
      <c r="L156" s="6" t="s">
        <v>764</v>
      </c>
      <c r="M156" s="5">
        <v>22.84</v>
      </c>
      <c r="N156" s="6"/>
      <c r="O156" s="5"/>
      <c r="P156" s="6"/>
      <c r="Q156" s="5"/>
      <c r="R156" s="6"/>
      <c r="S156" s="5"/>
      <c r="T156" s="6"/>
      <c r="U156" s="5"/>
      <c r="V156" s="6"/>
      <c r="W156" s="5"/>
      <c r="X156" s="5">
        <f t="shared" si="8"/>
        <v>28.55</v>
      </c>
    </row>
    <row r="157" spans="1:24" x14ac:dyDescent="0.3">
      <c r="A157" s="92">
        <v>146</v>
      </c>
      <c r="B157" s="92">
        <v>21704</v>
      </c>
      <c r="C157" s="3"/>
      <c r="D157" s="4" t="s">
        <v>270</v>
      </c>
      <c r="E157" s="92">
        <f t="shared" si="9"/>
        <v>855711</v>
      </c>
      <c r="F157" s="92">
        <v>855724</v>
      </c>
      <c r="G157" s="92">
        <f t="shared" si="10"/>
        <v>14</v>
      </c>
      <c r="H157" s="4" t="s">
        <v>13</v>
      </c>
      <c r="I157" s="5">
        <f t="shared" si="11"/>
        <v>79.94</v>
      </c>
      <c r="J157" s="6" t="s">
        <v>2913</v>
      </c>
      <c r="K157" s="5">
        <v>34.26</v>
      </c>
      <c r="L157" s="6" t="s">
        <v>2914</v>
      </c>
      <c r="M157" s="5">
        <v>45.68</v>
      </c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5">
        <f t="shared" si="8"/>
        <v>79.94</v>
      </c>
    </row>
    <row r="158" spans="1:24" x14ac:dyDescent="0.3">
      <c r="A158" s="92">
        <v>147</v>
      </c>
      <c r="B158" s="92">
        <v>21705</v>
      </c>
      <c r="C158" s="3"/>
      <c r="D158" s="4" t="s">
        <v>185</v>
      </c>
      <c r="E158" s="92">
        <f t="shared" si="9"/>
        <v>855725</v>
      </c>
      <c r="F158" s="92">
        <v>855751</v>
      </c>
      <c r="G158" s="92">
        <f t="shared" si="10"/>
        <v>27</v>
      </c>
      <c r="H158" s="4" t="s">
        <v>11</v>
      </c>
      <c r="I158" s="5">
        <f t="shared" si="11"/>
        <v>154.16999999999999</v>
      </c>
      <c r="J158" s="6" t="s">
        <v>2844</v>
      </c>
      <c r="K158" s="5">
        <v>45.68</v>
      </c>
      <c r="L158" s="6" t="s">
        <v>2845</v>
      </c>
      <c r="M158" s="5">
        <v>57.1</v>
      </c>
      <c r="N158" s="126" t="s">
        <v>98</v>
      </c>
      <c r="O158" s="5"/>
      <c r="P158" s="6"/>
      <c r="Q158" s="5"/>
      <c r="R158" s="6"/>
      <c r="S158" s="5"/>
      <c r="T158" s="6"/>
      <c r="U158" s="5"/>
      <c r="V158" s="6"/>
      <c r="W158" s="5"/>
      <c r="X158" s="5">
        <f t="shared" si="8"/>
        <v>102.78</v>
      </c>
    </row>
    <row r="159" spans="1:24" x14ac:dyDescent="0.3">
      <c r="A159" s="92">
        <v>148</v>
      </c>
      <c r="B159" s="92">
        <v>21706</v>
      </c>
      <c r="C159" s="3"/>
      <c r="D159" s="4" t="s">
        <v>148</v>
      </c>
      <c r="E159" s="92">
        <f t="shared" si="9"/>
        <v>855752</v>
      </c>
      <c r="F159" s="92">
        <v>855754</v>
      </c>
      <c r="G159" s="92">
        <f t="shared" si="10"/>
        <v>3</v>
      </c>
      <c r="H159" s="4" t="s">
        <v>45</v>
      </c>
      <c r="I159" s="5">
        <f t="shared" si="11"/>
        <v>17.13</v>
      </c>
      <c r="J159" s="6" t="s">
        <v>2915</v>
      </c>
      <c r="K159" s="5">
        <v>17.13</v>
      </c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5">
        <f t="shared" si="8"/>
        <v>17.13</v>
      </c>
    </row>
    <row r="160" spans="1:24" x14ac:dyDescent="0.3">
      <c r="A160" s="92">
        <v>149</v>
      </c>
      <c r="B160" s="92">
        <v>21707</v>
      </c>
      <c r="C160" s="3"/>
      <c r="D160" s="4" t="s">
        <v>270</v>
      </c>
      <c r="E160" s="92">
        <f t="shared" si="9"/>
        <v>855755</v>
      </c>
      <c r="F160" s="92">
        <v>855771</v>
      </c>
      <c r="G160" s="92">
        <f t="shared" si="10"/>
        <v>17</v>
      </c>
      <c r="H160" s="4" t="s">
        <v>4</v>
      </c>
      <c r="I160" s="5">
        <f t="shared" si="11"/>
        <v>97.07</v>
      </c>
      <c r="J160" s="6" t="s">
        <v>2916</v>
      </c>
      <c r="K160" s="5">
        <v>34.26</v>
      </c>
      <c r="L160" s="6" t="s">
        <v>2917</v>
      </c>
      <c r="M160" s="5">
        <v>45.68</v>
      </c>
      <c r="N160" s="6" t="s">
        <v>2918</v>
      </c>
      <c r="O160" s="5">
        <v>17.13</v>
      </c>
      <c r="P160" s="6"/>
      <c r="Q160" s="5"/>
      <c r="R160" s="6"/>
      <c r="S160" s="5"/>
      <c r="T160" s="6"/>
      <c r="U160" s="5"/>
      <c r="V160" s="6"/>
      <c r="W160" s="5"/>
      <c r="X160" s="5">
        <f t="shared" si="8"/>
        <v>97.07</v>
      </c>
    </row>
    <row r="161" spans="1:24" x14ac:dyDescent="0.3">
      <c r="A161" s="92">
        <v>150</v>
      </c>
      <c r="B161" s="92">
        <v>21708</v>
      </c>
      <c r="C161" s="3"/>
      <c r="D161" s="4" t="s">
        <v>223</v>
      </c>
      <c r="E161" s="92">
        <f t="shared" si="9"/>
        <v>855772</v>
      </c>
      <c r="F161" s="92">
        <v>855774</v>
      </c>
      <c r="G161" s="92">
        <f t="shared" si="10"/>
        <v>3</v>
      </c>
      <c r="H161" s="4" t="s">
        <v>32</v>
      </c>
      <c r="I161" s="5">
        <f t="shared" si="11"/>
        <v>17.13</v>
      </c>
      <c r="J161" s="6" t="s">
        <v>2919</v>
      </c>
      <c r="K161" s="5">
        <v>17.13</v>
      </c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6"/>
      <c r="W161" s="5"/>
      <c r="X161" s="5">
        <f t="shared" si="8"/>
        <v>17.13</v>
      </c>
    </row>
    <row r="162" spans="1:24" x14ac:dyDescent="0.3">
      <c r="A162" s="92">
        <v>151</v>
      </c>
      <c r="B162" s="92">
        <v>21709</v>
      </c>
      <c r="C162" s="3"/>
      <c r="D162" s="4" t="s">
        <v>174</v>
      </c>
      <c r="E162" s="92">
        <f t="shared" si="9"/>
        <v>855775</v>
      </c>
      <c r="F162" s="92">
        <v>855787</v>
      </c>
      <c r="G162" s="92">
        <f t="shared" si="10"/>
        <v>13</v>
      </c>
      <c r="H162" s="4" t="s">
        <v>119</v>
      </c>
      <c r="I162" s="5">
        <f t="shared" si="11"/>
        <v>74.23</v>
      </c>
      <c r="J162" s="6" t="s">
        <v>2920</v>
      </c>
      <c r="K162" s="5">
        <v>11.42</v>
      </c>
      <c r="L162" s="6" t="s">
        <v>2921</v>
      </c>
      <c r="M162" s="5">
        <v>62.81</v>
      </c>
      <c r="N162" s="6"/>
      <c r="O162" s="5"/>
      <c r="P162" s="6"/>
      <c r="Q162" s="5"/>
      <c r="R162" s="6"/>
      <c r="S162" s="5"/>
      <c r="T162" s="6"/>
      <c r="U162" s="5"/>
      <c r="V162" s="6"/>
      <c r="W162" s="5"/>
      <c r="X162" s="5">
        <f t="shared" si="8"/>
        <v>74.23</v>
      </c>
    </row>
    <row r="163" spans="1:24" x14ac:dyDescent="0.3">
      <c r="A163" s="92">
        <v>152</v>
      </c>
      <c r="B163" s="92">
        <v>21710</v>
      </c>
      <c r="C163" s="3"/>
      <c r="D163" s="4" t="s">
        <v>229</v>
      </c>
      <c r="E163" s="92">
        <f t="shared" si="9"/>
        <v>855788</v>
      </c>
      <c r="F163" s="92">
        <v>855789</v>
      </c>
      <c r="G163" s="92">
        <f t="shared" si="10"/>
        <v>2</v>
      </c>
      <c r="H163" s="4" t="s">
        <v>28</v>
      </c>
      <c r="I163" s="5">
        <f t="shared" si="11"/>
        <v>11.42</v>
      </c>
      <c r="J163" s="6" t="s">
        <v>2922</v>
      </c>
      <c r="K163" s="5">
        <v>11.42</v>
      </c>
      <c r="L163" s="6"/>
      <c r="M163" s="5"/>
      <c r="N163" s="6"/>
      <c r="O163" s="5"/>
      <c r="P163" s="6"/>
      <c r="Q163" s="5"/>
      <c r="R163" s="6"/>
      <c r="S163" s="5"/>
      <c r="T163" s="6"/>
      <c r="U163" s="5"/>
      <c r="V163" s="6"/>
      <c r="W163" s="5"/>
      <c r="X163" s="5">
        <f t="shared" si="8"/>
        <v>11.42</v>
      </c>
    </row>
    <row r="164" spans="1:24" x14ac:dyDescent="0.3">
      <c r="A164" s="92">
        <v>153</v>
      </c>
      <c r="B164" s="92">
        <v>21711</v>
      </c>
      <c r="C164" s="3"/>
      <c r="D164" s="4" t="s">
        <v>148</v>
      </c>
      <c r="E164" s="92">
        <f t="shared" si="9"/>
        <v>855790</v>
      </c>
      <c r="F164" s="92">
        <v>855792</v>
      </c>
      <c r="G164" s="92">
        <f t="shared" si="10"/>
        <v>3</v>
      </c>
      <c r="H164" s="4" t="s">
        <v>110</v>
      </c>
      <c r="I164" s="5">
        <f t="shared" si="11"/>
        <v>17.13</v>
      </c>
      <c r="J164" s="6" t="s">
        <v>3277</v>
      </c>
      <c r="K164" s="5">
        <v>17.13</v>
      </c>
      <c r="L164" s="6"/>
      <c r="M164" s="5"/>
      <c r="N164" s="6"/>
      <c r="O164" s="5"/>
      <c r="P164" s="6"/>
      <c r="Q164" s="5"/>
      <c r="R164" s="6"/>
      <c r="S164" s="5"/>
      <c r="T164" s="6"/>
      <c r="U164" s="5"/>
      <c r="V164" s="6"/>
      <c r="W164" s="5"/>
      <c r="X164" s="5">
        <f t="shared" si="8"/>
        <v>17.13</v>
      </c>
    </row>
    <row r="165" spans="1:24" x14ac:dyDescent="0.3">
      <c r="A165" s="92">
        <v>154</v>
      </c>
      <c r="B165" s="92">
        <v>21712</v>
      </c>
      <c r="C165" s="3"/>
      <c r="D165" s="4" t="s">
        <v>166</v>
      </c>
      <c r="E165" s="92">
        <f t="shared" si="9"/>
        <v>855793</v>
      </c>
      <c r="F165" s="92">
        <v>855798</v>
      </c>
      <c r="G165" s="92">
        <f t="shared" si="10"/>
        <v>6</v>
      </c>
      <c r="H165" s="4" t="s">
        <v>22</v>
      </c>
      <c r="I165" s="5">
        <f t="shared" si="11"/>
        <v>34.26</v>
      </c>
      <c r="J165" s="6" t="s">
        <v>2923</v>
      </c>
      <c r="K165" s="5">
        <v>22.84</v>
      </c>
      <c r="L165" s="6" t="s">
        <v>2924</v>
      </c>
      <c r="M165" s="5">
        <v>11.42</v>
      </c>
      <c r="N165" s="6"/>
      <c r="O165" s="5"/>
      <c r="P165" s="6"/>
      <c r="Q165" s="5"/>
      <c r="R165" s="6"/>
      <c r="S165" s="5"/>
      <c r="T165" s="6"/>
      <c r="U165" s="5"/>
      <c r="V165" s="6"/>
      <c r="W165" s="5"/>
      <c r="X165" s="5">
        <f t="shared" si="8"/>
        <v>34.26</v>
      </c>
    </row>
    <row r="166" spans="1:24" x14ac:dyDescent="0.3">
      <c r="A166" s="92">
        <v>155</v>
      </c>
      <c r="B166" s="92">
        <v>21713</v>
      </c>
      <c r="C166" s="3"/>
      <c r="D166" s="4" t="s">
        <v>247</v>
      </c>
      <c r="E166" s="92">
        <f t="shared" si="9"/>
        <v>855799</v>
      </c>
      <c r="F166" s="92">
        <v>855805</v>
      </c>
      <c r="G166" s="92">
        <f t="shared" si="10"/>
        <v>7</v>
      </c>
      <c r="H166" s="4" t="s">
        <v>131</v>
      </c>
      <c r="I166" s="5">
        <f t="shared" si="11"/>
        <v>39.97</v>
      </c>
      <c r="J166" s="6" t="s">
        <v>2843</v>
      </c>
      <c r="K166" s="5">
        <v>17.13</v>
      </c>
      <c r="L166" s="126" t="s">
        <v>98</v>
      </c>
      <c r="M166" s="5"/>
      <c r="N166" s="6"/>
      <c r="O166" s="5"/>
      <c r="P166" s="6"/>
      <c r="Q166" s="5"/>
      <c r="R166" s="6"/>
      <c r="S166" s="5"/>
      <c r="T166" s="6"/>
      <c r="U166" s="5"/>
      <c r="V166" s="6"/>
      <c r="W166" s="5"/>
      <c r="X166" s="5">
        <f t="shared" si="8"/>
        <v>17.13</v>
      </c>
    </row>
    <row r="167" spans="1:24" x14ac:dyDescent="0.3">
      <c r="A167" s="92">
        <v>156</v>
      </c>
      <c r="B167" s="92">
        <v>21714</v>
      </c>
      <c r="C167" s="3"/>
      <c r="D167" s="4" t="s">
        <v>244</v>
      </c>
      <c r="E167" s="92">
        <f t="shared" si="9"/>
        <v>855806</v>
      </c>
      <c r="F167" s="92">
        <v>855813</v>
      </c>
      <c r="G167" s="92">
        <f t="shared" si="10"/>
        <v>8</v>
      </c>
      <c r="H167" s="4" t="s">
        <v>50</v>
      </c>
      <c r="I167" s="5">
        <f t="shared" si="11"/>
        <v>45.68</v>
      </c>
      <c r="J167" s="6" t="s">
        <v>2925</v>
      </c>
      <c r="K167" s="5">
        <v>22.84</v>
      </c>
      <c r="L167" s="6" t="s">
        <v>2926</v>
      </c>
      <c r="M167" s="5">
        <v>22.84</v>
      </c>
      <c r="N167" s="6"/>
      <c r="O167" s="5"/>
      <c r="P167" s="6"/>
      <c r="Q167" s="5"/>
      <c r="R167" s="6"/>
      <c r="S167" s="5"/>
      <c r="T167" s="6"/>
      <c r="U167" s="5"/>
      <c r="V167" s="6"/>
      <c r="W167" s="5"/>
      <c r="X167" s="5">
        <f t="shared" si="8"/>
        <v>45.68</v>
      </c>
    </row>
    <row r="168" spans="1:24" x14ac:dyDescent="0.3">
      <c r="A168" s="92">
        <v>157</v>
      </c>
      <c r="B168" s="92">
        <v>21715</v>
      </c>
      <c r="C168" s="3">
        <v>43396</v>
      </c>
      <c r="D168" s="4" t="s">
        <v>250</v>
      </c>
      <c r="E168" s="92">
        <f t="shared" si="9"/>
        <v>855814</v>
      </c>
      <c r="F168" s="92">
        <v>855816</v>
      </c>
      <c r="G168" s="92">
        <f t="shared" si="10"/>
        <v>3</v>
      </c>
      <c r="H168" s="4" t="s">
        <v>111</v>
      </c>
      <c r="I168" s="5">
        <f t="shared" si="11"/>
        <v>17.13</v>
      </c>
      <c r="J168" s="6" t="s">
        <v>2927</v>
      </c>
      <c r="K168" s="5">
        <v>11.42</v>
      </c>
      <c r="L168" s="6" t="s">
        <v>2928</v>
      </c>
      <c r="M168" s="5">
        <v>5.71</v>
      </c>
      <c r="N168" s="6"/>
      <c r="O168" s="5"/>
      <c r="P168" s="6"/>
      <c r="Q168" s="5"/>
      <c r="R168" s="6"/>
      <c r="S168" s="5"/>
      <c r="T168" s="6"/>
      <c r="U168" s="5"/>
      <c r="V168" s="6"/>
      <c r="W168" s="5"/>
      <c r="X168" s="5">
        <f t="shared" si="8"/>
        <v>17.13</v>
      </c>
    </row>
    <row r="169" spans="1:24" x14ac:dyDescent="0.3">
      <c r="A169" s="92">
        <v>158</v>
      </c>
      <c r="B169" s="92">
        <v>21716</v>
      </c>
      <c r="C169" s="3"/>
      <c r="D169" s="4" t="s">
        <v>170</v>
      </c>
      <c r="E169" s="92">
        <f t="shared" si="9"/>
        <v>855817</v>
      </c>
      <c r="F169" s="92">
        <v>855825</v>
      </c>
      <c r="G169" s="92">
        <f t="shared" si="10"/>
        <v>9</v>
      </c>
      <c r="H169" s="4" t="s">
        <v>89</v>
      </c>
      <c r="I169" s="5">
        <f t="shared" si="11"/>
        <v>51.39</v>
      </c>
      <c r="J169" s="6" t="s">
        <v>3145</v>
      </c>
      <c r="K169" s="5">
        <v>17.13</v>
      </c>
      <c r="L169" s="6" t="s">
        <v>3146</v>
      </c>
      <c r="M169" s="5">
        <v>17.13</v>
      </c>
      <c r="N169" s="6" t="s">
        <v>3147</v>
      </c>
      <c r="O169" s="5">
        <v>17.13</v>
      </c>
      <c r="P169" s="6"/>
      <c r="Q169" s="5"/>
      <c r="R169" s="6"/>
      <c r="S169" s="5"/>
      <c r="T169" s="6"/>
      <c r="U169" s="5"/>
      <c r="V169" s="6"/>
      <c r="W169" s="5"/>
      <c r="X169" s="5">
        <f t="shared" si="8"/>
        <v>51.39</v>
      </c>
    </row>
    <row r="170" spans="1:24" x14ac:dyDescent="0.3">
      <c r="A170" s="92">
        <v>159</v>
      </c>
      <c r="B170" s="92">
        <v>21717</v>
      </c>
      <c r="C170" s="3"/>
      <c r="D170" s="4" t="s">
        <v>152</v>
      </c>
      <c r="E170" s="92">
        <f t="shared" si="9"/>
        <v>855826</v>
      </c>
      <c r="F170" s="92">
        <v>855838</v>
      </c>
      <c r="G170" s="92">
        <f t="shared" si="10"/>
        <v>13</v>
      </c>
      <c r="H170" s="4" t="s">
        <v>17</v>
      </c>
      <c r="I170" s="5">
        <f t="shared" si="11"/>
        <v>74.23</v>
      </c>
      <c r="J170" s="6" t="s">
        <v>2848</v>
      </c>
      <c r="K170" s="5">
        <v>39.97</v>
      </c>
      <c r="L170" s="6" t="s">
        <v>2849</v>
      </c>
      <c r="M170" s="5">
        <v>17.13</v>
      </c>
      <c r="N170" s="126" t="s">
        <v>98</v>
      </c>
      <c r="O170" s="5"/>
      <c r="P170" s="6"/>
      <c r="Q170" s="5"/>
      <c r="R170" s="6"/>
      <c r="S170" s="5"/>
      <c r="T170" s="6"/>
      <c r="U170" s="5"/>
      <c r="V170" s="6"/>
      <c r="W170" s="5"/>
      <c r="X170" s="5">
        <f t="shared" si="8"/>
        <v>57.099999999999994</v>
      </c>
    </row>
    <row r="171" spans="1:24" x14ac:dyDescent="0.3">
      <c r="A171" s="92">
        <v>160</v>
      </c>
      <c r="B171" s="92">
        <v>21718</v>
      </c>
      <c r="C171" s="3"/>
      <c r="D171" s="4" t="s">
        <v>245</v>
      </c>
      <c r="E171" s="92">
        <f t="shared" si="9"/>
        <v>855839</v>
      </c>
      <c r="F171" s="92">
        <v>855851</v>
      </c>
      <c r="G171" s="92">
        <f t="shared" si="10"/>
        <v>13</v>
      </c>
      <c r="H171" s="4" t="s">
        <v>2784</v>
      </c>
      <c r="I171" s="5">
        <f t="shared" si="11"/>
        <v>74.23</v>
      </c>
      <c r="J171" s="6" t="s">
        <v>3151</v>
      </c>
      <c r="K171" s="5">
        <v>28.55</v>
      </c>
      <c r="L171" s="6" t="s">
        <v>3152</v>
      </c>
      <c r="M171" s="5">
        <v>39.97</v>
      </c>
      <c r="N171" s="156" t="s">
        <v>98</v>
      </c>
      <c r="O171" s="5"/>
      <c r="P171" s="6"/>
      <c r="Q171" s="5"/>
      <c r="R171" s="6"/>
      <c r="S171" s="5"/>
      <c r="T171" s="6"/>
      <c r="U171" s="5"/>
      <c r="V171" s="6"/>
      <c r="W171" s="5"/>
      <c r="X171" s="5">
        <f t="shared" si="8"/>
        <v>68.52</v>
      </c>
    </row>
    <row r="172" spans="1:24" x14ac:dyDescent="0.3">
      <c r="A172" s="92">
        <v>161</v>
      </c>
      <c r="B172" s="92">
        <v>21719</v>
      </c>
      <c r="C172" s="3"/>
      <c r="D172" s="4" t="s">
        <v>237</v>
      </c>
      <c r="E172" s="92">
        <f t="shared" si="9"/>
        <v>855852</v>
      </c>
      <c r="F172" s="92">
        <v>855858</v>
      </c>
      <c r="G172" s="92">
        <f t="shared" si="10"/>
        <v>7</v>
      </c>
      <c r="H172" s="4" t="s">
        <v>196</v>
      </c>
      <c r="I172" s="5">
        <f t="shared" si="11"/>
        <v>39.97</v>
      </c>
      <c r="J172" s="6" t="s">
        <v>2929</v>
      </c>
      <c r="K172" s="5">
        <v>28.55</v>
      </c>
      <c r="L172" s="6" t="s">
        <v>2930</v>
      </c>
      <c r="M172" s="5">
        <v>11.42</v>
      </c>
      <c r="N172" s="6"/>
      <c r="O172" s="5"/>
      <c r="P172" s="6"/>
      <c r="Q172" s="5"/>
      <c r="R172" s="6"/>
      <c r="S172" s="5"/>
      <c r="T172" s="6"/>
      <c r="U172" s="5"/>
      <c r="V172" s="6"/>
      <c r="W172" s="5"/>
      <c r="X172" s="5">
        <f t="shared" si="8"/>
        <v>39.97</v>
      </c>
    </row>
    <row r="173" spans="1:24" x14ac:dyDescent="0.3">
      <c r="A173" s="92">
        <v>162</v>
      </c>
      <c r="B173" s="92">
        <v>21720</v>
      </c>
      <c r="C173" s="3"/>
      <c r="D173" s="4" t="s">
        <v>177</v>
      </c>
      <c r="E173" s="92">
        <f t="shared" si="9"/>
        <v>855859</v>
      </c>
      <c r="F173" s="92">
        <v>855861</v>
      </c>
      <c r="G173" s="92">
        <f t="shared" si="10"/>
        <v>3</v>
      </c>
      <c r="H173" s="4" t="s">
        <v>181</v>
      </c>
      <c r="I173" s="5">
        <f t="shared" si="11"/>
        <v>17.13</v>
      </c>
      <c r="J173" s="6" t="s">
        <v>2931</v>
      </c>
      <c r="K173" s="5">
        <v>17.13</v>
      </c>
      <c r="L173" s="6"/>
      <c r="M173" s="5"/>
      <c r="N173" s="6"/>
      <c r="O173" s="5"/>
      <c r="P173" s="6"/>
      <c r="Q173" s="5"/>
      <c r="R173" s="6"/>
      <c r="S173" s="5"/>
      <c r="T173" s="6"/>
      <c r="U173" s="5"/>
      <c r="V173" s="6"/>
      <c r="W173" s="5"/>
      <c r="X173" s="5">
        <f t="shared" si="8"/>
        <v>17.13</v>
      </c>
    </row>
    <row r="174" spans="1:24" x14ac:dyDescent="0.3">
      <c r="A174" s="92">
        <v>163</v>
      </c>
      <c r="B174" s="92">
        <v>21721</v>
      </c>
      <c r="C174" s="3"/>
      <c r="D174" s="4" t="s">
        <v>268</v>
      </c>
      <c r="E174" s="92">
        <f t="shared" si="9"/>
        <v>855862</v>
      </c>
      <c r="F174" s="92">
        <v>855868</v>
      </c>
      <c r="G174" s="92">
        <f t="shared" si="10"/>
        <v>7</v>
      </c>
      <c r="H174" s="4" t="s">
        <v>19</v>
      </c>
      <c r="I174" s="5">
        <f t="shared" si="11"/>
        <v>39.97</v>
      </c>
      <c r="J174" s="6" t="s">
        <v>2932</v>
      </c>
      <c r="K174" s="5">
        <v>39.97</v>
      </c>
      <c r="L174" s="6"/>
      <c r="M174" s="5"/>
      <c r="N174" s="6"/>
      <c r="O174" s="5"/>
      <c r="P174" s="6"/>
      <c r="Q174" s="5"/>
      <c r="R174" s="6"/>
      <c r="S174" s="5"/>
      <c r="T174" s="6"/>
      <c r="U174" s="5"/>
      <c r="V174" s="6"/>
      <c r="W174" s="5"/>
      <c r="X174" s="5">
        <f t="shared" si="8"/>
        <v>39.97</v>
      </c>
    </row>
    <row r="175" spans="1:24" x14ac:dyDescent="0.3">
      <c r="A175" s="92">
        <v>164</v>
      </c>
      <c r="B175" s="92">
        <v>21722</v>
      </c>
      <c r="C175" s="3"/>
      <c r="D175" s="4" t="s">
        <v>169</v>
      </c>
      <c r="E175" s="92">
        <f t="shared" si="9"/>
        <v>855869</v>
      </c>
      <c r="F175" s="92">
        <v>855871</v>
      </c>
      <c r="G175" s="92">
        <f t="shared" si="10"/>
        <v>3</v>
      </c>
      <c r="H175" s="4" t="s">
        <v>2024</v>
      </c>
      <c r="I175" s="5">
        <f t="shared" si="11"/>
        <v>17.13</v>
      </c>
      <c r="J175" s="6" t="s">
        <v>2933</v>
      </c>
      <c r="K175" s="5">
        <v>17.13</v>
      </c>
      <c r="L175" s="6"/>
      <c r="M175" s="5"/>
      <c r="N175" s="6"/>
      <c r="O175" s="5"/>
      <c r="P175" s="6"/>
      <c r="Q175" s="5"/>
      <c r="R175" s="6"/>
      <c r="S175" s="5"/>
      <c r="T175" s="6"/>
      <c r="U175" s="5"/>
      <c r="V175" s="6"/>
      <c r="W175" s="5"/>
      <c r="X175" s="5">
        <f t="shared" si="8"/>
        <v>17.13</v>
      </c>
    </row>
    <row r="176" spans="1:24" x14ac:dyDescent="0.3">
      <c r="A176" s="92">
        <v>165</v>
      </c>
      <c r="B176" s="92">
        <v>21723</v>
      </c>
      <c r="C176" s="3"/>
      <c r="D176" s="4" t="s">
        <v>171</v>
      </c>
      <c r="E176" s="92">
        <f t="shared" si="9"/>
        <v>855872</v>
      </c>
      <c r="F176" s="92">
        <v>855884</v>
      </c>
      <c r="G176" s="92">
        <f t="shared" si="10"/>
        <v>13</v>
      </c>
      <c r="H176" s="4" t="s">
        <v>31</v>
      </c>
      <c r="I176" s="5">
        <f t="shared" si="11"/>
        <v>74.23</v>
      </c>
      <c r="J176" s="6" t="s">
        <v>2934</v>
      </c>
      <c r="K176" s="5">
        <v>22.84</v>
      </c>
      <c r="L176" s="6" t="s">
        <v>2935</v>
      </c>
      <c r="M176" s="5">
        <v>28.55</v>
      </c>
      <c r="N176" s="6" t="s">
        <v>2936</v>
      </c>
      <c r="O176" s="5">
        <v>22.84</v>
      </c>
      <c r="P176" s="6"/>
      <c r="Q176" s="5"/>
      <c r="R176" s="6"/>
      <c r="S176" s="5"/>
      <c r="T176" s="6"/>
      <c r="U176" s="5"/>
      <c r="V176" s="6"/>
      <c r="W176" s="5"/>
      <c r="X176" s="5">
        <f t="shared" si="8"/>
        <v>74.23</v>
      </c>
    </row>
    <row r="177" spans="1:24" x14ac:dyDescent="0.3">
      <c r="A177" s="92">
        <v>166</v>
      </c>
      <c r="B177" s="92">
        <v>21724</v>
      </c>
      <c r="C177" s="3"/>
      <c r="D177" s="4" t="s">
        <v>251</v>
      </c>
      <c r="E177" s="92">
        <f t="shared" si="9"/>
        <v>855885</v>
      </c>
      <c r="F177" s="92">
        <v>855890</v>
      </c>
      <c r="G177" s="92">
        <f t="shared" si="10"/>
        <v>6</v>
      </c>
      <c r="H177" s="4" t="s">
        <v>2785</v>
      </c>
      <c r="I177" s="5">
        <f t="shared" si="11"/>
        <v>34.26</v>
      </c>
      <c r="J177" s="6" t="s">
        <v>2937</v>
      </c>
      <c r="K177" s="5">
        <v>34.26</v>
      </c>
      <c r="L177" s="6"/>
      <c r="M177" s="5"/>
      <c r="N177" s="6"/>
      <c r="O177" s="5"/>
      <c r="P177" s="6"/>
      <c r="Q177" s="5"/>
      <c r="R177" s="6"/>
      <c r="S177" s="5"/>
      <c r="T177" s="6"/>
      <c r="U177" s="5"/>
      <c r="V177" s="6"/>
      <c r="W177" s="5"/>
      <c r="X177" s="5">
        <f t="shared" si="8"/>
        <v>34.26</v>
      </c>
    </row>
    <row r="178" spans="1:24" x14ac:dyDescent="0.3">
      <c r="A178" s="92">
        <v>167</v>
      </c>
      <c r="B178" s="92">
        <v>21725</v>
      </c>
      <c r="C178" s="3"/>
      <c r="D178" s="4" t="s">
        <v>148</v>
      </c>
      <c r="E178" s="92">
        <f t="shared" si="9"/>
        <v>855891</v>
      </c>
      <c r="F178" s="92">
        <v>855902</v>
      </c>
      <c r="G178" s="92">
        <f t="shared" si="10"/>
        <v>12</v>
      </c>
      <c r="H178" s="4" t="s">
        <v>123</v>
      </c>
      <c r="I178" s="5">
        <f t="shared" si="11"/>
        <v>68.52</v>
      </c>
      <c r="J178" s="6" t="s">
        <v>2938</v>
      </c>
      <c r="K178" s="5">
        <v>34.26</v>
      </c>
      <c r="L178" s="6" t="s">
        <v>2939</v>
      </c>
      <c r="M178" s="5">
        <v>34.26</v>
      </c>
      <c r="N178" s="6"/>
      <c r="O178" s="5"/>
      <c r="P178" s="6"/>
      <c r="Q178" s="5"/>
      <c r="R178" s="6"/>
      <c r="S178" s="5"/>
      <c r="T178" s="6"/>
      <c r="U178" s="5"/>
      <c r="V178" s="6"/>
      <c r="W178" s="5"/>
      <c r="X178" s="5">
        <f t="shared" si="8"/>
        <v>68.52</v>
      </c>
    </row>
    <row r="179" spans="1:24" x14ac:dyDescent="0.3">
      <c r="A179" s="92">
        <v>168</v>
      </c>
      <c r="B179" s="92">
        <v>21726</v>
      </c>
      <c r="C179" s="3"/>
      <c r="D179" s="4" t="s">
        <v>186</v>
      </c>
      <c r="E179" s="92">
        <f t="shared" si="9"/>
        <v>855903</v>
      </c>
      <c r="F179" s="92">
        <v>855909</v>
      </c>
      <c r="G179" s="92">
        <f t="shared" si="10"/>
        <v>7</v>
      </c>
      <c r="H179" s="4" t="s">
        <v>117</v>
      </c>
      <c r="I179" s="5">
        <f t="shared" si="11"/>
        <v>39.97</v>
      </c>
      <c r="J179" s="6" t="s">
        <v>2940</v>
      </c>
      <c r="K179" s="5">
        <v>17.13</v>
      </c>
      <c r="L179" s="6" t="s">
        <v>2941</v>
      </c>
      <c r="M179" s="5">
        <v>22.84</v>
      </c>
      <c r="N179" s="6"/>
      <c r="O179" s="5"/>
      <c r="P179" s="6"/>
      <c r="Q179" s="5"/>
      <c r="R179" s="6"/>
      <c r="S179" s="5"/>
      <c r="T179" s="6"/>
      <c r="U179" s="5"/>
      <c r="V179" s="6"/>
      <c r="W179" s="5"/>
      <c r="X179" s="5">
        <f t="shared" si="8"/>
        <v>39.97</v>
      </c>
    </row>
    <row r="180" spans="1:24" x14ac:dyDescent="0.3">
      <c r="A180" s="92">
        <v>169</v>
      </c>
      <c r="B180" s="92">
        <v>21727</v>
      </c>
      <c r="C180" s="3"/>
      <c r="D180" s="4" t="s">
        <v>257</v>
      </c>
      <c r="E180" s="92">
        <f t="shared" si="9"/>
        <v>855910</v>
      </c>
      <c r="F180" s="92">
        <v>855913</v>
      </c>
      <c r="G180" s="92">
        <f t="shared" si="10"/>
        <v>4</v>
      </c>
      <c r="H180" s="4" t="s">
        <v>90</v>
      </c>
      <c r="I180" s="5">
        <f t="shared" si="11"/>
        <v>22.84</v>
      </c>
      <c r="J180" s="6" t="s">
        <v>2942</v>
      </c>
      <c r="K180" s="5">
        <v>22.84</v>
      </c>
      <c r="L180" s="6"/>
      <c r="M180" s="5"/>
      <c r="N180" s="6"/>
      <c r="O180" s="5"/>
      <c r="P180" s="6"/>
      <c r="Q180" s="5"/>
      <c r="R180" s="6"/>
      <c r="S180" s="5"/>
      <c r="T180" s="6"/>
      <c r="U180" s="5"/>
      <c r="V180" s="6"/>
      <c r="W180" s="5"/>
      <c r="X180" s="5">
        <f t="shared" si="8"/>
        <v>22.84</v>
      </c>
    </row>
    <row r="181" spans="1:24" x14ac:dyDescent="0.3">
      <c r="A181" s="92">
        <v>170</v>
      </c>
      <c r="B181" s="92">
        <v>21728</v>
      </c>
      <c r="C181" s="3"/>
      <c r="D181" s="4" t="s">
        <v>249</v>
      </c>
      <c r="E181" s="92">
        <f t="shared" si="9"/>
        <v>855914</v>
      </c>
      <c r="F181" s="92">
        <v>855919</v>
      </c>
      <c r="G181" s="92">
        <f t="shared" si="10"/>
        <v>6</v>
      </c>
      <c r="H181" s="4" t="s">
        <v>193</v>
      </c>
      <c r="I181" s="5">
        <f t="shared" si="11"/>
        <v>34.26</v>
      </c>
      <c r="J181" s="6" t="s">
        <v>2943</v>
      </c>
      <c r="K181" s="5">
        <v>34.26</v>
      </c>
      <c r="L181" s="6"/>
      <c r="M181" s="5"/>
      <c r="N181" s="6"/>
      <c r="O181" s="5"/>
      <c r="P181" s="6"/>
      <c r="Q181" s="5"/>
      <c r="R181" s="6"/>
      <c r="S181" s="5"/>
      <c r="T181" s="6"/>
      <c r="U181" s="5"/>
      <c r="V181" s="6"/>
      <c r="W181" s="5"/>
      <c r="X181" s="5">
        <f t="shared" si="8"/>
        <v>34.26</v>
      </c>
    </row>
    <row r="182" spans="1:24" x14ac:dyDescent="0.3">
      <c r="A182" s="92">
        <v>171</v>
      </c>
      <c r="B182" s="92">
        <v>21729</v>
      </c>
      <c r="C182" s="3"/>
      <c r="D182" s="4" t="s">
        <v>244</v>
      </c>
      <c r="E182" s="92">
        <f t="shared" si="9"/>
        <v>855920</v>
      </c>
      <c r="F182" s="92">
        <v>855922</v>
      </c>
      <c r="G182" s="92">
        <f t="shared" si="10"/>
        <v>3</v>
      </c>
      <c r="H182" s="4" t="s">
        <v>108</v>
      </c>
      <c r="I182" s="5">
        <f t="shared" si="11"/>
        <v>17.13</v>
      </c>
      <c r="J182" s="6" t="s">
        <v>2944</v>
      </c>
      <c r="K182" s="5">
        <v>17.13</v>
      </c>
      <c r="L182" s="6"/>
      <c r="M182" s="5"/>
      <c r="N182" s="6"/>
      <c r="O182" s="5"/>
      <c r="P182" s="6"/>
      <c r="Q182" s="5"/>
      <c r="R182" s="6"/>
      <c r="S182" s="5"/>
      <c r="T182" s="6"/>
      <c r="U182" s="5"/>
      <c r="V182" s="6"/>
      <c r="W182" s="5"/>
      <c r="X182" s="5">
        <f t="shared" si="8"/>
        <v>17.13</v>
      </c>
    </row>
    <row r="183" spans="1:24" x14ac:dyDescent="0.3">
      <c r="A183" s="92">
        <v>172</v>
      </c>
      <c r="B183" s="92">
        <v>21730</v>
      </c>
      <c r="C183" s="3">
        <v>43397</v>
      </c>
      <c r="D183" s="4" t="s">
        <v>158</v>
      </c>
      <c r="E183" s="92">
        <f t="shared" si="9"/>
        <v>855923</v>
      </c>
      <c r="F183" s="92">
        <v>855923</v>
      </c>
      <c r="G183" s="92">
        <f t="shared" si="10"/>
        <v>1</v>
      </c>
      <c r="H183" s="4" t="s">
        <v>105</v>
      </c>
      <c r="I183" s="5">
        <f t="shared" si="11"/>
        <v>5.71</v>
      </c>
      <c r="J183" s="6" t="s">
        <v>2945</v>
      </c>
      <c r="K183" s="5">
        <v>5.71</v>
      </c>
      <c r="L183" s="6"/>
      <c r="M183" s="5"/>
      <c r="N183" s="6"/>
      <c r="O183" s="5"/>
      <c r="P183" s="6"/>
      <c r="Q183" s="5"/>
      <c r="R183" s="6"/>
      <c r="S183" s="5"/>
      <c r="T183" s="6"/>
      <c r="U183" s="5"/>
      <c r="V183" s="6"/>
      <c r="W183" s="5"/>
      <c r="X183" s="5">
        <f t="shared" si="8"/>
        <v>5.71</v>
      </c>
    </row>
    <row r="184" spans="1:24" s="76" customFormat="1" x14ac:dyDescent="0.3">
      <c r="A184" s="92">
        <v>173</v>
      </c>
      <c r="B184" s="92">
        <v>21731</v>
      </c>
      <c r="C184" s="3"/>
      <c r="D184" s="4" t="s">
        <v>223</v>
      </c>
      <c r="E184" s="92">
        <f t="shared" si="9"/>
        <v>855924</v>
      </c>
      <c r="F184" s="92">
        <v>855925</v>
      </c>
      <c r="G184" s="92">
        <f t="shared" si="10"/>
        <v>2</v>
      </c>
      <c r="H184" s="4" t="s">
        <v>1567</v>
      </c>
      <c r="I184" s="5">
        <f t="shared" si="11"/>
        <v>11.42</v>
      </c>
      <c r="J184" s="6" t="s">
        <v>2946</v>
      </c>
      <c r="K184" s="5">
        <v>11.42</v>
      </c>
      <c r="L184" s="6"/>
      <c r="M184" s="5"/>
      <c r="N184" s="6"/>
      <c r="O184" s="5"/>
      <c r="P184" s="6"/>
      <c r="Q184" s="5"/>
      <c r="R184" s="6"/>
      <c r="S184" s="5"/>
      <c r="T184" s="6"/>
      <c r="U184" s="5"/>
      <c r="V184" s="6"/>
      <c r="W184" s="5"/>
      <c r="X184" s="5">
        <f t="shared" si="8"/>
        <v>11.42</v>
      </c>
    </row>
    <row r="185" spans="1:24" s="76" customFormat="1" x14ac:dyDescent="0.3">
      <c r="A185" s="92">
        <v>174</v>
      </c>
      <c r="B185" s="92">
        <v>21732</v>
      </c>
      <c r="C185" s="3"/>
      <c r="D185" s="4" t="s">
        <v>229</v>
      </c>
      <c r="E185" s="92">
        <f t="shared" si="9"/>
        <v>855926</v>
      </c>
      <c r="F185" s="92">
        <v>855931</v>
      </c>
      <c r="G185" s="92">
        <f t="shared" si="10"/>
        <v>6</v>
      </c>
      <c r="H185" s="4" t="s">
        <v>39</v>
      </c>
      <c r="I185" s="5">
        <f t="shared" si="11"/>
        <v>34.26</v>
      </c>
      <c r="J185" s="6" t="s">
        <v>2947</v>
      </c>
      <c r="K185" s="5">
        <v>34.26</v>
      </c>
      <c r="L185" s="6"/>
      <c r="M185" s="5"/>
      <c r="N185" s="6"/>
      <c r="O185" s="5"/>
      <c r="P185" s="6"/>
      <c r="Q185" s="5"/>
      <c r="R185" s="6"/>
      <c r="S185" s="5"/>
      <c r="T185" s="6"/>
      <c r="U185" s="5"/>
      <c r="V185" s="6"/>
      <c r="W185" s="5"/>
      <c r="X185" s="5">
        <f t="shared" si="8"/>
        <v>34.26</v>
      </c>
    </row>
    <row r="186" spans="1:24" s="76" customFormat="1" x14ac:dyDescent="0.3">
      <c r="A186" s="92">
        <v>175</v>
      </c>
      <c r="B186" s="92">
        <v>21733</v>
      </c>
      <c r="C186" s="3"/>
      <c r="D186" s="4" t="s">
        <v>179</v>
      </c>
      <c r="E186" s="92">
        <f t="shared" si="9"/>
        <v>855932</v>
      </c>
      <c r="F186" s="92">
        <v>855935</v>
      </c>
      <c r="G186" s="92">
        <f t="shared" si="10"/>
        <v>4</v>
      </c>
      <c r="H186" s="4" t="s">
        <v>2786</v>
      </c>
      <c r="I186" s="5">
        <f t="shared" si="11"/>
        <v>22.84</v>
      </c>
      <c r="J186" s="6" t="s">
        <v>3136</v>
      </c>
      <c r="K186" s="5">
        <v>22.84</v>
      </c>
      <c r="L186" s="6"/>
      <c r="M186" s="5"/>
      <c r="N186" s="6"/>
      <c r="O186" s="5"/>
      <c r="P186" s="6"/>
      <c r="Q186" s="5"/>
      <c r="R186" s="6"/>
      <c r="S186" s="5"/>
      <c r="T186" s="6"/>
      <c r="U186" s="5"/>
      <c r="V186" s="6"/>
      <c r="W186" s="5"/>
      <c r="X186" s="5">
        <f t="shared" si="8"/>
        <v>22.84</v>
      </c>
    </row>
    <row r="187" spans="1:24" s="76" customFormat="1" x14ac:dyDescent="0.3">
      <c r="A187" s="92">
        <v>176</v>
      </c>
      <c r="B187" s="92">
        <v>21734</v>
      </c>
      <c r="C187" s="3"/>
      <c r="D187" s="4" t="s">
        <v>142</v>
      </c>
      <c r="E187" s="92">
        <f t="shared" si="9"/>
        <v>855936</v>
      </c>
      <c r="F187" s="92">
        <v>855937</v>
      </c>
      <c r="G187" s="92">
        <f t="shared" si="10"/>
        <v>2</v>
      </c>
      <c r="H187" s="4" t="s">
        <v>1</v>
      </c>
      <c r="I187" s="5">
        <f t="shared" si="11"/>
        <v>11.42</v>
      </c>
      <c r="J187" s="6" t="s">
        <v>2948</v>
      </c>
      <c r="K187" s="5">
        <v>11.42</v>
      </c>
      <c r="L187" s="6"/>
      <c r="M187" s="5"/>
      <c r="N187" s="6"/>
      <c r="O187" s="5"/>
      <c r="P187" s="6"/>
      <c r="Q187" s="5"/>
      <c r="R187" s="6"/>
      <c r="S187" s="5"/>
      <c r="T187" s="6"/>
      <c r="U187" s="5"/>
      <c r="V187" s="6"/>
      <c r="W187" s="5"/>
      <c r="X187" s="5">
        <f t="shared" si="8"/>
        <v>11.42</v>
      </c>
    </row>
    <row r="188" spans="1:24" s="76" customFormat="1" x14ac:dyDescent="0.3">
      <c r="A188" s="92">
        <v>177</v>
      </c>
      <c r="B188" s="92">
        <v>21735</v>
      </c>
      <c r="C188" s="3"/>
      <c r="D188" s="4" t="s">
        <v>176</v>
      </c>
      <c r="E188" s="92">
        <f t="shared" si="9"/>
        <v>855938</v>
      </c>
      <c r="F188" s="92">
        <v>855944</v>
      </c>
      <c r="G188" s="92">
        <f t="shared" si="10"/>
        <v>7</v>
      </c>
      <c r="H188" s="4" t="s">
        <v>2491</v>
      </c>
      <c r="I188" s="5">
        <f t="shared" si="11"/>
        <v>39.97</v>
      </c>
      <c r="J188" s="6" t="s">
        <v>3108</v>
      </c>
      <c r="K188" s="5">
        <v>39.97</v>
      </c>
      <c r="L188" s="6"/>
      <c r="M188" s="5"/>
      <c r="N188" s="6"/>
      <c r="O188" s="5"/>
      <c r="P188" s="6"/>
      <c r="Q188" s="5"/>
      <c r="R188" s="6"/>
      <c r="S188" s="5"/>
      <c r="T188" s="6"/>
      <c r="U188" s="5"/>
      <c r="V188" s="6"/>
      <c r="W188" s="5"/>
      <c r="X188" s="5">
        <f t="shared" si="8"/>
        <v>39.97</v>
      </c>
    </row>
    <row r="189" spans="1:24" s="76" customFormat="1" x14ac:dyDescent="0.3">
      <c r="A189" s="92">
        <v>178</v>
      </c>
      <c r="B189" s="92">
        <v>21736</v>
      </c>
      <c r="C189" s="3"/>
      <c r="D189" s="4" t="s">
        <v>245</v>
      </c>
      <c r="E189" s="92">
        <f t="shared" si="9"/>
        <v>855945</v>
      </c>
      <c r="F189" s="92">
        <v>855947</v>
      </c>
      <c r="G189" s="92">
        <f t="shared" si="10"/>
        <v>3</v>
      </c>
      <c r="H189" s="4" t="s">
        <v>2784</v>
      </c>
      <c r="I189" s="5">
        <f t="shared" si="11"/>
        <v>17.13</v>
      </c>
      <c r="J189" s="6" t="s">
        <v>2949</v>
      </c>
      <c r="K189" s="5">
        <v>17.13</v>
      </c>
      <c r="L189" s="6"/>
      <c r="M189" s="5"/>
      <c r="N189" s="6"/>
      <c r="O189" s="5"/>
      <c r="P189" s="6"/>
      <c r="Q189" s="5"/>
      <c r="R189" s="6"/>
      <c r="S189" s="5"/>
      <c r="T189" s="6"/>
      <c r="U189" s="5"/>
      <c r="V189" s="6"/>
      <c r="W189" s="5"/>
      <c r="X189" s="5">
        <f t="shared" si="8"/>
        <v>17.13</v>
      </c>
    </row>
    <row r="190" spans="1:24" s="76" customFormat="1" x14ac:dyDescent="0.3">
      <c r="A190" s="92">
        <v>179</v>
      </c>
      <c r="B190" s="92">
        <v>21737</v>
      </c>
      <c r="C190" s="3"/>
      <c r="D190" s="4" t="s">
        <v>158</v>
      </c>
      <c r="E190" s="92">
        <f t="shared" si="9"/>
        <v>855948</v>
      </c>
      <c r="F190" s="92">
        <v>855954</v>
      </c>
      <c r="G190" s="92">
        <f t="shared" si="10"/>
        <v>7</v>
      </c>
      <c r="H190" s="4" t="s">
        <v>6</v>
      </c>
      <c r="I190" s="5">
        <f t="shared" si="11"/>
        <v>39.97</v>
      </c>
      <c r="J190" s="6" t="s">
        <v>2950</v>
      </c>
      <c r="K190" s="5">
        <v>17.13</v>
      </c>
      <c r="L190" s="6" t="s">
        <v>2951</v>
      </c>
      <c r="M190" s="5">
        <v>11.42</v>
      </c>
      <c r="N190" s="6" t="s">
        <v>2952</v>
      </c>
      <c r="O190" s="5">
        <v>11.42</v>
      </c>
      <c r="P190" s="6"/>
      <c r="Q190" s="5"/>
      <c r="R190" s="6"/>
      <c r="S190" s="5"/>
      <c r="T190" s="6"/>
      <c r="U190" s="5"/>
      <c r="V190" s="6"/>
      <c r="W190" s="5"/>
      <c r="X190" s="5">
        <f t="shared" si="8"/>
        <v>39.97</v>
      </c>
    </row>
    <row r="191" spans="1:24" s="76" customFormat="1" x14ac:dyDescent="0.3">
      <c r="A191" s="92">
        <v>180</v>
      </c>
      <c r="B191" s="92">
        <v>21738</v>
      </c>
      <c r="C191" s="3"/>
      <c r="D191" s="4" t="s">
        <v>169</v>
      </c>
      <c r="E191" s="92">
        <f t="shared" si="9"/>
        <v>855955</v>
      </c>
      <c r="F191" s="92">
        <v>855956</v>
      </c>
      <c r="G191" s="92">
        <f t="shared" si="10"/>
        <v>2</v>
      </c>
      <c r="H191" s="4" t="s">
        <v>101</v>
      </c>
      <c r="I191" s="5">
        <f t="shared" si="11"/>
        <v>11.42</v>
      </c>
      <c r="J191" s="6" t="s">
        <v>3109</v>
      </c>
      <c r="K191" s="5">
        <v>11.42</v>
      </c>
      <c r="L191" s="6"/>
      <c r="M191" s="5"/>
      <c r="N191" s="6"/>
      <c r="O191" s="5"/>
      <c r="P191" s="6"/>
      <c r="Q191" s="5"/>
      <c r="R191" s="6"/>
      <c r="S191" s="5"/>
      <c r="T191" s="6"/>
      <c r="U191" s="5"/>
      <c r="V191" s="6"/>
      <c r="W191" s="5"/>
      <c r="X191" s="5">
        <f t="shared" si="8"/>
        <v>11.42</v>
      </c>
    </row>
    <row r="192" spans="1:24" s="76" customFormat="1" x14ac:dyDescent="0.3">
      <c r="A192" s="92">
        <v>181</v>
      </c>
      <c r="B192" s="92">
        <v>21739</v>
      </c>
      <c r="C192" s="3">
        <v>43398</v>
      </c>
      <c r="D192" s="4" t="s">
        <v>292</v>
      </c>
      <c r="E192" s="92">
        <f t="shared" si="9"/>
        <v>855957</v>
      </c>
      <c r="F192" s="92">
        <v>855961</v>
      </c>
      <c r="G192" s="92">
        <f t="shared" si="10"/>
        <v>5</v>
      </c>
      <c r="H192" s="4" t="s">
        <v>2838</v>
      </c>
      <c r="I192" s="5">
        <f t="shared" si="11"/>
        <v>28.55</v>
      </c>
      <c r="J192" s="6" t="s">
        <v>2953</v>
      </c>
      <c r="K192" s="5">
        <v>28.55</v>
      </c>
      <c r="L192" s="6"/>
      <c r="M192" s="5"/>
      <c r="N192" s="6"/>
      <c r="O192" s="5"/>
      <c r="P192" s="6"/>
      <c r="Q192" s="5"/>
      <c r="R192" s="6"/>
      <c r="S192" s="5"/>
      <c r="T192" s="6"/>
      <c r="U192" s="5"/>
      <c r="V192" s="6"/>
      <c r="W192" s="5"/>
      <c r="X192" s="5">
        <f t="shared" si="8"/>
        <v>28.55</v>
      </c>
    </row>
    <row r="193" spans="1:24" s="76" customFormat="1" x14ac:dyDescent="0.3">
      <c r="A193" s="92">
        <v>182</v>
      </c>
      <c r="B193" s="92">
        <v>21740</v>
      </c>
      <c r="C193" s="3"/>
      <c r="D193" s="4" t="s">
        <v>167</v>
      </c>
      <c r="E193" s="92">
        <f t="shared" si="9"/>
        <v>855962</v>
      </c>
      <c r="F193" s="92">
        <v>855963</v>
      </c>
      <c r="G193" s="92">
        <f t="shared" si="10"/>
        <v>2</v>
      </c>
      <c r="H193" s="4" t="s">
        <v>17</v>
      </c>
      <c r="I193" s="5">
        <f t="shared" si="11"/>
        <v>11.42</v>
      </c>
      <c r="J193" s="6" t="s">
        <v>2954</v>
      </c>
      <c r="K193" s="5">
        <v>11.42</v>
      </c>
      <c r="L193" s="6"/>
      <c r="M193" s="5"/>
      <c r="N193" s="6"/>
      <c r="O193" s="5"/>
      <c r="P193" s="6"/>
      <c r="Q193" s="5"/>
      <c r="R193" s="6"/>
      <c r="S193" s="5"/>
      <c r="T193" s="6"/>
      <c r="U193" s="5"/>
      <c r="V193" s="6"/>
      <c r="W193" s="5"/>
      <c r="X193" s="5">
        <f t="shared" si="8"/>
        <v>11.42</v>
      </c>
    </row>
    <row r="194" spans="1:24" s="76" customFormat="1" x14ac:dyDescent="0.3">
      <c r="A194" s="92">
        <v>183</v>
      </c>
      <c r="B194" s="92">
        <v>21741</v>
      </c>
      <c r="C194" s="3"/>
      <c r="D194" s="4" t="s">
        <v>138</v>
      </c>
      <c r="E194" s="92">
        <f t="shared" si="9"/>
        <v>855964</v>
      </c>
      <c r="F194" s="92">
        <v>855965</v>
      </c>
      <c r="G194" s="92">
        <f t="shared" si="10"/>
        <v>2</v>
      </c>
      <c r="H194" s="4" t="s">
        <v>108</v>
      </c>
      <c r="I194" s="5">
        <f t="shared" si="11"/>
        <v>11.42</v>
      </c>
      <c r="J194" s="126" t="s">
        <v>98</v>
      </c>
      <c r="K194" s="5"/>
      <c r="L194" s="6"/>
      <c r="M194" s="5"/>
      <c r="N194" s="6"/>
      <c r="O194" s="5"/>
      <c r="P194" s="6"/>
      <c r="Q194" s="5"/>
      <c r="R194" s="6"/>
      <c r="S194" s="5"/>
      <c r="T194" s="6"/>
      <c r="U194" s="5"/>
      <c r="V194" s="6"/>
      <c r="W194" s="5"/>
      <c r="X194" s="5">
        <f t="shared" si="8"/>
        <v>0</v>
      </c>
    </row>
    <row r="195" spans="1:24" s="76" customFormat="1" x14ac:dyDescent="0.3">
      <c r="A195" s="92">
        <v>184</v>
      </c>
      <c r="B195" s="92">
        <v>21742</v>
      </c>
      <c r="C195" s="3"/>
      <c r="D195" s="4" t="s">
        <v>268</v>
      </c>
      <c r="E195" s="92">
        <f t="shared" si="9"/>
        <v>855966</v>
      </c>
      <c r="F195" s="92">
        <v>855966</v>
      </c>
      <c r="G195" s="92">
        <f t="shared" si="10"/>
        <v>1</v>
      </c>
      <c r="H195" s="4" t="s">
        <v>95</v>
      </c>
      <c r="I195" s="5">
        <f t="shared" si="11"/>
        <v>5.71</v>
      </c>
      <c r="J195" s="6" t="s">
        <v>2955</v>
      </c>
      <c r="K195" s="5">
        <v>5.71</v>
      </c>
      <c r="L195" s="6"/>
      <c r="M195" s="5"/>
      <c r="N195" s="6"/>
      <c r="O195" s="5"/>
      <c r="P195" s="6"/>
      <c r="Q195" s="5"/>
      <c r="R195" s="6"/>
      <c r="S195" s="5"/>
      <c r="T195" s="6"/>
      <c r="U195" s="5"/>
      <c r="V195" s="6"/>
      <c r="W195" s="5"/>
      <c r="X195" s="5">
        <f t="shared" si="8"/>
        <v>5.71</v>
      </c>
    </row>
    <row r="196" spans="1:24" s="76" customFormat="1" x14ac:dyDescent="0.3">
      <c r="A196" s="92">
        <v>185</v>
      </c>
      <c r="B196" s="92">
        <v>21743</v>
      </c>
      <c r="C196" s="3"/>
      <c r="D196" s="4" t="s">
        <v>241</v>
      </c>
      <c r="E196" s="92">
        <f t="shared" si="9"/>
        <v>855967</v>
      </c>
      <c r="F196" s="92">
        <v>855981</v>
      </c>
      <c r="G196" s="92">
        <f t="shared" si="10"/>
        <v>15</v>
      </c>
      <c r="H196" s="4" t="s">
        <v>288</v>
      </c>
      <c r="I196" s="5">
        <f t="shared" si="11"/>
        <v>85.65</v>
      </c>
      <c r="J196" s="6" t="s">
        <v>2956</v>
      </c>
      <c r="K196" s="5">
        <v>85.65</v>
      </c>
      <c r="L196" s="6"/>
      <c r="M196" s="5"/>
      <c r="N196" s="6"/>
      <c r="O196" s="5"/>
      <c r="P196" s="6"/>
      <c r="Q196" s="5"/>
      <c r="R196" s="6"/>
      <c r="S196" s="5"/>
      <c r="T196" s="6"/>
      <c r="U196" s="5"/>
      <c r="V196" s="6"/>
      <c r="W196" s="5"/>
      <c r="X196" s="5">
        <f t="shared" si="8"/>
        <v>85.65</v>
      </c>
    </row>
    <row r="197" spans="1:24" s="76" customFormat="1" x14ac:dyDescent="0.3">
      <c r="A197" s="92">
        <v>186</v>
      </c>
      <c r="B197" s="92">
        <v>21744</v>
      </c>
      <c r="C197" s="3"/>
      <c r="D197" s="4" t="s">
        <v>152</v>
      </c>
      <c r="E197" s="92">
        <f t="shared" si="9"/>
        <v>855982</v>
      </c>
      <c r="F197" s="92">
        <v>855988</v>
      </c>
      <c r="G197" s="92">
        <f t="shared" si="10"/>
        <v>7</v>
      </c>
      <c r="H197" s="4" t="s">
        <v>2839</v>
      </c>
      <c r="I197" s="5">
        <f t="shared" si="11"/>
        <v>39.97</v>
      </c>
      <c r="J197" s="6" t="s">
        <v>3278</v>
      </c>
      <c r="K197" s="127">
        <v>39.97</v>
      </c>
      <c r="L197" s="6"/>
      <c r="M197" s="5"/>
      <c r="N197" s="6"/>
      <c r="O197" s="5"/>
      <c r="P197" s="6"/>
      <c r="Q197" s="5"/>
      <c r="R197" s="6"/>
      <c r="S197" s="5"/>
      <c r="T197" s="6"/>
      <c r="U197" s="5"/>
      <c r="V197" s="6"/>
      <c r="W197" s="5"/>
      <c r="X197" s="5">
        <f t="shared" si="8"/>
        <v>39.97</v>
      </c>
    </row>
    <row r="198" spans="1:24" s="76" customFormat="1" x14ac:dyDescent="0.3">
      <c r="A198" s="92">
        <v>187</v>
      </c>
      <c r="B198" s="92">
        <v>21745</v>
      </c>
      <c r="C198" s="3">
        <v>43399</v>
      </c>
      <c r="D198" s="4" t="s">
        <v>249</v>
      </c>
      <c r="E198" s="92">
        <f t="shared" si="9"/>
        <v>855989</v>
      </c>
      <c r="F198" s="92">
        <v>855989</v>
      </c>
      <c r="G198" s="92">
        <f t="shared" si="10"/>
        <v>1</v>
      </c>
      <c r="H198" s="4" t="s">
        <v>193</v>
      </c>
      <c r="I198" s="5">
        <f t="shared" si="11"/>
        <v>5.71</v>
      </c>
      <c r="J198" s="6" t="s">
        <v>2957</v>
      </c>
      <c r="K198" s="5">
        <v>5.71</v>
      </c>
      <c r="L198" s="6"/>
      <c r="M198" s="5"/>
      <c r="N198" s="6"/>
      <c r="O198" s="5"/>
      <c r="P198" s="6"/>
      <c r="Q198" s="5"/>
      <c r="R198" s="6"/>
      <c r="S198" s="5"/>
      <c r="T198" s="6"/>
      <c r="U198" s="5"/>
      <c r="V198" s="6"/>
      <c r="W198" s="5"/>
      <c r="X198" s="5">
        <f t="shared" si="8"/>
        <v>5.71</v>
      </c>
    </row>
    <row r="199" spans="1:24" s="76" customFormat="1" x14ac:dyDescent="0.3">
      <c r="A199" s="92">
        <v>188</v>
      </c>
      <c r="B199" s="92">
        <v>21746</v>
      </c>
      <c r="C199" s="3"/>
      <c r="D199" s="4" t="s">
        <v>238</v>
      </c>
      <c r="E199" s="92">
        <f t="shared" si="9"/>
        <v>855990</v>
      </c>
      <c r="F199" s="92">
        <v>856027</v>
      </c>
      <c r="G199" s="92">
        <f t="shared" si="10"/>
        <v>38</v>
      </c>
      <c r="H199" s="4" t="s">
        <v>104</v>
      </c>
      <c r="I199" s="5">
        <f t="shared" si="11"/>
        <v>216.98</v>
      </c>
      <c r="J199" s="6" t="s">
        <v>2958</v>
      </c>
      <c r="K199" s="5">
        <v>216.98</v>
      </c>
      <c r="L199" s="6"/>
      <c r="M199" s="5"/>
      <c r="N199" s="6"/>
      <c r="O199" s="5"/>
      <c r="P199" s="6"/>
      <c r="Q199" s="5"/>
      <c r="R199" s="6"/>
      <c r="S199" s="5"/>
      <c r="T199" s="6"/>
      <c r="U199" s="5"/>
      <c r="V199" s="6"/>
      <c r="W199" s="5"/>
      <c r="X199" s="5">
        <f t="shared" si="8"/>
        <v>216.98</v>
      </c>
    </row>
    <row r="200" spans="1:24" s="76" customFormat="1" x14ac:dyDescent="0.3">
      <c r="A200" s="92">
        <v>189</v>
      </c>
      <c r="B200" s="92">
        <v>21747</v>
      </c>
      <c r="C200" s="3"/>
      <c r="D200" s="4" t="s">
        <v>166</v>
      </c>
      <c r="E200" s="92">
        <f t="shared" si="9"/>
        <v>856028</v>
      </c>
      <c r="F200" s="92">
        <v>856030</v>
      </c>
      <c r="G200" s="92">
        <f t="shared" si="10"/>
        <v>3</v>
      </c>
      <c r="H200" s="4" t="s">
        <v>22</v>
      </c>
      <c r="I200" s="5">
        <f t="shared" si="11"/>
        <v>17.13</v>
      </c>
      <c r="J200" s="6" t="s">
        <v>3110</v>
      </c>
      <c r="K200" s="5">
        <v>17.13</v>
      </c>
      <c r="L200" s="6"/>
      <c r="M200" s="5"/>
      <c r="N200" s="6"/>
      <c r="O200" s="5"/>
      <c r="P200" s="6"/>
      <c r="Q200" s="5"/>
      <c r="R200" s="6"/>
      <c r="S200" s="5"/>
      <c r="T200" s="6"/>
      <c r="U200" s="5"/>
      <c r="V200" s="6"/>
      <c r="W200" s="5"/>
      <c r="X200" s="5">
        <f t="shared" si="8"/>
        <v>17.13</v>
      </c>
    </row>
    <row r="201" spans="1:24" s="76" customFormat="1" x14ac:dyDescent="0.3">
      <c r="A201" s="92">
        <v>190</v>
      </c>
      <c r="B201" s="92">
        <v>21748</v>
      </c>
      <c r="C201" s="3"/>
      <c r="D201" s="4" t="s">
        <v>257</v>
      </c>
      <c r="E201" s="92">
        <f t="shared" si="9"/>
        <v>856031</v>
      </c>
      <c r="F201" s="92">
        <v>856031</v>
      </c>
      <c r="G201" s="92">
        <f t="shared" si="10"/>
        <v>1</v>
      </c>
      <c r="H201" s="4" t="s">
        <v>2840</v>
      </c>
      <c r="I201" s="5">
        <f t="shared" si="11"/>
        <v>5.71</v>
      </c>
      <c r="J201" s="6" t="s">
        <v>3111</v>
      </c>
      <c r="K201" s="5">
        <v>5.71</v>
      </c>
      <c r="L201" s="6"/>
      <c r="M201" s="5"/>
      <c r="N201" s="6"/>
      <c r="O201" s="5"/>
      <c r="P201" s="6"/>
      <c r="Q201" s="5"/>
      <c r="R201" s="6"/>
      <c r="S201" s="5"/>
      <c r="T201" s="6"/>
      <c r="U201" s="5"/>
      <c r="V201" s="6"/>
      <c r="W201" s="5"/>
      <c r="X201" s="5">
        <f t="shared" si="8"/>
        <v>5.71</v>
      </c>
    </row>
    <row r="202" spans="1:24" s="76" customFormat="1" x14ac:dyDescent="0.3">
      <c r="A202" s="92">
        <v>191</v>
      </c>
      <c r="B202" s="92">
        <v>21749</v>
      </c>
      <c r="C202" s="3"/>
      <c r="D202" s="4" t="s">
        <v>167</v>
      </c>
      <c r="E202" s="92">
        <f t="shared" si="9"/>
        <v>856032</v>
      </c>
      <c r="F202" s="92">
        <v>856052</v>
      </c>
      <c r="G202" s="92">
        <f t="shared" si="10"/>
        <v>21</v>
      </c>
      <c r="H202" s="4" t="s">
        <v>1</v>
      </c>
      <c r="I202" s="5">
        <f t="shared" si="11"/>
        <v>119.91</v>
      </c>
      <c r="J202" s="6" t="s">
        <v>2959</v>
      </c>
      <c r="K202" s="5">
        <v>45.68</v>
      </c>
      <c r="L202" s="6" t="s">
        <v>2960</v>
      </c>
      <c r="M202" s="5">
        <v>39.97</v>
      </c>
      <c r="N202" s="6" t="s">
        <v>2961</v>
      </c>
      <c r="O202" s="5">
        <v>34.26</v>
      </c>
      <c r="P202" s="6"/>
      <c r="Q202" s="5"/>
      <c r="R202" s="6"/>
      <c r="S202" s="5"/>
      <c r="T202" s="6"/>
      <c r="U202" s="5"/>
      <c r="V202" s="6"/>
      <c r="W202" s="5"/>
      <c r="X202" s="5">
        <f t="shared" si="8"/>
        <v>119.91</v>
      </c>
    </row>
    <row r="203" spans="1:24" s="76" customFormat="1" x14ac:dyDescent="0.3">
      <c r="A203" s="92">
        <v>192</v>
      </c>
      <c r="B203" s="92">
        <v>21750</v>
      </c>
      <c r="C203" s="3"/>
      <c r="D203" s="4" t="s">
        <v>333</v>
      </c>
      <c r="E203" s="92">
        <f t="shared" si="9"/>
        <v>856053</v>
      </c>
      <c r="F203" s="92">
        <v>856063</v>
      </c>
      <c r="G203" s="92">
        <f t="shared" si="10"/>
        <v>11</v>
      </c>
      <c r="H203" s="4" t="s">
        <v>188</v>
      </c>
      <c r="I203" s="5">
        <f t="shared" si="11"/>
        <v>62.81</v>
      </c>
      <c r="J203" s="6" t="s">
        <v>3112</v>
      </c>
      <c r="K203" s="5">
        <v>22.84</v>
      </c>
      <c r="L203" s="6" t="s">
        <v>3113</v>
      </c>
      <c r="M203" s="5">
        <v>22.84</v>
      </c>
      <c r="N203" s="6" t="s">
        <v>3114</v>
      </c>
      <c r="O203" s="5">
        <v>17.13</v>
      </c>
      <c r="P203" s="6"/>
      <c r="Q203" s="5"/>
      <c r="R203" s="6"/>
      <c r="S203" s="5"/>
      <c r="T203" s="6"/>
      <c r="U203" s="5"/>
      <c r="V203" s="6"/>
      <c r="W203" s="5"/>
      <c r="X203" s="5">
        <f t="shared" si="8"/>
        <v>62.81</v>
      </c>
    </row>
    <row r="204" spans="1:24" s="76" customFormat="1" x14ac:dyDescent="0.3">
      <c r="A204" s="92">
        <v>193</v>
      </c>
      <c r="B204" s="92">
        <v>21751</v>
      </c>
      <c r="C204" s="3">
        <v>43402</v>
      </c>
      <c r="D204" s="4" t="s">
        <v>161</v>
      </c>
      <c r="E204" s="92">
        <f t="shared" si="9"/>
        <v>856064</v>
      </c>
      <c r="F204" s="92">
        <v>856066</v>
      </c>
      <c r="G204" s="92">
        <f t="shared" si="10"/>
        <v>3</v>
      </c>
      <c r="H204" s="4" t="s">
        <v>12</v>
      </c>
      <c r="I204" s="5">
        <f t="shared" si="11"/>
        <v>17.13</v>
      </c>
      <c r="J204" s="6" t="s">
        <v>2962</v>
      </c>
      <c r="K204" s="5">
        <v>17.13</v>
      </c>
      <c r="L204" s="6"/>
      <c r="M204" s="5"/>
      <c r="N204" s="6"/>
      <c r="O204" s="5"/>
      <c r="P204" s="6"/>
      <c r="Q204" s="5"/>
      <c r="R204" s="6"/>
      <c r="S204" s="5"/>
      <c r="T204" s="6"/>
      <c r="U204" s="5"/>
      <c r="V204" s="6"/>
      <c r="W204" s="5"/>
      <c r="X204" s="5">
        <f t="shared" si="8"/>
        <v>17.13</v>
      </c>
    </row>
    <row r="205" spans="1:24" s="76" customFormat="1" x14ac:dyDescent="0.3">
      <c r="A205" s="92">
        <v>194</v>
      </c>
      <c r="B205" s="92">
        <v>21752</v>
      </c>
      <c r="C205" s="3"/>
      <c r="D205" s="4" t="s">
        <v>145</v>
      </c>
      <c r="E205" s="92">
        <f t="shared" ref="E205:E231" si="12">(F204+1)</f>
        <v>856067</v>
      </c>
      <c r="F205" s="92">
        <v>856074</v>
      </c>
      <c r="G205" s="92">
        <f t="shared" ref="G205:G233" si="13">(F205-E205)+1</f>
        <v>8</v>
      </c>
      <c r="H205" s="4" t="s">
        <v>7</v>
      </c>
      <c r="I205" s="5">
        <f t="shared" ref="I205:I233" si="14">(G205*5.71)</f>
        <v>45.68</v>
      </c>
      <c r="J205" s="6" t="s">
        <v>2963</v>
      </c>
      <c r="K205" s="5">
        <v>45.68</v>
      </c>
      <c r="L205" s="6"/>
      <c r="M205" s="5"/>
      <c r="N205" s="6"/>
      <c r="O205" s="5"/>
      <c r="P205" s="6"/>
      <c r="Q205" s="5"/>
      <c r="R205" s="6"/>
      <c r="S205" s="5"/>
      <c r="T205" s="6"/>
      <c r="U205" s="5"/>
      <c r="V205" s="6"/>
      <c r="W205" s="5"/>
      <c r="X205" s="5">
        <f t="shared" si="8"/>
        <v>45.68</v>
      </c>
    </row>
    <row r="206" spans="1:24" s="76" customFormat="1" x14ac:dyDescent="0.3">
      <c r="A206" s="92">
        <v>195</v>
      </c>
      <c r="B206" s="92">
        <v>21753</v>
      </c>
      <c r="C206" s="3"/>
      <c r="D206" s="4" t="s">
        <v>250</v>
      </c>
      <c r="E206" s="92">
        <f t="shared" si="12"/>
        <v>856075</v>
      </c>
      <c r="F206" s="92">
        <v>856076</v>
      </c>
      <c r="G206" s="92">
        <f t="shared" si="13"/>
        <v>2</v>
      </c>
      <c r="H206" s="4" t="s">
        <v>74</v>
      </c>
      <c r="I206" s="5">
        <f t="shared" si="14"/>
        <v>11.42</v>
      </c>
      <c r="J206" s="6" t="s">
        <v>2964</v>
      </c>
      <c r="K206" s="5">
        <v>5.71</v>
      </c>
      <c r="L206" s="6" t="s">
        <v>2965</v>
      </c>
      <c r="M206" s="5">
        <v>5.71</v>
      </c>
      <c r="N206" s="6"/>
      <c r="O206" s="5"/>
      <c r="P206" s="6"/>
      <c r="Q206" s="5"/>
      <c r="R206" s="6"/>
      <c r="S206" s="5"/>
      <c r="T206" s="6"/>
      <c r="U206" s="5"/>
      <c r="V206" s="6"/>
      <c r="W206" s="5"/>
      <c r="X206" s="5">
        <f t="shared" si="8"/>
        <v>11.42</v>
      </c>
    </row>
    <row r="207" spans="1:24" s="76" customFormat="1" x14ac:dyDescent="0.3">
      <c r="A207" s="92">
        <v>196</v>
      </c>
      <c r="B207" s="92">
        <v>21754</v>
      </c>
      <c r="C207" s="3"/>
      <c r="D207" s="4" t="s">
        <v>257</v>
      </c>
      <c r="E207" s="92">
        <f t="shared" si="12"/>
        <v>856077</v>
      </c>
      <c r="F207" s="92">
        <v>856077</v>
      </c>
      <c r="G207" s="92">
        <f t="shared" si="13"/>
        <v>1</v>
      </c>
      <c r="H207" s="4" t="s">
        <v>90</v>
      </c>
      <c r="I207" s="5">
        <f t="shared" si="14"/>
        <v>5.71</v>
      </c>
      <c r="J207" s="6" t="s">
        <v>3115</v>
      </c>
      <c r="K207" s="5">
        <v>5.71</v>
      </c>
      <c r="L207" s="6"/>
      <c r="M207" s="5"/>
      <c r="N207" s="6"/>
      <c r="O207" s="5"/>
      <c r="P207" s="6"/>
      <c r="Q207" s="5"/>
      <c r="R207" s="6"/>
      <c r="S207" s="5"/>
      <c r="T207" s="6"/>
      <c r="U207" s="5"/>
      <c r="V207" s="6"/>
      <c r="W207" s="5"/>
      <c r="X207" s="5">
        <f t="shared" si="8"/>
        <v>5.71</v>
      </c>
    </row>
    <row r="208" spans="1:24" s="76" customFormat="1" x14ac:dyDescent="0.3">
      <c r="A208" s="92">
        <v>197</v>
      </c>
      <c r="B208" s="92">
        <v>21755</v>
      </c>
      <c r="C208" s="3"/>
      <c r="D208" s="4" t="s">
        <v>1043</v>
      </c>
      <c r="E208" s="92">
        <f t="shared" si="12"/>
        <v>856078</v>
      </c>
      <c r="F208" s="92">
        <v>856079</v>
      </c>
      <c r="G208" s="92">
        <f t="shared" si="13"/>
        <v>2</v>
      </c>
      <c r="H208" s="4" t="s">
        <v>14</v>
      </c>
      <c r="I208" s="5">
        <f t="shared" si="14"/>
        <v>11.42</v>
      </c>
      <c r="J208" s="6" t="s">
        <v>2966</v>
      </c>
      <c r="K208" s="5">
        <v>11.42</v>
      </c>
      <c r="L208" s="6"/>
      <c r="M208" s="5"/>
      <c r="N208" s="6"/>
      <c r="O208" s="5"/>
      <c r="P208" s="6"/>
      <c r="Q208" s="5"/>
      <c r="R208" s="6"/>
      <c r="S208" s="5"/>
      <c r="T208" s="6"/>
      <c r="U208" s="5"/>
      <c r="V208" s="6"/>
      <c r="W208" s="5"/>
      <c r="X208" s="5">
        <f t="shared" si="8"/>
        <v>11.42</v>
      </c>
    </row>
    <row r="209" spans="1:24" s="76" customFormat="1" x14ac:dyDescent="0.3">
      <c r="A209" s="92">
        <v>198</v>
      </c>
      <c r="B209" s="92">
        <v>21756</v>
      </c>
      <c r="C209" s="3"/>
      <c r="D209" s="4" t="s">
        <v>186</v>
      </c>
      <c r="E209" s="92">
        <f t="shared" si="12"/>
        <v>856080</v>
      </c>
      <c r="F209" s="92">
        <v>856084</v>
      </c>
      <c r="G209" s="92">
        <f t="shared" si="13"/>
        <v>5</v>
      </c>
      <c r="H209" s="4" t="s">
        <v>117</v>
      </c>
      <c r="I209" s="5">
        <f t="shared" si="14"/>
        <v>28.55</v>
      </c>
      <c r="J209" s="6" t="s">
        <v>2967</v>
      </c>
      <c r="K209" s="5">
        <v>11.42</v>
      </c>
      <c r="L209" s="6" t="s">
        <v>2968</v>
      </c>
      <c r="M209" s="5">
        <v>17.13</v>
      </c>
      <c r="N209" s="6"/>
      <c r="O209" s="5"/>
      <c r="P209" s="6"/>
      <c r="Q209" s="5"/>
      <c r="R209" s="6"/>
      <c r="S209" s="5"/>
      <c r="T209" s="6"/>
      <c r="U209" s="5"/>
      <c r="V209" s="6"/>
      <c r="W209" s="5"/>
      <c r="X209" s="5">
        <f t="shared" si="8"/>
        <v>28.549999999999997</v>
      </c>
    </row>
    <row r="210" spans="1:24" s="76" customFormat="1" x14ac:dyDescent="0.3">
      <c r="A210" s="92">
        <v>199</v>
      </c>
      <c r="B210" s="92">
        <v>21757</v>
      </c>
      <c r="C210" s="3"/>
      <c r="D210" s="4" t="s">
        <v>337</v>
      </c>
      <c r="E210" s="92">
        <f t="shared" si="12"/>
        <v>856085</v>
      </c>
      <c r="F210" s="92">
        <v>856089</v>
      </c>
      <c r="G210" s="92">
        <f t="shared" si="13"/>
        <v>5</v>
      </c>
      <c r="H210" s="4" t="s">
        <v>47</v>
      </c>
      <c r="I210" s="5">
        <f t="shared" si="14"/>
        <v>28.55</v>
      </c>
      <c r="J210" s="6" t="s">
        <v>501</v>
      </c>
      <c r="K210" s="5">
        <v>28.55</v>
      </c>
      <c r="L210" s="6"/>
      <c r="M210" s="5"/>
      <c r="N210" s="6"/>
      <c r="O210" s="5"/>
      <c r="P210" s="6"/>
      <c r="Q210" s="5"/>
      <c r="R210" s="6"/>
      <c r="S210" s="5"/>
      <c r="T210" s="6"/>
      <c r="U210" s="5"/>
      <c r="V210" s="6"/>
      <c r="W210" s="5"/>
      <c r="X210" s="5">
        <f t="shared" si="8"/>
        <v>28.55</v>
      </c>
    </row>
    <row r="211" spans="1:24" s="76" customFormat="1" x14ac:dyDescent="0.3">
      <c r="A211" s="92">
        <v>200</v>
      </c>
      <c r="B211" s="92">
        <v>21758</v>
      </c>
      <c r="C211" s="3"/>
      <c r="D211" s="4" t="s">
        <v>156</v>
      </c>
      <c r="E211" s="92">
        <f t="shared" si="12"/>
        <v>856090</v>
      </c>
      <c r="F211" s="92">
        <v>856094</v>
      </c>
      <c r="G211" s="92">
        <f t="shared" si="13"/>
        <v>5</v>
      </c>
      <c r="H211" s="4" t="s">
        <v>6</v>
      </c>
      <c r="I211" s="5">
        <f t="shared" si="14"/>
        <v>28.55</v>
      </c>
      <c r="J211" s="6" t="s">
        <v>2969</v>
      </c>
      <c r="K211" s="5">
        <v>5.71</v>
      </c>
      <c r="L211" s="6" t="s">
        <v>2970</v>
      </c>
      <c r="M211" s="5">
        <v>22.84</v>
      </c>
      <c r="N211" s="6"/>
      <c r="O211" s="5"/>
      <c r="P211" s="6"/>
      <c r="Q211" s="5"/>
      <c r="R211" s="6"/>
      <c r="S211" s="5"/>
      <c r="T211" s="6"/>
      <c r="U211" s="5"/>
      <c r="V211" s="6"/>
      <c r="W211" s="5"/>
      <c r="X211" s="5">
        <f t="shared" si="8"/>
        <v>28.55</v>
      </c>
    </row>
    <row r="212" spans="1:24" s="76" customFormat="1" x14ac:dyDescent="0.3">
      <c r="A212" s="92">
        <v>201</v>
      </c>
      <c r="B212" s="92">
        <v>21759</v>
      </c>
      <c r="C212" s="3"/>
      <c r="D212" s="4" t="s">
        <v>336</v>
      </c>
      <c r="E212" s="92">
        <f t="shared" si="12"/>
        <v>856095</v>
      </c>
      <c r="F212" s="92">
        <v>856127</v>
      </c>
      <c r="G212" s="92">
        <f t="shared" si="13"/>
        <v>33</v>
      </c>
      <c r="H212" s="4" t="s">
        <v>21</v>
      </c>
      <c r="I212" s="5">
        <f t="shared" si="14"/>
        <v>188.43</v>
      </c>
      <c r="J212" s="6" t="s">
        <v>501</v>
      </c>
      <c r="K212" s="127">
        <v>188.43</v>
      </c>
      <c r="L212" s="6"/>
      <c r="M212" s="5"/>
      <c r="N212" s="6"/>
      <c r="O212" s="5"/>
      <c r="P212" s="6"/>
      <c r="Q212" s="5"/>
      <c r="R212" s="6"/>
      <c r="S212" s="5"/>
      <c r="T212" s="6"/>
      <c r="U212" s="5"/>
      <c r="V212" s="6"/>
      <c r="W212" s="5"/>
      <c r="X212" s="5">
        <f t="shared" si="8"/>
        <v>188.43</v>
      </c>
    </row>
    <row r="213" spans="1:24" s="76" customFormat="1" x14ac:dyDescent="0.3">
      <c r="A213" s="92">
        <v>202</v>
      </c>
      <c r="B213" s="92">
        <v>21760</v>
      </c>
      <c r="C213" s="3">
        <v>43403</v>
      </c>
      <c r="D213" s="4" t="s">
        <v>247</v>
      </c>
      <c r="E213" s="92">
        <f t="shared" si="12"/>
        <v>856128</v>
      </c>
      <c r="F213" s="92">
        <v>856130</v>
      </c>
      <c r="G213" s="92">
        <f t="shared" si="13"/>
        <v>3</v>
      </c>
      <c r="H213" s="4" t="s">
        <v>131</v>
      </c>
      <c r="I213" s="5">
        <f t="shared" si="14"/>
        <v>17.13</v>
      </c>
      <c r="J213" s="6" t="s">
        <v>2971</v>
      </c>
      <c r="K213" s="5">
        <v>17.13</v>
      </c>
      <c r="L213" s="6"/>
      <c r="M213" s="5"/>
      <c r="N213" s="6"/>
      <c r="O213" s="5"/>
      <c r="P213" s="6"/>
      <c r="Q213" s="5"/>
      <c r="R213" s="6"/>
      <c r="S213" s="5"/>
      <c r="T213" s="6"/>
      <c r="U213" s="5"/>
      <c r="V213" s="6"/>
      <c r="W213" s="5"/>
      <c r="X213" s="5">
        <f t="shared" si="8"/>
        <v>17.13</v>
      </c>
    </row>
    <row r="214" spans="1:24" s="76" customFormat="1" x14ac:dyDescent="0.3">
      <c r="A214" s="92">
        <v>203</v>
      </c>
      <c r="B214" s="92">
        <v>21761</v>
      </c>
      <c r="C214" s="3"/>
      <c r="D214" s="4" t="s">
        <v>248</v>
      </c>
      <c r="E214" s="92">
        <f t="shared" si="12"/>
        <v>856131</v>
      </c>
      <c r="F214" s="92">
        <v>856134</v>
      </c>
      <c r="G214" s="92">
        <f t="shared" si="13"/>
        <v>4</v>
      </c>
      <c r="H214" s="4" t="s">
        <v>13</v>
      </c>
      <c r="I214" s="5">
        <f t="shared" si="14"/>
        <v>22.84</v>
      </c>
      <c r="J214" s="6" t="s">
        <v>2972</v>
      </c>
      <c r="K214" s="5">
        <v>22.84</v>
      </c>
      <c r="L214" s="6"/>
      <c r="M214" s="5"/>
      <c r="N214" s="6"/>
      <c r="O214" s="5"/>
      <c r="P214" s="6"/>
      <c r="Q214" s="5"/>
      <c r="R214" s="6"/>
      <c r="S214" s="5"/>
      <c r="T214" s="6"/>
      <c r="U214" s="5"/>
      <c r="V214" s="6"/>
      <c r="W214" s="5"/>
      <c r="X214" s="5">
        <f t="shared" si="8"/>
        <v>22.84</v>
      </c>
    </row>
    <row r="215" spans="1:24" s="76" customFormat="1" x14ac:dyDescent="0.3">
      <c r="A215" s="92">
        <v>204</v>
      </c>
      <c r="B215" s="92">
        <v>21762</v>
      </c>
      <c r="C215" s="3"/>
      <c r="D215" s="4" t="s">
        <v>235</v>
      </c>
      <c r="E215" s="92">
        <f t="shared" si="12"/>
        <v>856135</v>
      </c>
      <c r="F215" s="92">
        <v>856139</v>
      </c>
      <c r="G215" s="92">
        <f t="shared" si="13"/>
        <v>5</v>
      </c>
      <c r="H215" s="4" t="s">
        <v>11</v>
      </c>
      <c r="I215" s="5">
        <f t="shared" si="14"/>
        <v>28.55</v>
      </c>
      <c r="J215" s="6" t="s">
        <v>2973</v>
      </c>
      <c r="K215" s="5">
        <v>28.55</v>
      </c>
      <c r="L215" s="6"/>
      <c r="M215" s="5"/>
      <c r="N215" s="6"/>
      <c r="O215" s="5"/>
      <c r="P215" s="6"/>
      <c r="Q215" s="5"/>
      <c r="R215" s="6"/>
      <c r="S215" s="5"/>
      <c r="T215" s="6"/>
      <c r="U215" s="5"/>
      <c r="V215" s="6"/>
      <c r="W215" s="5"/>
      <c r="X215" s="5">
        <f t="shared" si="8"/>
        <v>28.55</v>
      </c>
    </row>
    <row r="216" spans="1:24" s="76" customFormat="1" x14ac:dyDescent="0.3">
      <c r="A216" s="92">
        <v>205</v>
      </c>
      <c r="B216" s="92">
        <v>21763</v>
      </c>
      <c r="C216" s="3"/>
      <c r="D216" s="4" t="s">
        <v>241</v>
      </c>
      <c r="E216" s="92">
        <f t="shared" si="12"/>
        <v>856140</v>
      </c>
      <c r="F216" s="92">
        <v>856141</v>
      </c>
      <c r="G216" s="92">
        <f t="shared" si="13"/>
        <v>2</v>
      </c>
      <c r="H216" s="4" t="s">
        <v>104</v>
      </c>
      <c r="I216" s="5">
        <f t="shared" si="14"/>
        <v>11.42</v>
      </c>
      <c r="J216" s="6" t="s">
        <v>2974</v>
      </c>
      <c r="K216" s="5">
        <v>11.42</v>
      </c>
      <c r="L216" s="6"/>
      <c r="M216" s="5"/>
      <c r="N216" s="6"/>
      <c r="O216" s="5"/>
      <c r="P216" s="6"/>
      <c r="Q216" s="5"/>
      <c r="R216" s="6"/>
      <c r="S216" s="5"/>
      <c r="T216" s="6"/>
      <c r="U216" s="5"/>
      <c r="V216" s="6"/>
      <c r="W216" s="5"/>
      <c r="X216" s="5">
        <f t="shared" si="8"/>
        <v>11.42</v>
      </c>
    </row>
    <row r="217" spans="1:24" s="76" customFormat="1" x14ac:dyDescent="0.3">
      <c r="A217" s="92">
        <v>206</v>
      </c>
      <c r="B217" s="92">
        <v>21764</v>
      </c>
      <c r="C217" s="3"/>
      <c r="D217" s="4" t="s">
        <v>230</v>
      </c>
      <c r="E217" s="92">
        <f t="shared" si="12"/>
        <v>856142</v>
      </c>
      <c r="F217" s="92">
        <v>856167</v>
      </c>
      <c r="G217" s="92">
        <f t="shared" si="13"/>
        <v>26</v>
      </c>
      <c r="H217" s="4" t="s">
        <v>104</v>
      </c>
      <c r="I217" s="5">
        <f t="shared" si="14"/>
        <v>148.46</v>
      </c>
      <c r="J217" s="6" t="s">
        <v>3116</v>
      </c>
      <c r="K217" s="5">
        <v>148.46</v>
      </c>
      <c r="L217" s="6"/>
      <c r="M217" s="5"/>
      <c r="N217" s="6"/>
      <c r="O217" s="5"/>
      <c r="P217" s="6"/>
      <c r="Q217" s="5"/>
      <c r="R217" s="6"/>
      <c r="S217" s="5"/>
      <c r="T217" s="6"/>
      <c r="U217" s="5"/>
      <c r="V217" s="6"/>
      <c r="W217" s="5"/>
      <c r="X217" s="5">
        <f t="shared" si="8"/>
        <v>148.46</v>
      </c>
    </row>
    <row r="218" spans="1:24" s="76" customFormat="1" x14ac:dyDescent="0.3">
      <c r="A218" s="92">
        <v>207</v>
      </c>
      <c r="B218" s="92">
        <v>21765</v>
      </c>
      <c r="C218" s="3"/>
      <c r="D218" s="4" t="s">
        <v>231</v>
      </c>
      <c r="E218" s="92">
        <f t="shared" si="12"/>
        <v>856168</v>
      </c>
      <c r="F218" s="92">
        <v>856190</v>
      </c>
      <c r="G218" s="92">
        <f t="shared" si="13"/>
        <v>23</v>
      </c>
      <c r="H218" s="4" t="s">
        <v>104</v>
      </c>
      <c r="I218" s="5">
        <f t="shared" si="14"/>
        <v>131.33000000000001</v>
      </c>
      <c r="J218" s="6" t="s">
        <v>3117</v>
      </c>
      <c r="K218" s="5">
        <v>131.33000000000001</v>
      </c>
      <c r="L218" s="6"/>
      <c r="M218" s="5"/>
      <c r="N218" s="6"/>
      <c r="O218" s="5"/>
      <c r="P218" s="6"/>
      <c r="Q218" s="5"/>
      <c r="R218" s="6"/>
      <c r="S218" s="5"/>
      <c r="T218" s="6"/>
      <c r="U218" s="5"/>
      <c r="V218" s="6"/>
      <c r="W218" s="5"/>
      <c r="X218" s="5">
        <f t="shared" si="8"/>
        <v>131.33000000000001</v>
      </c>
    </row>
    <row r="219" spans="1:24" s="76" customFormat="1" x14ac:dyDescent="0.3">
      <c r="A219" s="92">
        <v>208</v>
      </c>
      <c r="B219" s="92">
        <v>21766</v>
      </c>
      <c r="C219" s="3"/>
      <c r="D219" s="4" t="s">
        <v>261</v>
      </c>
      <c r="E219" s="92">
        <f t="shared" si="12"/>
        <v>856191</v>
      </c>
      <c r="F219" s="92">
        <v>856200</v>
      </c>
      <c r="G219" s="92">
        <f t="shared" si="13"/>
        <v>10</v>
      </c>
      <c r="H219" s="4" t="s">
        <v>61</v>
      </c>
      <c r="I219" s="5">
        <f t="shared" si="14"/>
        <v>57.1</v>
      </c>
      <c r="J219" s="6" t="s">
        <v>3118</v>
      </c>
      <c r="K219" s="5">
        <v>45.68</v>
      </c>
      <c r="L219" s="6" t="s">
        <v>3119</v>
      </c>
      <c r="M219" s="5">
        <v>11.42</v>
      </c>
      <c r="N219" s="6"/>
      <c r="O219" s="5"/>
      <c r="P219" s="6"/>
      <c r="Q219" s="5"/>
      <c r="R219" s="6"/>
      <c r="S219" s="5"/>
      <c r="T219" s="6"/>
      <c r="U219" s="5"/>
      <c r="V219" s="6"/>
      <c r="W219" s="5"/>
      <c r="X219" s="5">
        <f t="shared" si="8"/>
        <v>57.1</v>
      </c>
    </row>
    <row r="220" spans="1:24" s="76" customFormat="1" x14ac:dyDescent="0.3">
      <c r="A220" s="92">
        <v>209</v>
      </c>
      <c r="B220" s="92">
        <v>21767</v>
      </c>
      <c r="C220" s="3"/>
      <c r="D220" s="4" t="s">
        <v>251</v>
      </c>
      <c r="E220" s="92">
        <f t="shared" si="12"/>
        <v>856201</v>
      </c>
      <c r="F220" s="92">
        <v>856201</v>
      </c>
      <c r="G220" s="92">
        <f t="shared" si="13"/>
        <v>1</v>
      </c>
      <c r="H220" s="4" t="s">
        <v>17</v>
      </c>
      <c r="I220" s="5">
        <f t="shared" si="14"/>
        <v>5.71</v>
      </c>
      <c r="J220" s="6" t="s">
        <v>3120</v>
      </c>
      <c r="K220" s="5">
        <v>5.71</v>
      </c>
      <c r="L220" s="6"/>
      <c r="M220" s="5"/>
      <c r="N220" s="6"/>
      <c r="O220" s="5"/>
      <c r="P220" s="6"/>
      <c r="Q220" s="5"/>
      <c r="R220" s="6"/>
      <c r="S220" s="5"/>
      <c r="T220" s="6"/>
      <c r="U220" s="5"/>
      <c r="V220" s="6"/>
      <c r="W220" s="5"/>
      <c r="X220" s="5">
        <f t="shared" si="8"/>
        <v>5.71</v>
      </c>
    </row>
    <row r="221" spans="1:24" s="76" customFormat="1" x14ac:dyDescent="0.3">
      <c r="A221" s="92">
        <v>210</v>
      </c>
      <c r="B221" s="92">
        <v>21768</v>
      </c>
      <c r="C221" s="3"/>
      <c r="D221" s="4" t="s">
        <v>164</v>
      </c>
      <c r="E221" s="92">
        <f t="shared" si="12"/>
        <v>856202</v>
      </c>
      <c r="F221" s="92">
        <v>856206</v>
      </c>
      <c r="G221" s="92">
        <f t="shared" si="13"/>
        <v>5</v>
      </c>
      <c r="H221" s="4" t="s">
        <v>121</v>
      </c>
      <c r="I221" s="5">
        <f t="shared" si="14"/>
        <v>28.55</v>
      </c>
      <c r="J221" s="6" t="s">
        <v>3121</v>
      </c>
      <c r="K221" s="5">
        <v>28.55</v>
      </c>
      <c r="L221" s="6"/>
      <c r="M221" s="5"/>
      <c r="N221" s="6"/>
      <c r="O221" s="5"/>
      <c r="P221" s="6"/>
      <c r="Q221" s="5"/>
      <c r="R221" s="6"/>
      <c r="S221" s="5"/>
      <c r="T221" s="6"/>
      <c r="U221" s="5"/>
      <c r="V221" s="6"/>
      <c r="W221" s="5"/>
      <c r="X221" s="5">
        <f t="shared" si="8"/>
        <v>28.55</v>
      </c>
    </row>
    <row r="222" spans="1:24" s="76" customFormat="1" x14ac:dyDescent="0.3">
      <c r="A222" s="92">
        <v>211</v>
      </c>
      <c r="B222" s="92">
        <v>21769</v>
      </c>
      <c r="C222" s="3"/>
      <c r="D222" s="4" t="s">
        <v>2841</v>
      </c>
      <c r="E222" s="92">
        <f t="shared" si="12"/>
        <v>856207</v>
      </c>
      <c r="F222" s="92">
        <v>856210</v>
      </c>
      <c r="G222" s="92">
        <f t="shared" si="13"/>
        <v>4</v>
      </c>
      <c r="H222" s="4" t="s">
        <v>2842</v>
      </c>
      <c r="I222" s="5">
        <f t="shared" si="14"/>
        <v>22.84</v>
      </c>
      <c r="J222" s="6" t="s">
        <v>3173</v>
      </c>
      <c r="K222" s="5">
        <v>22.84</v>
      </c>
      <c r="L222" s="6"/>
      <c r="M222" s="5"/>
      <c r="N222" s="6"/>
      <c r="O222" s="5"/>
      <c r="P222" s="6"/>
      <c r="Q222" s="5"/>
      <c r="R222" s="6"/>
      <c r="S222" s="5"/>
      <c r="T222" s="6"/>
      <c r="U222" s="5"/>
      <c r="V222" s="6"/>
      <c r="W222" s="5"/>
      <c r="X222" s="5">
        <f t="shared" ref="X222:X233" si="15">K222+M222+O222+Q222+S222+U222+W222</f>
        <v>22.84</v>
      </c>
    </row>
    <row r="223" spans="1:24" s="76" customFormat="1" x14ac:dyDescent="0.3">
      <c r="A223" s="92">
        <v>212</v>
      </c>
      <c r="B223" s="92">
        <v>21770</v>
      </c>
      <c r="C223" s="3"/>
      <c r="D223" s="4" t="s">
        <v>171</v>
      </c>
      <c r="E223" s="92">
        <f t="shared" si="12"/>
        <v>856211</v>
      </c>
      <c r="F223" s="92">
        <v>856215</v>
      </c>
      <c r="G223" s="92">
        <f t="shared" si="13"/>
        <v>5</v>
      </c>
      <c r="H223" s="4" t="s">
        <v>9</v>
      </c>
      <c r="I223" s="5">
        <f t="shared" si="14"/>
        <v>28.55</v>
      </c>
      <c r="J223" s="6" t="s">
        <v>3122</v>
      </c>
      <c r="K223" s="5">
        <v>28.55</v>
      </c>
      <c r="L223" s="6"/>
      <c r="M223" s="5"/>
      <c r="N223" s="6"/>
      <c r="O223" s="5"/>
      <c r="P223" s="6"/>
      <c r="Q223" s="5"/>
      <c r="R223" s="6"/>
      <c r="S223" s="5"/>
      <c r="T223" s="6"/>
      <c r="U223" s="5"/>
      <c r="V223" s="6"/>
      <c r="W223" s="5"/>
      <c r="X223" s="5">
        <f t="shared" si="15"/>
        <v>28.55</v>
      </c>
    </row>
    <row r="224" spans="1:24" s="76" customFormat="1" x14ac:dyDescent="0.3">
      <c r="A224" s="92">
        <v>213</v>
      </c>
      <c r="B224" s="92">
        <v>21771</v>
      </c>
      <c r="C224" s="3"/>
      <c r="D224" s="4" t="s">
        <v>241</v>
      </c>
      <c r="E224" s="92">
        <f t="shared" si="12"/>
        <v>856216</v>
      </c>
      <c r="F224" s="92">
        <v>856217</v>
      </c>
      <c r="G224" s="92">
        <f t="shared" si="13"/>
        <v>2</v>
      </c>
      <c r="H224" s="4" t="s">
        <v>331</v>
      </c>
      <c r="I224" s="5">
        <f t="shared" si="14"/>
        <v>11.42</v>
      </c>
      <c r="J224" s="6" t="s">
        <v>3123</v>
      </c>
      <c r="K224" s="5">
        <v>11.42</v>
      </c>
      <c r="L224" s="6"/>
      <c r="M224" s="5"/>
      <c r="N224" s="6"/>
      <c r="O224" s="5"/>
      <c r="P224" s="6"/>
      <c r="Q224" s="5"/>
      <c r="R224" s="6"/>
      <c r="S224" s="5"/>
      <c r="T224" s="6"/>
      <c r="U224" s="5"/>
      <c r="V224" s="6"/>
      <c r="W224" s="5"/>
      <c r="X224" s="5">
        <f t="shared" si="15"/>
        <v>11.42</v>
      </c>
    </row>
    <row r="225" spans="1:24" s="76" customFormat="1" x14ac:dyDescent="0.3">
      <c r="A225" s="92">
        <v>214</v>
      </c>
      <c r="B225" s="92">
        <v>21772</v>
      </c>
      <c r="C225" s="3"/>
      <c r="D225" s="4" t="s">
        <v>230</v>
      </c>
      <c r="E225" s="92">
        <f t="shared" si="12"/>
        <v>856218</v>
      </c>
      <c r="F225" s="92">
        <v>856277</v>
      </c>
      <c r="G225" s="92">
        <f t="shared" si="13"/>
        <v>60</v>
      </c>
      <c r="H225" s="4" t="s">
        <v>331</v>
      </c>
      <c r="I225" s="5">
        <f t="shared" si="14"/>
        <v>342.6</v>
      </c>
      <c r="J225" s="6" t="s">
        <v>3124</v>
      </c>
      <c r="K225" s="5">
        <v>342.6</v>
      </c>
      <c r="L225" s="6"/>
      <c r="M225" s="5"/>
      <c r="N225" s="6"/>
      <c r="O225" s="5"/>
      <c r="P225" s="6"/>
      <c r="Q225" s="5"/>
      <c r="R225" s="6"/>
      <c r="S225" s="5"/>
      <c r="T225" s="6"/>
      <c r="U225" s="5"/>
      <c r="V225" s="6"/>
      <c r="W225" s="5"/>
      <c r="X225" s="5">
        <f t="shared" si="15"/>
        <v>342.6</v>
      </c>
    </row>
    <row r="226" spans="1:24" s="76" customFormat="1" x14ac:dyDescent="0.3">
      <c r="A226" s="92">
        <v>215</v>
      </c>
      <c r="B226" s="92">
        <v>21773</v>
      </c>
      <c r="C226" s="3"/>
      <c r="D226" s="4" t="s">
        <v>238</v>
      </c>
      <c r="E226" s="92">
        <f t="shared" si="12"/>
        <v>856278</v>
      </c>
      <c r="F226" s="92">
        <v>856278</v>
      </c>
      <c r="G226" s="92">
        <f t="shared" si="13"/>
        <v>1</v>
      </c>
      <c r="H226" s="4" t="s">
        <v>331</v>
      </c>
      <c r="I226" s="5">
        <f t="shared" si="14"/>
        <v>5.71</v>
      </c>
      <c r="J226" s="6" t="s">
        <v>3125</v>
      </c>
      <c r="K226" s="5">
        <v>5.71</v>
      </c>
      <c r="L226" s="6"/>
      <c r="M226" s="5"/>
      <c r="N226" s="6"/>
      <c r="O226" s="5"/>
      <c r="P226" s="6"/>
      <c r="Q226" s="5"/>
      <c r="R226" s="6"/>
      <c r="S226" s="5"/>
      <c r="T226" s="6"/>
      <c r="U226" s="5"/>
      <c r="V226" s="6"/>
      <c r="W226" s="5"/>
      <c r="X226" s="5">
        <f t="shared" si="15"/>
        <v>5.71</v>
      </c>
    </row>
    <row r="227" spans="1:24" s="76" customFormat="1" x14ac:dyDescent="0.3">
      <c r="A227" s="92">
        <v>216</v>
      </c>
      <c r="B227" s="92">
        <v>21774</v>
      </c>
      <c r="C227" s="3"/>
      <c r="D227" s="4" t="s">
        <v>223</v>
      </c>
      <c r="E227" s="92">
        <f t="shared" si="12"/>
        <v>856279</v>
      </c>
      <c r="F227" s="92">
        <v>856282</v>
      </c>
      <c r="G227" s="92">
        <f t="shared" si="13"/>
        <v>4</v>
      </c>
      <c r="H227" s="4" t="s">
        <v>32</v>
      </c>
      <c r="I227" s="5">
        <f t="shared" si="14"/>
        <v>22.84</v>
      </c>
      <c r="J227" s="6" t="s">
        <v>3126</v>
      </c>
      <c r="K227" s="5">
        <v>22.84</v>
      </c>
      <c r="L227" s="6"/>
      <c r="M227" s="5"/>
      <c r="N227" s="6"/>
      <c r="O227" s="5"/>
      <c r="P227" s="6"/>
      <c r="Q227" s="5"/>
      <c r="R227" s="6"/>
      <c r="S227" s="5"/>
      <c r="T227" s="6"/>
      <c r="U227" s="5"/>
      <c r="V227" s="6"/>
      <c r="W227" s="5"/>
      <c r="X227" s="5">
        <f t="shared" si="15"/>
        <v>22.84</v>
      </c>
    </row>
    <row r="228" spans="1:24" s="76" customFormat="1" x14ac:dyDescent="0.3">
      <c r="A228" s="92">
        <v>217</v>
      </c>
      <c r="B228" s="92">
        <v>21775</v>
      </c>
      <c r="C228" s="3"/>
      <c r="D228" s="4" t="s">
        <v>161</v>
      </c>
      <c r="E228" s="92">
        <f t="shared" si="12"/>
        <v>856283</v>
      </c>
      <c r="F228" s="92">
        <v>856285</v>
      </c>
      <c r="G228" s="92">
        <f t="shared" si="13"/>
        <v>3</v>
      </c>
      <c r="H228" s="4" t="s">
        <v>105</v>
      </c>
      <c r="I228" s="5">
        <f t="shared" si="14"/>
        <v>17.13</v>
      </c>
      <c r="J228" s="6" t="s">
        <v>3127</v>
      </c>
      <c r="K228" s="5">
        <v>17.13</v>
      </c>
      <c r="L228" s="6"/>
      <c r="M228" s="5"/>
      <c r="N228" s="6"/>
      <c r="O228" s="5"/>
      <c r="P228" s="6"/>
      <c r="Q228" s="5"/>
      <c r="R228" s="6"/>
      <c r="S228" s="5"/>
      <c r="T228" s="6"/>
      <c r="U228" s="5"/>
      <c r="V228" s="6"/>
      <c r="W228" s="5"/>
      <c r="X228" s="5">
        <f t="shared" si="15"/>
        <v>17.13</v>
      </c>
    </row>
    <row r="229" spans="1:24" s="76" customFormat="1" x14ac:dyDescent="0.3">
      <c r="A229" s="92">
        <v>218</v>
      </c>
      <c r="B229" s="92">
        <v>21776</v>
      </c>
      <c r="C229" s="3">
        <v>43404</v>
      </c>
      <c r="D229" s="4" t="s">
        <v>251</v>
      </c>
      <c r="E229" s="92">
        <f t="shared" si="12"/>
        <v>856286</v>
      </c>
      <c r="F229" s="92">
        <v>856286</v>
      </c>
      <c r="G229" s="92">
        <f t="shared" si="13"/>
        <v>1</v>
      </c>
      <c r="H229" s="4" t="s">
        <v>1567</v>
      </c>
      <c r="I229" s="5">
        <f t="shared" si="14"/>
        <v>5.71</v>
      </c>
      <c r="J229" s="6" t="s">
        <v>3128</v>
      </c>
      <c r="K229" s="5">
        <v>5.71</v>
      </c>
      <c r="L229" s="6"/>
      <c r="M229" s="5"/>
      <c r="N229" s="6"/>
      <c r="O229" s="5"/>
      <c r="P229" s="6"/>
      <c r="Q229" s="5"/>
      <c r="R229" s="6"/>
      <c r="S229" s="5"/>
      <c r="T229" s="6"/>
      <c r="U229" s="5"/>
      <c r="V229" s="6"/>
      <c r="W229" s="5"/>
      <c r="X229" s="5">
        <f t="shared" si="15"/>
        <v>5.71</v>
      </c>
    </row>
    <row r="230" spans="1:24" s="76" customFormat="1" x14ac:dyDescent="0.3">
      <c r="A230" s="92">
        <v>219</v>
      </c>
      <c r="B230" s="92">
        <v>21777</v>
      </c>
      <c r="C230" s="3"/>
      <c r="D230" s="4" t="s">
        <v>148</v>
      </c>
      <c r="E230" s="92">
        <f t="shared" si="12"/>
        <v>856287</v>
      </c>
      <c r="F230" s="92">
        <v>856289</v>
      </c>
      <c r="G230" s="92">
        <f t="shared" si="13"/>
        <v>3</v>
      </c>
      <c r="H230" s="4" t="s">
        <v>123</v>
      </c>
      <c r="I230" s="5">
        <f t="shared" si="14"/>
        <v>17.13</v>
      </c>
      <c r="J230" s="6" t="s">
        <v>2873</v>
      </c>
      <c r="K230" s="5">
        <v>17.13</v>
      </c>
      <c r="L230" s="6"/>
      <c r="M230" s="5"/>
      <c r="N230" s="6"/>
      <c r="O230" s="5"/>
      <c r="P230" s="6"/>
      <c r="Q230" s="5"/>
      <c r="R230" s="6"/>
      <c r="S230" s="5"/>
      <c r="T230" s="6"/>
      <c r="U230" s="5"/>
      <c r="V230" s="6"/>
      <c r="W230" s="5"/>
      <c r="X230" s="5">
        <f t="shared" si="15"/>
        <v>17.13</v>
      </c>
    </row>
    <row r="231" spans="1:24" s="76" customFormat="1" x14ac:dyDescent="0.3">
      <c r="A231" s="92">
        <v>220</v>
      </c>
      <c r="B231" s="92">
        <v>21778</v>
      </c>
      <c r="C231" s="3"/>
      <c r="D231" s="4" t="s">
        <v>169</v>
      </c>
      <c r="E231" s="92">
        <f t="shared" si="12"/>
        <v>856290</v>
      </c>
      <c r="F231" s="92">
        <v>856291</v>
      </c>
      <c r="G231" s="92">
        <f t="shared" si="13"/>
        <v>2</v>
      </c>
      <c r="H231" s="4" t="s">
        <v>325</v>
      </c>
      <c r="I231" s="5">
        <f t="shared" si="14"/>
        <v>11.42</v>
      </c>
      <c r="J231" s="6" t="s">
        <v>3129</v>
      </c>
      <c r="K231" s="5">
        <v>11.42</v>
      </c>
      <c r="L231" s="6"/>
      <c r="M231" s="5"/>
      <c r="N231" s="6"/>
      <c r="O231" s="5"/>
      <c r="P231" s="6"/>
      <c r="Q231" s="5"/>
      <c r="R231" s="6"/>
      <c r="S231" s="5"/>
      <c r="T231" s="6"/>
      <c r="U231" s="5"/>
      <c r="V231" s="6"/>
      <c r="W231" s="5"/>
      <c r="X231" s="5">
        <f t="shared" si="15"/>
        <v>11.42</v>
      </c>
    </row>
    <row r="232" spans="1:24" s="76" customFormat="1" x14ac:dyDescent="0.3">
      <c r="A232" s="92">
        <v>221</v>
      </c>
      <c r="B232" s="103">
        <v>21779</v>
      </c>
      <c r="C232" s="3"/>
      <c r="D232" s="4" t="s">
        <v>255</v>
      </c>
      <c r="E232" s="103">
        <v>853106</v>
      </c>
      <c r="F232" s="103">
        <v>853109</v>
      </c>
      <c r="G232" s="92">
        <f t="shared" si="13"/>
        <v>4</v>
      </c>
      <c r="H232" s="4" t="s">
        <v>23</v>
      </c>
      <c r="I232" s="5">
        <f t="shared" si="14"/>
        <v>22.84</v>
      </c>
      <c r="J232" s="6" t="s">
        <v>3130</v>
      </c>
      <c r="K232" s="5">
        <v>22.84</v>
      </c>
      <c r="L232" s="6"/>
      <c r="M232" s="5"/>
      <c r="N232" s="6"/>
      <c r="O232" s="5"/>
      <c r="P232" s="6"/>
      <c r="Q232" s="5"/>
      <c r="R232" s="6"/>
      <c r="S232" s="5"/>
      <c r="T232" s="6"/>
      <c r="U232" s="5"/>
      <c r="V232" s="6"/>
      <c r="W232" s="5"/>
      <c r="X232" s="5">
        <f t="shared" si="15"/>
        <v>22.84</v>
      </c>
    </row>
    <row r="233" spans="1:24" s="76" customFormat="1" x14ac:dyDescent="0.3">
      <c r="A233" s="92">
        <v>222</v>
      </c>
      <c r="B233" s="103">
        <v>21780</v>
      </c>
      <c r="C233" s="3"/>
      <c r="D233" s="4" t="s">
        <v>268</v>
      </c>
      <c r="E233" s="103">
        <v>855105</v>
      </c>
      <c r="F233" s="103">
        <v>855111</v>
      </c>
      <c r="G233" s="92">
        <f t="shared" si="13"/>
        <v>7</v>
      </c>
      <c r="H233" s="4" t="s">
        <v>19</v>
      </c>
      <c r="I233" s="5">
        <f t="shared" si="14"/>
        <v>39.97</v>
      </c>
      <c r="J233" s="6" t="s">
        <v>3131</v>
      </c>
      <c r="K233" s="5">
        <v>28.55</v>
      </c>
      <c r="L233" s="6" t="s">
        <v>3132</v>
      </c>
      <c r="M233" s="5">
        <v>11.42</v>
      </c>
      <c r="N233" s="6"/>
      <c r="O233" s="5"/>
      <c r="P233" s="6"/>
      <c r="Q233" s="5"/>
      <c r="R233" s="6"/>
      <c r="S233" s="5"/>
      <c r="T233" s="6"/>
      <c r="U233" s="5"/>
      <c r="V233" s="6"/>
      <c r="W233" s="5"/>
      <c r="X233" s="5">
        <f t="shared" si="15"/>
        <v>39.97</v>
      </c>
    </row>
    <row r="234" spans="1:24" s="76" customFormat="1" x14ac:dyDescent="0.3">
      <c r="A234" s="92"/>
      <c r="B234" s="92"/>
      <c r="C234" s="3"/>
      <c r="D234" s="43"/>
      <c r="E234" s="92"/>
      <c r="F234" s="92"/>
      <c r="G234" s="92"/>
      <c r="H234" s="4"/>
      <c r="I234" s="5"/>
      <c r="J234" s="6"/>
      <c r="K234" s="5"/>
      <c r="L234" s="6"/>
      <c r="M234" s="5"/>
      <c r="N234" s="6"/>
      <c r="O234" s="5"/>
      <c r="P234" s="6"/>
      <c r="Q234" s="5"/>
      <c r="R234" s="6"/>
      <c r="S234" s="5"/>
      <c r="T234" s="6"/>
      <c r="U234" s="5"/>
      <c r="V234" s="6"/>
      <c r="W234" s="5"/>
      <c r="X234" s="5"/>
    </row>
    <row r="235" spans="1:24" x14ac:dyDescent="0.3">
      <c r="A235" s="92"/>
      <c r="B235" s="92"/>
      <c r="C235" s="3"/>
      <c r="D235" s="43"/>
      <c r="E235" s="92"/>
      <c r="F235" s="92"/>
      <c r="G235" s="92">
        <f>SUM(G12:G233)</f>
        <v>2939</v>
      </c>
      <c r="H235" s="4"/>
      <c r="I235" s="5">
        <f>SUM(I12:I233)</f>
        <v>16781.689999999959</v>
      </c>
      <c r="J235" s="6"/>
      <c r="K235" s="5"/>
      <c r="L235" s="6"/>
      <c r="M235" s="5"/>
      <c r="N235" s="6"/>
      <c r="O235" s="5"/>
      <c r="P235" s="6"/>
      <c r="Q235" s="5"/>
      <c r="R235" s="6"/>
      <c r="S235" s="5"/>
      <c r="T235" s="6"/>
      <c r="U235" s="5"/>
      <c r="V235" s="6"/>
      <c r="W235" s="5"/>
      <c r="X235" s="5">
        <f>SUM(X12:X233)</f>
        <v>16461.92999999996</v>
      </c>
    </row>
    <row r="238" spans="1:24" x14ac:dyDescent="0.3">
      <c r="I238" s="185" t="s">
        <v>1929</v>
      </c>
      <c r="J238" s="185" t="s">
        <v>1930</v>
      </c>
      <c r="K238" s="186" t="s">
        <v>1931</v>
      </c>
      <c r="L238" s="187"/>
    </row>
    <row r="239" spans="1:24" x14ac:dyDescent="0.3">
      <c r="I239" s="185"/>
      <c r="J239" s="185"/>
      <c r="K239" s="188"/>
      <c r="L239" s="189"/>
    </row>
    <row r="240" spans="1:24" x14ac:dyDescent="0.3">
      <c r="I240" s="4"/>
      <c r="J240" s="4"/>
      <c r="K240" s="190"/>
      <c r="L240" s="191"/>
    </row>
    <row r="241" spans="4:12" s="76" customFormat="1" x14ac:dyDescent="0.3">
      <c r="D241" s="44"/>
      <c r="I241" s="125">
        <f>(I235)</f>
        <v>16781.689999999959</v>
      </c>
      <c r="J241" s="125">
        <f>(X235)</f>
        <v>16461.92999999996</v>
      </c>
      <c r="K241" s="192">
        <v>319.76</v>
      </c>
      <c r="L241" s="193"/>
    </row>
    <row r="242" spans="4:12" s="76" customFormat="1" x14ac:dyDescent="0.3">
      <c r="D242" s="44"/>
    </row>
    <row r="243" spans="4:12" s="76" customFormat="1" x14ac:dyDescent="0.3">
      <c r="D243" s="44"/>
    </row>
    <row r="244" spans="4:12" s="76" customFormat="1" x14ac:dyDescent="0.3">
      <c r="D244" s="44"/>
      <c r="I244" s="159"/>
    </row>
    <row r="245" spans="4:12" s="76" customFormat="1" x14ac:dyDescent="0.3">
      <c r="D245" s="44"/>
    </row>
    <row r="246" spans="4:12" s="76" customFormat="1" x14ac:dyDescent="0.3">
      <c r="D246" s="44"/>
    </row>
    <row r="247" spans="4:12" s="76" customFormat="1" x14ac:dyDescent="0.3">
      <c r="D247" s="44"/>
    </row>
    <row r="248" spans="4:12" s="76" customFormat="1" x14ac:dyDescent="0.3">
      <c r="D248" s="44"/>
    </row>
    <row r="249" spans="4:12" s="76" customFormat="1" x14ac:dyDescent="0.3">
      <c r="D249" s="44"/>
    </row>
    <row r="250" spans="4:12" s="76" customFormat="1" x14ac:dyDescent="0.3">
      <c r="D250" s="44"/>
    </row>
    <row r="251" spans="4:12" s="76" customFormat="1" x14ac:dyDescent="0.3">
      <c r="D251" s="44"/>
    </row>
    <row r="252" spans="4:12" s="76" customFormat="1" x14ac:dyDescent="0.3">
      <c r="D252" s="44"/>
    </row>
    <row r="257" spans="4:4" s="76" customFormat="1" x14ac:dyDescent="0.3">
      <c r="D257" s="44"/>
    </row>
    <row r="259" spans="4:4" s="76" customFormat="1" x14ac:dyDescent="0.3">
      <c r="D259" s="44"/>
    </row>
    <row r="260" spans="4:4" s="76" customFormat="1" x14ac:dyDescent="0.3">
      <c r="D260" s="44"/>
    </row>
  </sheetData>
  <mergeCells count="12">
    <mergeCell ref="I238:I239"/>
    <mergeCell ref="J238:J239"/>
    <mergeCell ref="K238:L239"/>
    <mergeCell ref="K240:L240"/>
    <mergeCell ref="K241:L241"/>
    <mergeCell ref="B10:X10"/>
    <mergeCell ref="A1:X4"/>
    <mergeCell ref="B5:X5"/>
    <mergeCell ref="B6:X6"/>
    <mergeCell ref="B7:X7"/>
    <mergeCell ref="B8:X8"/>
    <mergeCell ref="B9:X9"/>
  </mergeCells>
  <pageMargins left="0.7" right="0.7" top="0.75" bottom="0.75" header="0.3" footer="0.3"/>
  <pageSetup orientation="portrait" horizontalDpi="180" verticalDpi="18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6"/>
  <sheetViews>
    <sheetView zoomScaleNormal="100" workbookViewId="0">
      <selection activeCell="E15" sqref="E15"/>
    </sheetView>
  </sheetViews>
  <sheetFormatPr baseColWidth="10" defaultRowHeight="14.4" x14ac:dyDescent="0.3"/>
  <cols>
    <col min="1" max="1" width="4.6640625" style="76" bestFit="1" customWidth="1"/>
    <col min="2" max="2" width="11.6640625" style="76" customWidth="1"/>
    <col min="3" max="3" width="40.88671875" style="76" bestFit="1" customWidth="1"/>
    <col min="4" max="4" width="35.109375" style="76" customWidth="1"/>
    <col min="5" max="5" width="11.6640625" style="76" customWidth="1"/>
    <col min="6" max="6" width="12.5546875" style="76" customWidth="1"/>
    <col min="7" max="7" width="9.88671875" style="76" customWidth="1"/>
    <col min="8" max="8" width="21.33203125" style="76" bestFit="1" customWidth="1"/>
    <col min="9" max="9" width="13.109375" style="44" customWidth="1"/>
    <col min="10" max="10" width="13.5546875" style="44" customWidth="1"/>
    <col min="11" max="11" width="9.44140625" style="76" bestFit="1" customWidth="1"/>
    <col min="12" max="12" width="8.6640625" style="76" bestFit="1" customWidth="1"/>
    <col min="13" max="13" width="11.5546875" style="76" customWidth="1"/>
    <col min="14" max="14" width="9" style="76" customWidth="1"/>
    <col min="15" max="15" width="12.6640625" style="76" customWidth="1"/>
    <col min="16" max="16" width="12.33203125" style="76" customWidth="1"/>
    <col min="17" max="17" width="8.33203125" style="76" customWidth="1"/>
    <col min="18" max="18" width="9.44140625" style="76" customWidth="1"/>
    <col min="19" max="19" width="8" style="76" customWidth="1"/>
    <col min="20" max="20" width="9.5546875" style="76" customWidth="1"/>
    <col min="21" max="21" width="7.88671875" style="76" customWidth="1"/>
    <col min="22" max="22" width="10.88671875" style="76" customWidth="1"/>
    <col min="23" max="23" width="8.88671875" style="76" customWidth="1"/>
    <col min="24" max="24" width="10.33203125" style="76" customWidth="1"/>
    <col min="25" max="25" width="7.44140625" style="76" customWidth="1"/>
    <col min="26" max="26" width="9.6640625" style="76" customWidth="1"/>
    <col min="27" max="27" width="7.88671875" style="76" customWidth="1"/>
    <col min="28" max="28" width="13" style="76" customWidth="1"/>
    <col min="29" max="29" width="10.109375" style="76" bestFit="1" customWidth="1"/>
    <col min="30" max="30" width="12.33203125" style="76" bestFit="1" customWidth="1"/>
  </cols>
  <sheetData>
    <row r="1" spans="1:30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</row>
    <row r="2" spans="1:30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1:30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</row>
    <row r="4" spans="1:30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</row>
    <row r="5" spans="1:30" x14ac:dyDescent="0.3">
      <c r="A5" s="195" t="s">
        <v>51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51"/>
      <c r="AD5" s="151"/>
    </row>
    <row r="6" spans="1:30" x14ac:dyDescent="0.3">
      <c r="A6" s="195" t="s">
        <v>36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51"/>
      <c r="AD6" s="151"/>
    </row>
    <row r="7" spans="1:30" x14ac:dyDescent="0.3">
      <c r="A7" s="195" t="s">
        <v>63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51"/>
      <c r="AD7" s="151"/>
    </row>
    <row r="8" spans="1:30" x14ac:dyDescent="0.3">
      <c r="A8" s="195" t="s">
        <v>64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51"/>
      <c r="AD8" s="151"/>
    </row>
    <row r="9" spans="1:30" x14ac:dyDescent="0.3">
      <c r="A9" s="195" t="s">
        <v>65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51"/>
      <c r="AD9" s="151"/>
    </row>
    <row r="10" spans="1:30" x14ac:dyDescent="0.3">
      <c r="A10" s="202" t="s">
        <v>3793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152"/>
      <c r="AD10" s="151"/>
    </row>
    <row r="11" spans="1:30" ht="29.25" customHeight="1" x14ac:dyDescent="0.3">
      <c r="A11" s="147" t="s">
        <v>75</v>
      </c>
      <c r="B11" s="150" t="s">
        <v>2983</v>
      </c>
      <c r="C11" s="148" t="s">
        <v>2982</v>
      </c>
      <c r="D11" s="149" t="s">
        <v>3071</v>
      </c>
      <c r="E11" s="150" t="s">
        <v>2979</v>
      </c>
      <c r="F11" s="150" t="s">
        <v>2985</v>
      </c>
      <c r="G11" s="150" t="s">
        <v>2984</v>
      </c>
      <c r="H11" s="147" t="s">
        <v>2980</v>
      </c>
      <c r="I11" s="150" t="s">
        <v>2975</v>
      </c>
      <c r="J11" s="150" t="s">
        <v>2978</v>
      </c>
      <c r="K11" s="150" t="s">
        <v>2976</v>
      </c>
      <c r="L11" s="150" t="s">
        <v>2977</v>
      </c>
      <c r="M11" s="150" t="s">
        <v>2981</v>
      </c>
      <c r="N11" s="147" t="s">
        <v>53</v>
      </c>
      <c r="O11" s="147" t="s">
        <v>54</v>
      </c>
      <c r="P11" s="147" t="s">
        <v>55</v>
      </c>
      <c r="Q11" s="147" t="s">
        <v>54</v>
      </c>
      <c r="R11" s="147" t="s">
        <v>56</v>
      </c>
      <c r="S11" s="147" t="s">
        <v>54</v>
      </c>
      <c r="T11" s="147" t="s">
        <v>57</v>
      </c>
      <c r="U11" s="147" t="s">
        <v>54</v>
      </c>
      <c r="V11" s="147" t="s">
        <v>58</v>
      </c>
      <c r="W11" s="147" t="s">
        <v>54</v>
      </c>
      <c r="X11" s="147" t="s">
        <v>70</v>
      </c>
      <c r="Y11" s="147" t="s">
        <v>54</v>
      </c>
      <c r="Z11" s="147" t="s">
        <v>71</v>
      </c>
      <c r="AA11" s="147" t="s">
        <v>54</v>
      </c>
      <c r="AB11" s="149" t="s">
        <v>72</v>
      </c>
      <c r="AC11" s="25"/>
      <c r="AD11"/>
    </row>
    <row r="12" spans="1:30" x14ac:dyDescent="0.3">
      <c r="A12" s="92">
        <v>1</v>
      </c>
      <c r="B12" s="92">
        <v>21781</v>
      </c>
      <c r="C12" s="4" t="s">
        <v>33</v>
      </c>
      <c r="D12" s="4" t="s">
        <v>3072</v>
      </c>
      <c r="E12" s="3">
        <v>43405</v>
      </c>
      <c r="F12" s="3">
        <v>43405</v>
      </c>
      <c r="G12" s="3">
        <v>43420</v>
      </c>
      <c r="H12" s="4" t="s">
        <v>262</v>
      </c>
      <c r="I12" s="153" t="s">
        <v>2987</v>
      </c>
      <c r="J12" s="92">
        <v>856292</v>
      </c>
      <c r="K12" s="92">
        <v>856294</v>
      </c>
      <c r="L12" s="92">
        <f t="shared" ref="L12:L75" si="0">(K12-J12)+1</f>
        <v>3</v>
      </c>
      <c r="M12" s="5">
        <f t="shared" ref="M12:M43" si="1">(L12*5.71)</f>
        <v>17.13</v>
      </c>
      <c r="N12" s="6" t="s">
        <v>3184</v>
      </c>
      <c r="O12" s="5">
        <v>17.13</v>
      </c>
      <c r="P12" s="6"/>
      <c r="Q12" s="5"/>
      <c r="R12" s="6"/>
      <c r="S12" s="5"/>
      <c r="T12" s="6"/>
      <c r="U12" s="5"/>
      <c r="V12" s="6"/>
      <c r="W12" s="5"/>
      <c r="X12" s="6"/>
      <c r="Y12" s="5"/>
      <c r="Z12" s="6"/>
      <c r="AA12" s="5"/>
      <c r="AB12" s="5">
        <f t="shared" ref="AB12:AB75" si="2">O12+Q12+S12+U12+W12+Y12+AA12</f>
        <v>17.13</v>
      </c>
      <c r="AC12"/>
      <c r="AD12"/>
    </row>
    <row r="13" spans="1:30" x14ac:dyDescent="0.3">
      <c r="A13" s="92">
        <v>2</v>
      </c>
      <c r="B13" s="92">
        <v>21782</v>
      </c>
      <c r="C13" s="4" t="s">
        <v>181</v>
      </c>
      <c r="D13" s="4" t="s">
        <v>3073</v>
      </c>
      <c r="E13" s="3">
        <v>43405</v>
      </c>
      <c r="F13" s="3">
        <v>43415</v>
      </c>
      <c r="G13" s="3">
        <v>43409</v>
      </c>
      <c r="H13" s="4" t="s">
        <v>177</v>
      </c>
      <c r="I13" s="153" t="s">
        <v>2988</v>
      </c>
      <c r="J13" s="92">
        <f t="shared" ref="J13:J76" si="3">(K12+1)</f>
        <v>856295</v>
      </c>
      <c r="K13" s="92">
        <v>856295</v>
      </c>
      <c r="L13" s="92">
        <f t="shared" si="0"/>
        <v>1</v>
      </c>
      <c r="M13" s="5">
        <f t="shared" si="1"/>
        <v>5.71</v>
      </c>
      <c r="N13" s="6" t="s">
        <v>3185</v>
      </c>
      <c r="O13" s="5">
        <v>5.71</v>
      </c>
      <c r="P13" s="6"/>
      <c r="Q13" s="5"/>
      <c r="R13" s="6"/>
      <c r="S13" s="5"/>
      <c r="T13" s="6"/>
      <c r="U13" s="5"/>
      <c r="V13" s="6"/>
      <c r="W13" s="5"/>
      <c r="X13" s="6"/>
      <c r="Y13" s="5"/>
      <c r="Z13" s="6"/>
      <c r="AA13" s="5"/>
      <c r="AB13" s="5">
        <f t="shared" si="2"/>
        <v>5.71</v>
      </c>
      <c r="AC13"/>
      <c r="AD13"/>
    </row>
    <row r="14" spans="1:30" x14ac:dyDescent="0.3">
      <c r="A14" s="92">
        <v>3</v>
      </c>
      <c r="B14" s="92">
        <v>21783</v>
      </c>
      <c r="C14" s="4" t="s">
        <v>2784</v>
      </c>
      <c r="D14" s="4" t="s">
        <v>3074</v>
      </c>
      <c r="E14" s="3">
        <v>43405</v>
      </c>
      <c r="F14" s="3">
        <v>43405</v>
      </c>
      <c r="G14" s="3">
        <v>43419</v>
      </c>
      <c r="H14" s="4" t="s">
        <v>152</v>
      </c>
      <c r="I14" s="153" t="s">
        <v>2987</v>
      </c>
      <c r="J14" s="92">
        <f t="shared" si="3"/>
        <v>856296</v>
      </c>
      <c r="K14" s="92">
        <v>856298</v>
      </c>
      <c r="L14" s="92">
        <f t="shared" si="0"/>
        <v>3</v>
      </c>
      <c r="M14" s="5">
        <f t="shared" si="1"/>
        <v>17.13</v>
      </c>
      <c r="N14" s="6" t="s">
        <v>3186</v>
      </c>
      <c r="O14" s="5">
        <v>17.13</v>
      </c>
      <c r="P14" s="6"/>
      <c r="Q14" s="5"/>
      <c r="R14" s="6"/>
      <c r="S14" s="5"/>
      <c r="T14" s="6"/>
      <c r="U14" s="5"/>
      <c r="V14" s="6"/>
      <c r="W14" s="5"/>
      <c r="X14" s="6"/>
      <c r="Y14" s="5"/>
      <c r="Z14" s="6"/>
      <c r="AA14" s="5"/>
      <c r="AB14" s="5">
        <f t="shared" si="2"/>
        <v>17.13</v>
      </c>
      <c r="AC14"/>
      <c r="AD14"/>
    </row>
    <row r="15" spans="1:30" x14ac:dyDescent="0.3">
      <c r="A15" s="92">
        <v>4</v>
      </c>
      <c r="B15" s="92">
        <v>21784</v>
      </c>
      <c r="C15" s="4" t="s">
        <v>94</v>
      </c>
      <c r="D15" s="4" t="s">
        <v>3074</v>
      </c>
      <c r="E15" s="3">
        <v>43405</v>
      </c>
      <c r="F15" s="3">
        <v>43405</v>
      </c>
      <c r="G15" s="3">
        <v>43409</v>
      </c>
      <c r="H15" s="4" t="s">
        <v>245</v>
      </c>
      <c r="I15" s="153" t="s">
        <v>2987</v>
      </c>
      <c r="J15" s="92">
        <f t="shared" si="3"/>
        <v>856299</v>
      </c>
      <c r="K15" s="92">
        <v>856301</v>
      </c>
      <c r="L15" s="92">
        <f t="shared" si="0"/>
        <v>3</v>
      </c>
      <c r="M15" s="5">
        <f t="shared" si="1"/>
        <v>17.13</v>
      </c>
      <c r="N15" s="6" t="s">
        <v>3187</v>
      </c>
      <c r="O15" s="5">
        <v>17.13</v>
      </c>
      <c r="P15" s="6"/>
      <c r="Q15" s="5"/>
      <c r="R15" s="6"/>
      <c r="S15" s="5"/>
      <c r="T15" s="134"/>
      <c r="U15" s="5"/>
      <c r="V15" s="6"/>
      <c r="W15" s="5"/>
      <c r="X15" s="6"/>
      <c r="Y15" s="5"/>
      <c r="Z15" s="6"/>
      <c r="AA15" s="5"/>
      <c r="AB15" s="5">
        <f t="shared" si="2"/>
        <v>17.13</v>
      </c>
      <c r="AC15"/>
      <c r="AD15"/>
    </row>
    <row r="16" spans="1:30" x14ac:dyDescent="0.3">
      <c r="A16" s="92">
        <v>5</v>
      </c>
      <c r="B16" s="92">
        <v>21785</v>
      </c>
      <c r="C16" s="4" t="s">
        <v>193</v>
      </c>
      <c r="D16" s="4" t="s">
        <v>3075</v>
      </c>
      <c r="E16" s="3">
        <v>43405</v>
      </c>
      <c r="F16" s="3">
        <v>43405</v>
      </c>
      <c r="G16" s="3">
        <v>43410</v>
      </c>
      <c r="H16" s="4" t="s">
        <v>874</v>
      </c>
      <c r="I16" s="153" t="s">
        <v>2989</v>
      </c>
      <c r="J16" s="92">
        <f t="shared" si="3"/>
        <v>856302</v>
      </c>
      <c r="K16" s="92">
        <v>856304</v>
      </c>
      <c r="L16" s="92">
        <f t="shared" si="0"/>
        <v>3</v>
      </c>
      <c r="M16" s="5">
        <f t="shared" si="1"/>
        <v>17.13</v>
      </c>
      <c r="N16" s="6" t="s">
        <v>3188</v>
      </c>
      <c r="O16" s="5">
        <v>17.13</v>
      </c>
      <c r="P16" s="6"/>
      <c r="Q16" s="5"/>
      <c r="R16" s="6"/>
      <c r="S16" s="5"/>
      <c r="T16" s="6"/>
      <c r="U16" s="5"/>
      <c r="V16" s="6"/>
      <c r="W16" s="5"/>
      <c r="X16" s="6"/>
      <c r="Y16" s="5"/>
      <c r="Z16" s="6"/>
      <c r="AA16" s="5"/>
      <c r="AB16" s="5">
        <f t="shared" si="2"/>
        <v>17.13</v>
      </c>
      <c r="AC16"/>
      <c r="AD16"/>
    </row>
    <row r="17" spans="1:30" x14ac:dyDescent="0.3">
      <c r="A17" s="92">
        <v>6</v>
      </c>
      <c r="B17" s="92">
        <v>21786</v>
      </c>
      <c r="C17" s="4" t="s">
        <v>123</v>
      </c>
      <c r="D17" s="4" t="s">
        <v>3073</v>
      </c>
      <c r="E17" s="3">
        <v>43405</v>
      </c>
      <c r="F17" s="3">
        <v>43405</v>
      </c>
      <c r="G17" s="3">
        <v>43424</v>
      </c>
      <c r="H17" s="4" t="s">
        <v>148</v>
      </c>
      <c r="I17" s="153" t="s">
        <v>2990</v>
      </c>
      <c r="J17" s="92">
        <f t="shared" si="3"/>
        <v>856305</v>
      </c>
      <c r="K17" s="92">
        <v>856307</v>
      </c>
      <c r="L17" s="92">
        <f t="shared" si="0"/>
        <v>3</v>
      </c>
      <c r="M17" s="5">
        <f t="shared" si="1"/>
        <v>17.13</v>
      </c>
      <c r="N17" s="6" t="s">
        <v>3189</v>
      </c>
      <c r="O17" s="5">
        <v>17.13</v>
      </c>
      <c r="P17" s="6"/>
      <c r="Q17" s="5"/>
      <c r="R17" s="6"/>
      <c r="S17" s="5"/>
      <c r="T17" s="6"/>
      <c r="U17" s="5"/>
      <c r="V17" s="6"/>
      <c r="W17" s="5"/>
      <c r="X17" s="6"/>
      <c r="Y17" s="5"/>
      <c r="Z17" s="6"/>
      <c r="AA17" s="5"/>
      <c r="AB17" s="5">
        <f t="shared" si="2"/>
        <v>17.13</v>
      </c>
      <c r="AC17"/>
      <c r="AD17"/>
    </row>
    <row r="18" spans="1:30" x14ac:dyDescent="0.3">
      <c r="A18" s="92">
        <v>7</v>
      </c>
      <c r="B18" s="92">
        <v>21787</v>
      </c>
      <c r="C18" s="4" t="s">
        <v>331</v>
      </c>
      <c r="D18" s="4" t="s">
        <v>3076</v>
      </c>
      <c r="E18" s="3">
        <v>43405</v>
      </c>
      <c r="F18" s="3">
        <v>43416</v>
      </c>
      <c r="G18" s="3">
        <v>43419</v>
      </c>
      <c r="H18" s="4" t="s">
        <v>382</v>
      </c>
      <c r="I18" s="153" t="s">
        <v>2986</v>
      </c>
      <c r="J18" s="92">
        <f t="shared" si="3"/>
        <v>856308</v>
      </c>
      <c r="K18" s="92">
        <v>856475</v>
      </c>
      <c r="L18" s="92">
        <f t="shared" si="0"/>
        <v>168</v>
      </c>
      <c r="M18" s="5">
        <f t="shared" si="1"/>
        <v>959.28</v>
      </c>
      <c r="N18" s="6" t="s">
        <v>3190</v>
      </c>
      <c r="O18" s="5">
        <v>342.6</v>
      </c>
      <c r="P18" s="6" t="s">
        <v>3191</v>
      </c>
      <c r="Q18" s="5">
        <v>342.6</v>
      </c>
      <c r="R18" s="6" t="s">
        <v>3192</v>
      </c>
      <c r="S18" s="5">
        <v>274.08</v>
      </c>
      <c r="T18" s="6"/>
      <c r="U18" s="5"/>
      <c r="V18" s="6"/>
      <c r="W18" s="5"/>
      <c r="X18" s="6"/>
      <c r="Y18" s="5"/>
      <c r="Z18" s="6"/>
      <c r="AA18" s="5"/>
      <c r="AB18" s="5">
        <f t="shared" si="2"/>
        <v>959.28</v>
      </c>
      <c r="AC18"/>
      <c r="AD18"/>
    </row>
    <row r="19" spans="1:30" x14ac:dyDescent="0.3">
      <c r="A19" s="92">
        <v>8</v>
      </c>
      <c r="B19" s="92">
        <v>21788</v>
      </c>
      <c r="C19" s="4" t="s">
        <v>74</v>
      </c>
      <c r="D19" s="4" t="s">
        <v>3073</v>
      </c>
      <c r="E19" s="3">
        <v>43405</v>
      </c>
      <c r="F19" s="3">
        <v>43405</v>
      </c>
      <c r="G19" s="3">
        <v>43410</v>
      </c>
      <c r="H19" s="4" t="s">
        <v>250</v>
      </c>
      <c r="I19" s="153" t="s">
        <v>2991</v>
      </c>
      <c r="J19" s="92">
        <f t="shared" si="3"/>
        <v>856476</v>
      </c>
      <c r="K19" s="92">
        <v>856477</v>
      </c>
      <c r="L19" s="92">
        <f t="shared" si="0"/>
        <v>2</v>
      </c>
      <c r="M19" s="5">
        <f t="shared" si="1"/>
        <v>11.42</v>
      </c>
      <c r="N19" s="6" t="s">
        <v>3193</v>
      </c>
      <c r="O19" s="5">
        <v>11.42</v>
      </c>
      <c r="P19" s="6"/>
      <c r="Q19" s="5"/>
      <c r="R19" s="6"/>
      <c r="S19" s="5"/>
      <c r="T19" s="6"/>
      <c r="U19" s="5"/>
      <c r="V19" s="6"/>
      <c r="W19" s="5"/>
      <c r="X19" s="6"/>
      <c r="Y19" s="5"/>
      <c r="Z19" s="6"/>
      <c r="AA19" s="5"/>
      <c r="AB19" s="5">
        <f t="shared" si="2"/>
        <v>11.42</v>
      </c>
      <c r="AC19"/>
      <c r="AD19"/>
    </row>
    <row r="20" spans="1:30" x14ac:dyDescent="0.3">
      <c r="A20" s="92">
        <v>9</v>
      </c>
      <c r="B20" s="92">
        <v>21789</v>
      </c>
      <c r="C20" s="4" t="s">
        <v>7</v>
      </c>
      <c r="D20" s="4" t="s">
        <v>3088</v>
      </c>
      <c r="E20" s="3">
        <v>43405</v>
      </c>
      <c r="F20" s="3">
        <v>43413</v>
      </c>
      <c r="G20" s="3">
        <v>43419</v>
      </c>
      <c r="H20" s="4" t="s">
        <v>145</v>
      </c>
      <c r="I20" s="153" t="s">
        <v>2992</v>
      </c>
      <c r="J20" s="92">
        <f t="shared" si="3"/>
        <v>856478</v>
      </c>
      <c r="K20" s="92">
        <v>856490</v>
      </c>
      <c r="L20" s="92">
        <f t="shared" si="0"/>
        <v>13</v>
      </c>
      <c r="M20" s="5">
        <f t="shared" si="1"/>
        <v>74.23</v>
      </c>
      <c r="N20" s="6" t="s">
        <v>3194</v>
      </c>
      <c r="O20" s="5">
        <v>28.55</v>
      </c>
      <c r="P20" s="6" t="s">
        <v>3195</v>
      </c>
      <c r="Q20" s="5">
        <v>22.84</v>
      </c>
      <c r="R20" s="6" t="s">
        <v>3196</v>
      </c>
      <c r="S20" s="5">
        <v>22.84</v>
      </c>
      <c r="T20" s="6"/>
      <c r="U20" s="5"/>
      <c r="V20" s="6"/>
      <c r="W20" s="5"/>
      <c r="X20" s="6"/>
      <c r="Y20" s="5"/>
      <c r="Z20" s="6"/>
      <c r="AA20" s="5"/>
      <c r="AB20" s="5">
        <f t="shared" si="2"/>
        <v>74.23</v>
      </c>
      <c r="AC20"/>
      <c r="AD20"/>
    </row>
    <row r="21" spans="1:30" x14ac:dyDescent="0.3">
      <c r="A21" s="92">
        <v>10</v>
      </c>
      <c r="B21" s="92">
        <v>21790</v>
      </c>
      <c r="C21" s="4" t="s">
        <v>193</v>
      </c>
      <c r="D21" s="4" t="s">
        <v>3075</v>
      </c>
      <c r="E21" s="3">
        <v>43405</v>
      </c>
      <c r="F21" s="3">
        <v>43419</v>
      </c>
      <c r="G21" s="3">
        <v>43425</v>
      </c>
      <c r="H21" s="4" t="s">
        <v>249</v>
      </c>
      <c r="I21" s="153" t="s">
        <v>2993</v>
      </c>
      <c r="J21" s="92">
        <f t="shared" si="3"/>
        <v>856491</v>
      </c>
      <c r="K21" s="92">
        <v>856501</v>
      </c>
      <c r="L21" s="92">
        <f t="shared" si="0"/>
        <v>11</v>
      </c>
      <c r="M21" s="5">
        <f t="shared" si="1"/>
        <v>62.81</v>
      </c>
      <c r="N21" s="6" t="s">
        <v>3197</v>
      </c>
      <c r="O21" s="5">
        <v>28.55</v>
      </c>
      <c r="P21" s="6" t="s">
        <v>3198</v>
      </c>
      <c r="Q21" s="5">
        <v>34.26</v>
      </c>
      <c r="R21" s="6"/>
      <c r="S21" s="5"/>
      <c r="T21" s="6"/>
      <c r="U21" s="5"/>
      <c r="V21" s="6"/>
      <c r="W21" s="5"/>
      <c r="X21" s="6"/>
      <c r="Y21" s="5"/>
      <c r="Z21" s="6"/>
      <c r="AA21" s="5"/>
      <c r="AB21" s="5">
        <f t="shared" si="2"/>
        <v>62.81</v>
      </c>
      <c r="AC21"/>
      <c r="AD21"/>
    </row>
    <row r="22" spans="1:30" x14ac:dyDescent="0.3">
      <c r="A22" s="92">
        <v>11</v>
      </c>
      <c r="B22" s="92">
        <v>21791</v>
      </c>
      <c r="C22" s="4" t="s">
        <v>108</v>
      </c>
      <c r="D22" s="4" t="s">
        <v>3075</v>
      </c>
      <c r="E22" s="3">
        <v>43405</v>
      </c>
      <c r="F22" s="3">
        <v>43419</v>
      </c>
      <c r="G22" s="3">
        <v>43425</v>
      </c>
      <c r="H22" s="4" t="s">
        <v>138</v>
      </c>
      <c r="I22" s="153" t="s">
        <v>2994</v>
      </c>
      <c r="J22" s="92">
        <f t="shared" si="3"/>
        <v>856502</v>
      </c>
      <c r="K22" s="92">
        <v>856534</v>
      </c>
      <c r="L22" s="92">
        <f t="shared" si="0"/>
        <v>33</v>
      </c>
      <c r="M22" s="5">
        <f t="shared" si="1"/>
        <v>188.43</v>
      </c>
      <c r="N22" s="6" t="s">
        <v>3199</v>
      </c>
      <c r="O22" s="5">
        <v>57.1</v>
      </c>
      <c r="P22" s="6" t="s">
        <v>3200</v>
      </c>
      <c r="Q22" s="5">
        <v>68.52</v>
      </c>
      <c r="R22" s="6" t="s">
        <v>3201</v>
      </c>
      <c r="S22" s="5">
        <v>62.81</v>
      </c>
      <c r="T22" s="6"/>
      <c r="U22" s="5"/>
      <c r="V22" s="6"/>
      <c r="W22" s="5"/>
      <c r="X22" s="6"/>
      <c r="Y22" s="5"/>
      <c r="Z22" s="6"/>
      <c r="AA22" s="5"/>
      <c r="AB22" s="5">
        <f t="shared" si="2"/>
        <v>188.43</v>
      </c>
      <c r="AC22"/>
      <c r="AD22"/>
    </row>
    <row r="23" spans="1:30" x14ac:dyDescent="0.3">
      <c r="A23" s="92">
        <v>12</v>
      </c>
      <c r="B23" s="92">
        <v>21792</v>
      </c>
      <c r="C23" s="4" t="s">
        <v>40</v>
      </c>
      <c r="D23" s="4" t="s">
        <v>3078</v>
      </c>
      <c r="E23" s="3">
        <v>43405</v>
      </c>
      <c r="F23" s="3">
        <v>43426</v>
      </c>
      <c r="G23" s="3">
        <v>43438</v>
      </c>
      <c r="H23" s="4" t="s">
        <v>228</v>
      </c>
      <c r="I23" s="153" t="s">
        <v>2995</v>
      </c>
      <c r="J23" s="92">
        <f t="shared" si="3"/>
        <v>856535</v>
      </c>
      <c r="K23" s="92">
        <v>856596</v>
      </c>
      <c r="L23" s="92">
        <f t="shared" si="0"/>
        <v>62</v>
      </c>
      <c r="M23" s="5">
        <f t="shared" si="1"/>
        <v>354.02</v>
      </c>
      <c r="N23" s="6" t="s">
        <v>3402</v>
      </c>
      <c r="O23" s="5">
        <v>205.56</v>
      </c>
      <c r="P23" s="6" t="s">
        <v>3403</v>
      </c>
      <c r="Q23" s="5">
        <v>85.65</v>
      </c>
      <c r="R23" s="6" t="s">
        <v>3404</v>
      </c>
      <c r="S23" s="5">
        <v>62.81</v>
      </c>
      <c r="T23" s="6"/>
      <c r="U23" s="5"/>
      <c r="V23" s="6"/>
      <c r="W23" s="5"/>
      <c r="X23" s="6"/>
      <c r="Y23" s="5"/>
      <c r="Z23" s="6"/>
      <c r="AA23" s="5"/>
      <c r="AB23" s="5">
        <f t="shared" si="2"/>
        <v>354.02000000000004</v>
      </c>
      <c r="AC23"/>
      <c r="AD23"/>
    </row>
    <row r="24" spans="1:30" x14ac:dyDescent="0.3">
      <c r="A24" s="92">
        <v>13</v>
      </c>
      <c r="B24" s="92">
        <v>21793</v>
      </c>
      <c r="C24" s="4" t="s">
        <v>40</v>
      </c>
      <c r="D24" s="4" t="s">
        <v>3078</v>
      </c>
      <c r="E24" s="3">
        <v>43405</v>
      </c>
      <c r="F24" s="3">
        <v>43425</v>
      </c>
      <c r="G24" s="3">
        <v>43438</v>
      </c>
      <c r="H24" s="4" t="s">
        <v>227</v>
      </c>
      <c r="I24" s="153" t="s">
        <v>2996</v>
      </c>
      <c r="J24" s="92">
        <f t="shared" si="3"/>
        <v>856597</v>
      </c>
      <c r="K24" s="92">
        <v>856667</v>
      </c>
      <c r="L24" s="92">
        <f t="shared" si="0"/>
        <v>71</v>
      </c>
      <c r="M24" s="5">
        <f t="shared" si="1"/>
        <v>405.41</v>
      </c>
      <c r="N24" s="6" t="s">
        <v>3405</v>
      </c>
      <c r="O24" s="5">
        <v>205.56</v>
      </c>
      <c r="P24" s="6" t="s">
        <v>3406</v>
      </c>
      <c r="Q24" s="5">
        <v>62.81</v>
      </c>
      <c r="R24" s="6" t="s">
        <v>3407</v>
      </c>
      <c r="S24" s="5">
        <v>68.52</v>
      </c>
      <c r="T24" s="6" t="s">
        <v>3408</v>
      </c>
      <c r="U24" s="5">
        <v>68.52</v>
      </c>
      <c r="V24" s="6"/>
      <c r="W24" s="5"/>
      <c r="X24" s="6"/>
      <c r="Y24" s="5"/>
      <c r="Z24" s="6"/>
      <c r="AA24" s="5"/>
      <c r="AB24" s="5">
        <f t="shared" si="2"/>
        <v>405.40999999999997</v>
      </c>
      <c r="AC24"/>
      <c r="AD24"/>
    </row>
    <row r="25" spans="1:30" x14ac:dyDescent="0.3">
      <c r="A25" s="92">
        <v>14</v>
      </c>
      <c r="B25" s="92">
        <v>21794</v>
      </c>
      <c r="C25" s="4" t="s">
        <v>43</v>
      </c>
      <c r="D25" s="4" t="s">
        <v>3079</v>
      </c>
      <c r="E25" s="3">
        <v>43405</v>
      </c>
      <c r="F25" s="3">
        <v>43419</v>
      </c>
      <c r="G25" s="3">
        <v>43420</v>
      </c>
      <c r="H25" s="4" t="s">
        <v>163</v>
      </c>
      <c r="I25" s="153" t="s">
        <v>2997</v>
      </c>
      <c r="J25" s="92">
        <f t="shared" si="3"/>
        <v>856668</v>
      </c>
      <c r="K25" s="92">
        <v>856669</v>
      </c>
      <c r="L25" s="92">
        <f t="shared" si="0"/>
        <v>2</v>
      </c>
      <c r="M25" s="5">
        <f t="shared" si="1"/>
        <v>11.42</v>
      </c>
      <c r="N25" s="6" t="s">
        <v>3202</v>
      </c>
      <c r="O25" s="5">
        <v>5.71</v>
      </c>
      <c r="P25" s="6" t="s">
        <v>3203</v>
      </c>
      <c r="Q25" s="5">
        <v>5.71</v>
      </c>
      <c r="R25" s="6"/>
      <c r="S25" s="5"/>
      <c r="T25" s="6"/>
      <c r="U25" s="5"/>
      <c r="V25" s="6"/>
      <c r="W25" s="5"/>
      <c r="X25" s="6"/>
      <c r="Y25" s="5"/>
      <c r="Z25" s="6"/>
      <c r="AA25" s="5"/>
      <c r="AB25" s="5">
        <f t="shared" si="2"/>
        <v>11.42</v>
      </c>
      <c r="AC25"/>
      <c r="AD25"/>
    </row>
    <row r="26" spans="1:30" x14ac:dyDescent="0.3">
      <c r="A26" s="92">
        <v>15</v>
      </c>
      <c r="B26" s="92">
        <v>21795</v>
      </c>
      <c r="C26" s="4" t="s">
        <v>10</v>
      </c>
      <c r="D26" s="4" t="s">
        <v>3080</v>
      </c>
      <c r="E26" s="3">
        <v>43405</v>
      </c>
      <c r="F26" s="3">
        <v>43434</v>
      </c>
      <c r="G26" s="3">
        <v>43438</v>
      </c>
      <c r="H26" s="4" t="s">
        <v>154</v>
      </c>
      <c r="I26" s="153" t="s">
        <v>2998</v>
      </c>
      <c r="J26" s="92">
        <f t="shared" si="3"/>
        <v>856670</v>
      </c>
      <c r="K26" s="92">
        <v>856701</v>
      </c>
      <c r="L26" s="92">
        <f t="shared" si="0"/>
        <v>32</v>
      </c>
      <c r="M26" s="5">
        <f t="shared" si="1"/>
        <v>182.72</v>
      </c>
      <c r="N26" s="6" t="s">
        <v>3409</v>
      </c>
      <c r="O26" s="5">
        <v>39.97</v>
      </c>
      <c r="P26" s="6" t="s">
        <v>3410</v>
      </c>
      <c r="Q26" s="5">
        <v>45.68</v>
      </c>
      <c r="R26" s="6" t="s">
        <v>3411</v>
      </c>
      <c r="S26" s="5">
        <v>28.55</v>
      </c>
      <c r="T26" s="6" t="s">
        <v>3412</v>
      </c>
      <c r="U26" s="5">
        <v>34.26</v>
      </c>
      <c r="V26" s="6" t="s">
        <v>3413</v>
      </c>
      <c r="W26" s="5">
        <v>34.26</v>
      </c>
      <c r="X26" s="6"/>
      <c r="Y26" s="5"/>
      <c r="Z26" s="6"/>
      <c r="AA26" s="5"/>
      <c r="AB26" s="5">
        <f t="shared" si="2"/>
        <v>182.72</v>
      </c>
      <c r="AC26"/>
      <c r="AD26"/>
    </row>
    <row r="27" spans="1:30" x14ac:dyDescent="0.3">
      <c r="A27" s="92">
        <v>16</v>
      </c>
      <c r="B27" s="92">
        <v>21796</v>
      </c>
      <c r="C27" s="4" t="s">
        <v>44</v>
      </c>
      <c r="D27" s="4" t="s">
        <v>3080</v>
      </c>
      <c r="E27" s="3">
        <v>43405</v>
      </c>
      <c r="F27" s="3">
        <v>43434</v>
      </c>
      <c r="G27" s="3">
        <v>43437</v>
      </c>
      <c r="H27" s="4" t="s">
        <v>155</v>
      </c>
      <c r="I27" s="153" t="s">
        <v>2999</v>
      </c>
      <c r="J27" s="92">
        <f t="shared" si="3"/>
        <v>856702</v>
      </c>
      <c r="K27" s="92">
        <v>856704</v>
      </c>
      <c r="L27" s="92">
        <f t="shared" si="0"/>
        <v>3</v>
      </c>
      <c r="M27" s="5">
        <f t="shared" si="1"/>
        <v>17.13</v>
      </c>
      <c r="N27" s="6" t="s">
        <v>3414</v>
      </c>
      <c r="O27" s="5">
        <v>17.13</v>
      </c>
      <c r="P27" s="6"/>
      <c r="Q27" s="5"/>
      <c r="R27" s="6"/>
      <c r="S27" s="5"/>
      <c r="T27" s="6"/>
      <c r="U27" s="5"/>
      <c r="V27" s="6"/>
      <c r="W27" s="5"/>
      <c r="X27" s="6"/>
      <c r="Y27" s="5"/>
      <c r="Z27" s="6"/>
      <c r="AA27" s="5"/>
      <c r="AB27" s="5">
        <f t="shared" si="2"/>
        <v>17.13</v>
      </c>
      <c r="AC27"/>
      <c r="AD27"/>
    </row>
    <row r="28" spans="1:30" x14ac:dyDescent="0.3">
      <c r="A28" s="92">
        <v>17</v>
      </c>
      <c r="B28" s="92">
        <v>21797</v>
      </c>
      <c r="C28" s="4" t="s">
        <v>188</v>
      </c>
      <c r="D28" s="4" t="s">
        <v>3081</v>
      </c>
      <c r="E28" s="3">
        <v>43405</v>
      </c>
      <c r="F28" s="3">
        <v>43413</v>
      </c>
      <c r="G28" s="3">
        <v>43420</v>
      </c>
      <c r="H28" s="4" t="s">
        <v>333</v>
      </c>
      <c r="I28" s="153" t="s">
        <v>3000</v>
      </c>
      <c r="J28" s="92">
        <f t="shared" si="3"/>
        <v>856705</v>
      </c>
      <c r="K28" s="92">
        <v>856717</v>
      </c>
      <c r="L28" s="92">
        <f t="shared" si="0"/>
        <v>13</v>
      </c>
      <c r="M28" s="5">
        <f t="shared" si="1"/>
        <v>74.23</v>
      </c>
      <c r="N28" s="6" t="s">
        <v>3204</v>
      </c>
      <c r="O28" s="5">
        <v>11.42</v>
      </c>
      <c r="P28" s="6" t="s">
        <v>1591</v>
      </c>
      <c r="Q28" s="5">
        <v>22.84</v>
      </c>
      <c r="R28" s="6" t="s">
        <v>3205</v>
      </c>
      <c r="S28" s="5">
        <v>11.42</v>
      </c>
      <c r="T28" s="6" t="s">
        <v>3206</v>
      </c>
      <c r="U28" s="5">
        <v>11.42</v>
      </c>
      <c r="V28" s="6" t="s">
        <v>3207</v>
      </c>
      <c r="W28" s="5">
        <v>17.13</v>
      </c>
      <c r="X28" s="6"/>
      <c r="Y28" s="5"/>
      <c r="Z28" s="6"/>
      <c r="AA28" s="5"/>
      <c r="AB28" s="5">
        <f t="shared" si="2"/>
        <v>74.23</v>
      </c>
      <c r="AC28"/>
      <c r="AD28"/>
    </row>
    <row r="29" spans="1:30" x14ac:dyDescent="0.3">
      <c r="A29" s="92">
        <v>18</v>
      </c>
      <c r="B29" s="92">
        <v>21798</v>
      </c>
      <c r="C29" s="4" t="s">
        <v>29</v>
      </c>
      <c r="D29" s="4" t="s">
        <v>3082</v>
      </c>
      <c r="E29" s="3">
        <v>43405</v>
      </c>
      <c r="F29" s="3">
        <v>43434</v>
      </c>
      <c r="G29" s="3">
        <v>43440</v>
      </c>
      <c r="H29" s="4" t="s">
        <v>149</v>
      </c>
      <c r="I29" s="153" t="s">
        <v>3006</v>
      </c>
      <c r="J29" s="92">
        <f t="shared" si="3"/>
        <v>856718</v>
      </c>
      <c r="K29" s="92">
        <v>856733</v>
      </c>
      <c r="L29" s="92">
        <f t="shared" si="0"/>
        <v>16</v>
      </c>
      <c r="M29" s="5">
        <f t="shared" si="1"/>
        <v>91.36</v>
      </c>
      <c r="N29" s="126" t="s">
        <v>98</v>
      </c>
      <c r="O29" s="5"/>
      <c r="P29" s="6"/>
      <c r="Q29" s="5"/>
      <c r="R29" s="6"/>
      <c r="S29" s="5"/>
      <c r="T29" s="6"/>
      <c r="U29" s="5"/>
      <c r="V29" s="6"/>
      <c r="W29" s="5"/>
      <c r="X29" s="6"/>
      <c r="Y29" s="5"/>
      <c r="Z29" s="6"/>
      <c r="AA29" s="5"/>
      <c r="AB29" s="5">
        <f t="shared" si="2"/>
        <v>0</v>
      </c>
      <c r="AC29"/>
      <c r="AD29"/>
    </row>
    <row r="30" spans="1:30" x14ac:dyDescent="0.3">
      <c r="A30" s="92">
        <v>19</v>
      </c>
      <c r="B30" s="92">
        <v>21799</v>
      </c>
      <c r="C30" s="4" t="s">
        <v>39</v>
      </c>
      <c r="D30" s="4" t="s">
        <v>3073</v>
      </c>
      <c r="E30" s="3">
        <v>43409</v>
      </c>
      <c r="F30" s="3">
        <v>43412</v>
      </c>
      <c r="G30" s="3">
        <v>43419</v>
      </c>
      <c r="H30" s="4" t="s">
        <v>229</v>
      </c>
      <c r="I30" s="153" t="s">
        <v>3001</v>
      </c>
      <c r="J30" s="92">
        <f t="shared" si="3"/>
        <v>856734</v>
      </c>
      <c r="K30" s="92">
        <v>856739</v>
      </c>
      <c r="L30" s="92">
        <f t="shared" si="0"/>
        <v>6</v>
      </c>
      <c r="M30" s="5">
        <f t="shared" si="1"/>
        <v>34.26</v>
      </c>
      <c r="N30" s="6" t="s">
        <v>3208</v>
      </c>
      <c r="O30" s="5">
        <v>34.26</v>
      </c>
      <c r="P30" s="6"/>
      <c r="Q30" s="5"/>
      <c r="R30" s="6"/>
      <c r="S30" s="5"/>
      <c r="T30" s="6"/>
      <c r="U30" s="5"/>
      <c r="V30" s="6"/>
      <c r="W30" s="5"/>
      <c r="X30" s="6"/>
      <c r="Y30" s="5"/>
      <c r="Z30" s="6"/>
      <c r="AA30" s="5"/>
      <c r="AB30" s="5">
        <f t="shared" si="2"/>
        <v>34.26</v>
      </c>
      <c r="AC30"/>
      <c r="AD30"/>
    </row>
    <row r="31" spans="1:30" x14ac:dyDescent="0.3">
      <c r="A31" s="92">
        <v>20</v>
      </c>
      <c r="B31" s="92">
        <v>21800</v>
      </c>
      <c r="C31" s="4" t="s">
        <v>1</v>
      </c>
      <c r="D31" s="4" t="s">
        <v>3075</v>
      </c>
      <c r="E31" s="3">
        <v>43409</v>
      </c>
      <c r="F31" s="3">
        <v>43413</v>
      </c>
      <c r="G31" s="3">
        <v>43419</v>
      </c>
      <c r="H31" s="4" t="s">
        <v>167</v>
      </c>
      <c r="I31" s="153" t="s">
        <v>3002</v>
      </c>
      <c r="J31" s="92">
        <f t="shared" si="3"/>
        <v>856740</v>
      </c>
      <c r="K31" s="92">
        <v>856755</v>
      </c>
      <c r="L31" s="92">
        <f t="shared" si="0"/>
        <v>16</v>
      </c>
      <c r="M31" s="5">
        <f t="shared" si="1"/>
        <v>91.36</v>
      </c>
      <c r="N31" s="6" t="s">
        <v>3209</v>
      </c>
      <c r="O31" s="5">
        <v>45.68</v>
      </c>
      <c r="P31" s="6" t="s">
        <v>3210</v>
      </c>
      <c r="Q31" s="5">
        <v>45.68</v>
      </c>
      <c r="R31" s="6"/>
      <c r="S31" s="5"/>
      <c r="T31" s="6"/>
      <c r="U31" s="5"/>
      <c r="V31" s="6"/>
      <c r="W31" s="5"/>
      <c r="X31" s="6"/>
      <c r="Y31" s="5"/>
      <c r="Z31" s="6"/>
      <c r="AA31" s="5"/>
      <c r="AB31" s="5">
        <f t="shared" si="2"/>
        <v>91.36</v>
      </c>
      <c r="AC31"/>
      <c r="AD31"/>
    </row>
    <row r="32" spans="1:30" x14ac:dyDescent="0.3">
      <c r="A32" s="92">
        <v>21</v>
      </c>
      <c r="B32" s="92">
        <v>21801</v>
      </c>
      <c r="C32" s="4" t="s">
        <v>111</v>
      </c>
      <c r="D32" s="4" t="s">
        <v>3073</v>
      </c>
      <c r="E32" s="3">
        <v>43409</v>
      </c>
      <c r="F32" s="3">
        <v>43412</v>
      </c>
      <c r="G32" s="3">
        <v>43437</v>
      </c>
      <c r="H32" s="4" t="s">
        <v>250</v>
      </c>
      <c r="I32" s="153" t="s">
        <v>3003</v>
      </c>
      <c r="J32" s="92">
        <f t="shared" si="3"/>
        <v>856756</v>
      </c>
      <c r="K32" s="92">
        <v>856758</v>
      </c>
      <c r="L32" s="92">
        <f t="shared" si="0"/>
        <v>3</v>
      </c>
      <c r="M32" s="5">
        <f t="shared" si="1"/>
        <v>17.13</v>
      </c>
      <c r="N32" s="6" t="s">
        <v>3415</v>
      </c>
      <c r="O32" s="5">
        <v>11.42</v>
      </c>
      <c r="P32" s="6" t="s">
        <v>3416</v>
      </c>
      <c r="Q32" s="5">
        <v>5.71</v>
      </c>
      <c r="R32" s="6"/>
      <c r="S32" s="5"/>
      <c r="T32" s="6"/>
      <c r="U32" s="5"/>
      <c r="V32" s="6"/>
      <c r="W32" s="5"/>
      <c r="X32" s="6"/>
      <c r="Y32" s="5"/>
      <c r="Z32" s="6"/>
      <c r="AA32" s="5"/>
      <c r="AB32" s="5">
        <f t="shared" si="2"/>
        <v>17.13</v>
      </c>
      <c r="AC32"/>
      <c r="AD32"/>
    </row>
    <row r="33" spans="1:30" x14ac:dyDescent="0.3">
      <c r="A33" s="92">
        <v>22</v>
      </c>
      <c r="B33" s="92">
        <v>21802</v>
      </c>
      <c r="C33" s="4" t="s">
        <v>89</v>
      </c>
      <c r="D33" s="4" t="s">
        <v>3075</v>
      </c>
      <c r="E33" s="3">
        <v>43409</v>
      </c>
      <c r="F33" s="3">
        <v>43413</v>
      </c>
      <c r="G33" s="3">
        <v>43420</v>
      </c>
      <c r="H33" s="4" t="s">
        <v>170</v>
      </c>
      <c r="I33" s="153" t="s">
        <v>3004</v>
      </c>
      <c r="J33" s="92">
        <f t="shared" si="3"/>
        <v>856759</v>
      </c>
      <c r="K33" s="92">
        <v>856764</v>
      </c>
      <c r="L33" s="92">
        <f t="shared" si="0"/>
        <v>6</v>
      </c>
      <c r="M33" s="5">
        <f t="shared" si="1"/>
        <v>34.26</v>
      </c>
      <c r="N33" s="6" t="s">
        <v>3211</v>
      </c>
      <c r="O33" s="5">
        <v>17.13</v>
      </c>
      <c r="P33" s="6" t="s">
        <v>3212</v>
      </c>
      <c r="Q33" s="5">
        <v>17.13</v>
      </c>
      <c r="R33" s="6"/>
      <c r="S33" s="5"/>
      <c r="T33" s="6"/>
      <c r="U33" s="5"/>
      <c r="V33" s="6"/>
      <c r="W33" s="5"/>
      <c r="X33" s="6"/>
      <c r="Y33" s="5"/>
      <c r="Z33" s="6"/>
      <c r="AA33" s="5"/>
      <c r="AB33" s="5">
        <f t="shared" si="2"/>
        <v>34.26</v>
      </c>
      <c r="AC33"/>
      <c r="AD33"/>
    </row>
    <row r="34" spans="1:30" x14ac:dyDescent="0.3">
      <c r="A34" s="92">
        <v>23</v>
      </c>
      <c r="B34" s="92">
        <v>21804</v>
      </c>
      <c r="C34" s="4" t="s">
        <v>2846</v>
      </c>
      <c r="D34" s="4" t="s">
        <v>3084</v>
      </c>
      <c r="E34" s="3">
        <v>43409</v>
      </c>
      <c r="F34" s="3">
        <v>43434</v>
      </c>
      <c r="G34" s="3">
        <v>43438</v>
      </c>
      <c r="H34" s="4" t="s">
        <v>233</v>
      </c>
      <c r="I34" s="153" t="s">
        <v>3005</v>
      </c>
      <c r="J34" s="92">
        <f t="shared" si="3"/>
        <v>856765</v>
      </c>
      <c r="K34" s="92">
        <v>856953</v>
      </c>
      <c r="L34" s="92">
        <f t="shared" si="0"/>
        <v>189</v>
      </c>
      <c r="M34" s="5">
        <f t="shared" si="1"/>
        <v>1079.19</v>
      </c>
      <c r="N34" s="6" t="s">
        <v>501</v>
      </c>
      <c r="O34" s="5">
        <v>1079.19</v>
      </c>
      <c r="P34" s="6"/>
      <c r="Q34" s="5"/>
      <c r="R34" s="6"/>
      <c r="S34" s="5"/>
      <c r="T34" s="6"/>
      <c r="U34" s="5"/>
      <c r="V34" s="6"/>
      <c r="W34" s="5"/>
      <c r="X34" s="6"/>
      <c r="Y34" s="5"/>
      <c r="Z34" s="6"/>
      <c r="AA34" s="5"/>
      <c r="AB34" s="5">
        <f t="shared" si="2"/>
        <v>1079.19</v>
      </c>
      <c r="AC34"/>
      <c r="AD34"/>
    </row>
    <row r="35" spans="1:30" x14ac:dyDescent="0.3">
      <c r="A35" s="92">
        <v>24</v>
      </c>
      <c r="B35" s="92">
        <v>21805</v>
      </c>
      <c r="C35" s="4" t="s">
        <v>2846</v>
      </c>
      <c r="D35" s="4" t="s">
        <v>3084</v>
      </c>
      <c r="E35" s="3">
        <v>43409</v>
      </c>
      <c r="F35" s="3">
        <v>43434</v>
      </c>
      <c r="G35" s="3">
        <v>43438</v>
      </c>
      <c r="H35" s="4" t="s">
        <v>233</v>
      </c>
      <c r="I35" s="153" t="s">
        <v>3007</v>
      </c>
      <c r="J35" s="92">
        <f t="shared" si="3"/>
        <v>856954</v>
      </c>
      <c r="K35" s="92">
        <v>857016</v>
      </c>
      <c r="L35" s="92">
        <f t="shared" si="0"/>
        <v>63</v>
      </c>
      <c r="M35" s="5">
        <f t="shared" si="1"/>
        <v>359.73</v>
      </c>
      <c r="N35" s="134" t="s">
        <v>501</v>
      </c>
      <c r="O35" s="127">
        <v>359.73</v>
      </c>
      <c r="P35" s="6"/>
      <c r="Q35" s="5"/>
      <c r="R35" s="6"/>
      <c r="S35" s="5"/>
      <c r="T35" s="6"/>
      <c r="U35" s="5"/>
      <c r="V35" s="6"/>
      <c r="W35" s="5"/>
      <c r="X35" s="6"/>
      <c r="Y35" s="5"/>
      <c r="Z35" s="6"/>
      <c r="AA35" s="5"/>
      <c r="AB35" s="5">
        <f t="shared" si="2"/>
        <v>359.73</v>
      </c>
      <c r="AC35"/>
      <c r="AD35"/>
    </row>
    <row r="36" spans="1:30" x14ac:dyDescent="0.3">
      <c r="A36" s="92">
        <v>25</v>
      </c>
      <c r="B36" s="92">
        <v>21806</v>
      </c>
      <c r="C36" s="4" t="s">
        <v>21</v>
      </c>
      <c r="D36" s="4" t="s">
        <v>3083</v>
      </c>
      <c r="E36" s="3">
        <v>43409</v>
      </c>
      <c r="F36" s="3">
        <v>43434</v>
      </c>
      <c r="G36" s="3">
        <v>43439</v>
      </c>
      <c r="H36" s="4" t="s">
        <v>233</v>
      </c>
      <c r="I36" s="153" t="s">
        <v>3008</v>
      </c>
      <c r="J36" s="92">
        <f t="shared" si="3"/>
        <v>857017</v>
      </c>
      <c r="K36" s="92">
        <v>857317</v>
      </c>
      <c r="L36" s="92">
        <f t="shared" si="0"/>
        <v>301</v>
      </c>
      <c r="M36" s="5">
        <f t="shared" si="1"/>
        <v>1718.71</v>
      </c>
      <c r="N36" s="6" t="s">
        <v>501</v>
      </c>
      <c r="O36" s="5">
        <v>1718.71</v>
      </c>
      <c r="P36" s="6"/>
      <c r="Q36" s="5"/>
      <c r="R36" s="6"/>
      <c r="S36" s="5"/>
      <c r="T36" s="6"/>
      <c r="U36" s="5"/>
      <c r="V36" s="6"/>
      <c r="W36" s="5"/>
      <c r="X36" s="6"/>
      <c r="Y36" s="5"/>
      <c r="Z36" s="6"/>
      <c r="AA36" s="5"/>
      <c r="AB36" s="5">
        <f t="shared" si="2"/>
        <v>1718.71</v>
      </c>
      <c r="AC36"/>
      <c r="AD36"/>
    </row>
    <row r="37" spans="1:30" x14ac:dyDescent="0.3">
      <c r="A37" s="92">
        <v>26</v>
      </c>
      <c r="B37" s="92">
        <v>21807</v>
      </c>
      <c r="C37" s="4" t="s">
        <v>14</v>
      </c>
      <c r="D37" s="4" t="s">
        <v>3073</v>
      </c>
      <c r="E37" s="3">
        <v>43409</v>
      </c>
      <c r="F37" s="3">
        <v>43420</v>
      </c>
      <c r="G37" s="3">
        <v>43425</v>
      </c>
      <c r="H37" s="4" t="s">
        <v>1043</v>
      </c>
      <c r="I37" s="153" t="s">
        <v>3009</v>
      </c>
      <c r="J37" s="92">
        <f t="shared" si="3"/>
        <v>857318</v>
      </c>
      <c r="K37" s="92">
        <v>857322</v>
      </c>
      <c r="L37" s="92">
        <f t="shared" si="0"/>
        <v>5</v>
      </c>
      <c r="M37" s="5">
        <f t="shared" si="1"/>
        <v>28.55</v>
      </c>
      <c r="N37" s="6" t="s">
        <v>3213</v>
      </c>
      <c r="O37" s="5">
        <v>28.55</v>
      </c>
      <c r="P37" s="6"/>
      <c r="Q37" s="5"/>
      <c r="R37" s="6"/>
      <c r="S37" s="5"/>
      <c r="T37" s="6"/>
      <c r="U37" s="5"/>
      <c r="V37" s="6"/>
      <c r="W37" s="5"/>
      <c r="X37" s="6"/>
      <c r="Y37" s="5"/>
      <c r="Z37" s="6"/>
      <c r="AA37" s="5"/>
      <c r="AB37" s="5">
        <f t="shared" si="2"/>
        <v>28.55</v>
      </c>
      <c r="AC37"/>
      <c r="AD37"/>
    </row>
    <row r="38" spans="1:30" x14ac:dyDescent="0.3">
      <c r="A38" s="92">
        <v>27</v>
      </c>
      <c r="B38" s="92">
        <v>21808</v>
      </c>
      <c r="C38" s="4" t="s">
        <v>21</v>
      </c>
      <c r="D38" s="4" t="s">
        <v>3083</v>
      </c>
      <c r="E38" s="3">
        <v>43409</v>
      </c>
      <c r="F38" s="3">
        <v>43434</v>
      </c>
      <c r="G38" s="3">
        <v>43439</v>
      </c>
      <c r="H38" s="4" t="s">
        <v>233</v>
      </c>
      <c r="I38" s="153" t="s">
        <v>3010</v>
      </c>
      <c r="J38" s="92">
        <f t="shared" si="3"/>
        <v>857323</v>
      </c>
      <c r="K38" s="92">
        <v>857442</v>
      </c>
      <c r="L38" s="92">
        <f t="shared" si="0"/>
        <v>120</v>
      </c>
      <c r="M38" s="5">
        <f t="shared" si="1"/>
        <v>685.2</v>
      </c>
      <c r="N38" s="6" t="s">
        <v>501</v>
      </c>
      <c r="O38" s="5">
        <v>685.2</v>
      </c>
      <c r="P38" s="6"/>
      <c r="Q38" s="5"/>
      <c r="R38" s="6"/>
      <c r="S38" s="5"/>
      <c r="T38" s="6"/>
      <c r="U38" s="5"/>
      <c r="V38" s="6"/>
      <c r="W38" s="5"/>
      <c r="X38" s="6"/>
      <c r="Y38" s="5"/>
      <c r="Z38" s="6"/>
      <c r="AA38" s="5"/>
      <c r="AB38" s="5">
        <f t="shared" si="2"/>
        <v>685.2</v>
      </c>
      <c r="AC38"/>
      <c r="AD38"/>
    </row>
    <row r="39" spans="1:30" x14ac:dyDescent="0.3">
      <c r="A39" s="92">
        <v>28</v>
      </c>
      <c r="B39" s="92">
        <v>21810</v>
      </c>
      <c r="C39" s="4" t="s">
        <v>114</v>
      </c>
      <c r="D39" s="4" t="s">
        <v>3085</v>
      </c>
      <c r="E39" s="3">
        <v>43409</v>
      </c>
      <c r="F39" s="3">
        <v>43434</v>
      </c>
      <c r="G39" s="3">
        <v>43439</v>
      </c>
      <c r="H39" s="4" t="s">
        <v>233</v>
      </c>
      <c r="I39" s="153" t="s">
        <v>3011</v>
      </c>
      <c r="J39" s="92">
        <f t="shared" si="3"/>
        <v>857443</v>
      </c>
      <c r="K39" s="92">
        <v>857562</v>
      </c>
      <c r="L39" s="92">
        <f t="shared" si="0"/>
        <v>120</v>
      </c>
      <c r="M39" s="5">
        <f t="shared" si="1"/>
        <v>685.2</v>
      </c>
      <c r="N39" s="6" t="s">
        <v>501</v>
      </c>
      <c r="O39" s="5">
        <v>685.2</v>
      </c>
      <c r="P39" s="6"/>
      <c r="Q39" s="5"/>
      <c r="R39" s="6"/>
      <c r="S39" s="5"/>
      <c r="T39" s="6"/>
      <c r="U39" s="5"/>
      <c r="V39" s="6"/>
      <c r="W39" s="5"/>
      <c r="X39" s="6"/>
      <c r="Y39" s="5"/>
      <c r="Z39" s="6"/>
      <c r="AA39" s="5"/>
      <c r="AB39" s="5">
        <f t="shared" si="2"/>
        <v>685.2</v>
      </c>
      <c r="AC39"/>
      <c r="AD39"/>
    </row>
    <row r="40" spans="1:30" x14ac:dyDescent="0.3">
      <c r="A40" s="92">
        <v>29</v>
      </c>
      <c r="B40" s="92">
        <v>21811</v>
      </c>
      <c r="C40" s="4" t="s">
        <v>114</v>
      </c>
      <c r="D40" s="4" t="s">
        <v>3085</v>
      </c>
      <c r="E40" s="3">
        <v>43409</v>
      </c>
      <c r="F40" s="3">
        <v>43434</v>
      </c>
      <c r="G40" s="3">
        <v>43439</v>
      </c>
      <c r="H40" s="4" t="s">
        <v>191</v>
      </c>
      <c r="I40" s="153" t="s">
        <v>3012</v>
      </c>
      <c r="J40" s="92">
        <f t="shared" si="3"/>
        <v>857563</v>
      </c>
      <c r="K40" s="92">
        <v>857778</v>
      </c>
      <c r="L40" s="92">
        <f t="shared" si="0"/>
        <v>216</v>
      </c>
      <c r="M40" s="5">
        <f t="shared" si="1"/>
        <v>1233.3599999999999</v>
      </c>
      <c r="N40" s="6" t="s">
        <v>501</v>
      </c>
      <c r="O40" s="5">
        <v>1233.3599999999999</v>
      </c>
      <c r="P40" s="6"/>
      <c r="Q40" s="5"/>
      <c r="R40" s="6"/>
      <c r="S40" s="5"/>
      <c r="T40" s="6"/>
      <c r="U40" s="5"/>
      <c r="V40" s="6"/>
      <c r="W40" s="5"/>
      <c r="X40" s="6"/>
      <c r="Y40" s="5"/>
      <c r="Z40" s="6"/>
      <c r="AA40" s="5"/>
      <c r="AB40" s="5">
        <f t="shared" si="2"/>
        <v>1233.3599999999999</v>
      </c>
      <c r="AC40"/>
      <c r="AD40"/>
    </row>
    <row r="41" spans="1:30" x14ac:dyDescent="0.3">
      <c r="A41" s="92">
        <v>30</v>
      </c>
      <c r="B41" s="92">
        <v>21813</v>
      </c>
      <c r="C41" s="4" t="s">
        <v>95</v>
      </c>
      <c r="D41" s="4" t="s">
        <v>3074</v>
      </c>
      <c r="E41" s="3">
        <v>43409</v>
      </c>
      <c r="F41" s="3">
        <v>43409</v>
      </c>
      <c r="G41" s="3">
        <v>43410</v>
      </c>
      <c r="H41" s="4" t="s">
        <v>245</v>
      </c>
      <c r="I41" s="153" t="s">
        <v>3015</v>
      </c>
      <c r="J41" s="92">
        <f t="shared" si="3"/>
        <v>857779</v>
      </c>
      <c r="K41" s="92">
        <v>857780</v>
      </c>
      <c r="L41" s="92">
        <f t="shared" si="0"/>
        <v>2</v>
      </c>
      <c r="M41" s="5">
        <f t="shared" si="1"/>
        <v>11.42</v>
      </c>
      <c r="N41" s="6" t="s">
        <v>3214</v>
      </c>
      <c r="O41" s="5">
        <v>11.42</v>
      </c>
      <c r="P41" s="6"/>
      <c r="Q41" s="5"/>
      <c r="R41" s="6"/>
      <c r="S41" s="5"/>
      <c r="T41" s="6"/>
      <c r="U41" s="5"/>
      <c r="V41" s="6"/>
      <c r="W41" s="5"/>
      <c r="X41" s="6"/>
      <c r="Y41" s="5"/>
      <c r="Z41" s="6"/>
      <c r="AA41" s="5"/>
      <c r="AB41" s="5">
        <f t="shared" si="2"/>
        <v>11.42</v>
      </c>
      <c r="AC41"/>
      <c r="AD41"/>
    </row>
    <row r="42" spans="1:30" x14ac:dyDescent="0.3">
      <c r="A42" s="92">
        <v>31</v>
      </c>
      <c r="B42" s="92">
        <v>21814</v>
      </c>
      <c r="C42" s="4" t="s">
        <v>4</v>
      </c>
      <c r="D42" s="4" t="s">
        <v>3081</v>
      </c>
      <c r="E42" s="3">
        <v>43409</v>
      </c>
      <c r="F42" s="3">
        <v>43409</v>
      </c>
      <c r="G42" s="3">
        <v>43420</v>
      </c>
      <c r="H42" s="4" t="s">
        <v>270</v>
      </c>
      <c r="I42" s="153" t="s">
        <v>3016</v>
      </c>
      <c r="J42" s="92">
        <f t="shared" si="3"/>
        <v>857781</v>
      </c>
      <c r="K42" s="92">
        <v>857795</v>
      </c>
      <c r="L42" s="92">
        <f t="shared" si="0"/>
        <v>15</v>
      </c>
      <c r="M42" s="5">
        <f t="shared" si="1"/>
        <v>85.65</v>
      </c>
      <c r="N42" s="6" t="s">
        <v>3215</v>
      </c>
      <c r="O42" s="5">
        <v>28.55</v>
      </c>
      <c r="P42" s="6" t="s">
        <v>3216</v>
      </c>
      <c r="Q42" s="5">
        <v>28.55</v>
      </c>
      <c r="R42" s="6" t="s">
        <v>3217</v>
      </c>
      <c r="S42" s="5">
        <v>28.55</v>
      </c>
      <c r="T42" s="6"/>
      <c r="U42" s="5"/>
      <c r="V42" s="6"/>
      <c r="W42" s="5"/>
      <c r="X42" s="6"/>
      <c r="Y42" s="5"/>
      <c r="Z42" s="6"/>
      <c r="AA42" s="5"/>
      <c r="AB42" s="5">
        <f t="shared" si="2"/>
        <v>85.65</v>
      </c>
      <c r="AC42"/>
      <c r="AD42"/>
    </row>
    <row r="43" spans="1:30" x14ac:dyDescent="0.3">
      <c r="A43" s="92">
        <v>32</v>
      </c>
      <c r="B43" s="92">
        <v>21815</v>
      </c>
      <c r="C43" s="4" t="s">
        <v>181</v>
      </c>
      <c r="D43" s="4" t="s">
        <v>3073</v>
      </c>
      <c r="E43" s="3">
        <v>43409</v>
      </c>
      <c r="F43" s="3">
        <v>43410</v>
      </c>
      <c r="G43" s="3">
        <v>43410</v>
      </c>
      <c r="H43" s="4" t="s">
        <v>177</v>
      </c>
      <c r="I43" s="153" t="s">
        <v>3017</v>
      </c>
      <c r="J43" s="92">
        <f t="shared" si="3"/>
        <v>857796</v>
      </c>
      <c r="K43" s="92">
        <v>857797</v>
      </c>
      <c r="L43" s="92">
        <f t="shared" si="0"/>
        <v>2</v>
      </c>
      <c r="M43" s="5">
        <f t="shared" si="1"/>
        <v>11.42</v>
      </c>
      <c r="N43" s="6" t="s">
        <v>3218</v>
      </c>
      <c r="O43" s="5">
        <v>11.42</v>
      </c>
      <c r="P43" s="6"/>
      <c r="Q43" s="5"/>
      <c r="R43" s="6"/>
      <c r="S43" s="5"/>
      <c r="T43" s="6"/>
      <c r="U43" s="5"/>
      <c r="V43" s="6"/>
      <c r="W43" s="5"/>
      <c r="X43" s="6"/>
      <c r="Y43" s="5"/>
      <c r="Z43" s="6"/>
      <c r="AA43" s="5"/>
      <c r="AB43" s="5">
        <f t="shared" si="2"/>
        <v>11.42</v>
      </c>
      <c r="AC43"/>
      <c r="AD43"/>
    </row>
    <row r="44" spans="1:30" x14ac:dyDescent="0.3">
      <c r="A44" s="92">
        <v>33</v>
      </c>
      <c r="B44" s="92">
        <v>21816</v>
      </c>
      <c r="C44" s="4" t="s">
        <v>131</v>
      </c>
      <c r="D44" s="4" t="s">
        <v>3081</v>
      </c>
      <c r="E44" s="3">
        <v>43409</v>
      </c>
      <c r="F44" s="3">
        <v>43413</v>
      </c>
      <c r="G44" s="3">
        <v>43420</v>
      </c>
      <c r="H44" s="4" t="s">
        <v>247</v>
      </c>
      <c r="I44" s="153" t="s">
        <v>3018</v>
      </c>
      <c r="J44" s="92">
        <f t="shared" si="3"/>
        <v>857798</v>
      </c>
      <c r="K44" s="92">
        <v>857806</v>
      </c>
      <c r="L44" s="92">
        <f t="shared" si="0"/>
        <v>9</v>
      </c>
      <c r="M44" s="5">
        <f t="shared" ref="M44:M75" si="4">(L44*5.71)</f>
        <v>51.39</v>
      </c>
      <c r="N44" s="6" t="s">
        <v>3219</v>
      </c>
      <c r="O44" s="5">
        <v>22.84</v>
      </c>
      <c r="P44" s="6" t="s">
        <v>3220</v>
      </c>
      <c r="Q44" s="5">
        <v>28.55</v>
      </c>
      <c r="R44" s="6"/>
      <c r="S44" s="5"/>
      <c r="T44" s="6"/>
      <c r="U44" s="5"/>
      <c r="V44" s="6"/>
      <c r="W44" s="5"/>
      <c r="X44" s="6"/>
      <c r="Y44" s="5"/>
      <c r="Z44" s="6"/>
      <c r="AA44" s="5"/>
      <c r="AB44" s="5">
        <f t="shared" si="2"/>
        <v>51.39</v>
      </c>
      <c r="AC44"/>
      <c r="AD44"/>
    </row>
    <row r="45" spans="1:30" x14ac:dyDescent="0.3">
      <c r="A45" s="92">
        <v>34</v>
      </c>
      <c r="B45" s="92">
        <v>21817</v>
      </c>
      <c r="C45" s="4" t="s">
        <v>2847</v>
      </c>
      <c r="D45" s="4" t="s">
        <v>3088</v>
      </c>
      <c r="E45" s="3">
        <v>43409</v>
      </c>
      <c r="F45" s="3">
        <v>43410</v>
      </c>
      <c r="G45" s="3">
        <v>43410</v>
      </c>
      <c r="H45" s="4" t="s">
        <v>156</v>
      </c>
      <c r="I45" s="153" t="s">
        <v>3019</v>
      </c>
      <c r="J45" s="92">
        <f t="shared" si="3"/>
        <v>857807</v>
      </c>
      <c r="K45" s="92">
        <v>857808</v>
      </c>
      <c r="L45" s="92">
        <f t="shared" si="0"/>
        <v>2</v>
      </c>
      <c r="M45" s="5">
        <f t="shared" si="4"/>
        <v>11.42</v>
      </c>
      <c r="N45" s="6" t="s">
        <v>3221</v>
      </c>
      <c r="O45" s="5">
        <v>11.42</v>
      </c>
      <c r="P45" s="6"/>
      <c r="Q45" s="5"/>
      <c r="R45" s="6"/>
      <c r="S45" s="5"/>
      <c r="T45" s="6"/>
      <c r="U45" s="5"/>
      <c r="V45" s="6"/>
      <c r="W45" s="5"/>
      <c r="X45" s="6"/>
      <c r="Y45" s="5"/>
      <c r="Z45" s="6"/>
      <c r="AA45" s="5"/>
      <c r="AB45" s="5">
        <f t="shared" si="2"/>
        <v>11.42</v>
      </c>
      <c r="AC45"/>
      <c r="AD45"/>
    </row>
    <row r="46" spans="1:30" x14ac:dyDescent="0.3">
      <c r="A46" s="92">
        <v>35</v>
      </c>
      <c r="B46" s="92">
        <v>21818</v>
      </c>
      <c r="C46" s="4" t="s">
        <v>117</v>
      </c>
      <c r="D46" s="4" t="s">
        <v>3089</v>
      </c>
      <c r="E46" s="3">
        <v>43409</v>
      </c>
      <c r="F46" s="3">
        <v>43412</v>
      </c>
      <c r="G46" s="3">
        <v>43419</v>
      </c>
      <c r="H46" s="4" t="s">
        <v>186</v>
      </c>
      <c r="I46" s="153" t="s">
        <v>3020</v>
      </c>
      <c r="J46" s="92">
        <f t="shared" si="3"/>
        <v>857809</v>
      </c>
      <c r="K46" s="92">
        <v>857813</v>
      </c>
      <c r="L46" s="92">
        <f t="shared" si="0"/>
        <v>5</v>
      </c>
      <c r="M46" s="5">
        <f t="shared" si="4"/>
        <v>28.55</v>
      </c>
      <c r="N46" s="6" t="s">
        <v>3222</v>
      </c>
      <c r="O46" s="5">
        <v>11.42</v>
      </c>
      <c r="P46" s="6" t="s">
        <v>3223</v>
      </c>
      <c r="Q46" s="5">
        <v>17.13</v>
      </c>
      <c r="R46" s="6"/>
      <c r="S46" s="5"/>
      <c r="T46" s="6"/>
      <c r="U46" s="5"/>
      <c r="V46" s="6"/>
      <c r="W46" s="5"/>
      <c r="X46" s="6"/>
      <c r="Y46" s="5"/>
      <c r="Z46" s="6"/>
      <c r="AA46" s="5"/>
      <c r="AB46" s="5">
        <f t="shared" si="2"/>
        <v>28.549999999999997</v>
      </c>
      <c r="AC46"/>
      <c r="AD46"/>
    </row>
    <row r="47" spans="1:30" x14ac:dyDescent="0.3">
      <c r="A47" s="92">
        <v>36</v>
      </c>
      <c r="B47" s="92">
        <v>21819</v>
      </c>
      <c r="C47" s="4" t="s">
        <v>11</v>
      </c>
      <c r="D47" s="4" t="s">
        <v>3081</v>
      </c>
      <c r="E47" s="3">
        <v>43409</v>
      </c>
      <c r="F47" s="3">
        <v>43411</v>
      </c>
      <c r="G47" s="3">
        <v>43420</v>
      </c>
      <c r="H47" s="4" t="s">
        <v>235</v>
      </c>
      <c r="I47" s="153" t="s">
        <v>3021</v>
      </c>
      <c r="J47" s="92">
        <f t="shared" si="3"/>
        <v>857814</v>
      </c>
      <c r="K47" s="92">
        <v>857818</v>
      </c>
      <c r="L47" s="92">
        <f t="shared" si="0"/>
        <v>5</v>
      </c>
      <c r="M47" s="5">
        <f t="shared" si="4"/>
        <v>28.55</v>
      </c>
      <c r="N47" s="6" t="s">
        <v>3224</v>
      </c>
      <c r="O47" s="5">
        <v>28.55</v>
      </c>
      <c r="P47" s="6"/>
      <c r="Q47" s="5"/>
      <c r="R47" s="6"/>
      <c r="S47" s="5"/>
      <c r="T47" s="6"/>
      <c r="U47" s="5"/>
      <c r="V47" s="6"/>
      <c r="W47" s="5"/>
      <c r="X47" s="6"/>
      <c r="Y47" s="5"/>
      <c r="Z47" s="6"/>
      <c r="AA47" s="5"/>
      <c r="AB47" s="5">
        <f t="shared" si="2"/>
        <v>28.55</v>
      </c>
      <c r="AC47"/>
      <c r="AD47"/>
    </row>
    <row r="48" spans="1:30" x14ac:dyDescent="0.3">
      <c r="A48" s="92">
        <v>37</v>
      </c>
      <c r="B48" s="92">
        <v>21820</v>
      </c>
      <c r="C48" s="4" t="s">
        <v>222</v>
      </c>
      <c r="D48" s="4" t="s">
        <v>3073</v>
      </c>
      <c r="E48" s="3">
        <v>43409</v>
      </c>
      <c r="F48" s="3">
        <v>43409</v>
      </c>
      <c r="G48" s="3">
        <v>43416</v>
      </c>
      <c r="H48" s="4" t="s">
        <v>177</v>
      </c>
      <c r="I48" s="153" t="s">
        <v>3022</v>
      </c>
      <c r="J48" s="92">
        <f t="shared" si="3"/>
        <v>857819</v>
      </c>
      <c r="K48" s="92">
        <v>857820</v>
      </c>
      <c r="L48" s="92">
        <f t="shared" si="0"/>
        <v>2</v>
      </c>
      <c r="M48" s="5">
        <f t="shared" si="4"/>
        <v>11.42</v>
      </c>
      <c r="N48" s="6" t="s">
        <v>3225</v>
      </c>
      <c r="O48" s="5">
        <v>11.42</v>
      </c>
      <c r="P48" s="6"/>
      <c r="Q48" s="5"/>
      <c r="R48" s="6"/>
      <c r="S48" s="5"/>
      <c r="T48" s="6"/>
      <c r="U48" s="5"/>
      <c r="V48" s="6"/>
      <c r="W48" s="5"/>
      <c r="X48" s="6"/>
      <c r="Y48" s="5"/>
      <c r="Z48" s="6"/>
      <c r="AA48" s="5"/>
      <c r="AB48" s="5">
        <f t="shared" si="2"/>
        <v>11.42</v>
      </c>
      <c r="AC48"/>
      <c r="AD48"/>
    </row>
    <row r="49" spans="1:30" x14ac:dyDescent="0.3">
      <c r="A49" s="92">
        <v>38</v>
      </c>
      <c r="B49" s="92">
        <v>21821</v>
      </c>
      <c r="C49" s="4" t="s">
        <v>121</v>
      </c>
      <c r="D49" s="4" t="s">
        <v>3081</v>
      </c>
      <c r="E49" s="3">
        <v>43409</v>
      </c>
      <c r="F49" s="3">
        <v>43413</v>
      </c>
      <c r="G49" s="3">
        <v>43420</v>
      </c>
      <c r="H49" s="4" t="s">
        <v>164</v>
      </c>
      <c r="I49" s="153" t="s">
        <v>3023</v>
      </c>
      <c r="J49" s="92">
        <f t="shared" si="3"/>
        <v>857821</v>
      </c>
      <c r="K49" s="92">
        <v>857837</v>
      </c>
      <c r="L49" s="92">
        <f t="shared" si="0"/>
        <v>17</v>
      </c>
      <c r="M49" s="5">
        <f t="shared" si="4"/>
        <v>97.07</v>
      </c>
      <c r="N49" s="6" t="s">
        <v>3226</v>
      </c>
      <c r="O49" s="5">
        <v>34.26</v>
      </c>
      <c r="P49" s="6" t="s">
        <v>3227</v>
      </c>
      <c r="Q49" s="5">
        <v>28.55</v>
      </c>
      <c r="R49" s="6" t="s">
        <v>3228</v>
      </c>
      <c r="S49" s="5">
        <v>11.42</v>
      </c>
      <c r="T49" s="6" t="s">
        <v>3229</v>
      </c>
      <c r="U49" s="5">
        <v>22.84</v>
      </c>
      <c r="V49" s="6"/>
      <c r="W49" s="5"/>
      <c r="X49" s="6"/>
      <c r="Y49" s="5"/>
      <c r="Z49" s="6"/>
      <c r="AA49" s="5"/>
      <c r="AB49" s="5">
        <f t="shared" si="2"/>
        <v>97.070000000000007</v>
      </c>
      <c r="AC49"/>
      <c r="AD49"/>
    </row>
    <row r="50" spans="1:30" x14ac:dyDescent="0.3">
      <c r="A50" s="92">
        <v>39</v>
      </c>
      <c r="B50" s="92">
        <v>21822</v>
      </c>
      <c r="C50" s="4" t="s">
        <v>2491</v>
      </c>
      <c r="D50" s="4" t="s">
        <v>3078</v>
      </c>
      <c r="E50" s="3">
        <v>43410</v>
      </c>
      <c r="F50" s="3">
        <v>43413</v>
      </c>
      <c r="G50" s="3">
        <v>43419</v>
      </c>
      <c r="H50" s="4" t="s">
        <v>176</v>
      </c>
      <c r="I50" s="153" t="s">
        <v>3024</v>
      </c>
      <c r="J50" s="92">
        <f t="shared" si="3"/>
        <v>857838</v>
      </c>
      <c r="K50" s="92">
        <v>857842</v>
      </c>
      <c r="L50" s="92">
        <f t="shared" si="0"/>
        <v>5</v>
      </c>
      <c r="M50" s="5">
        <f t="shared" si="4"/>
        <v>28.55</v>
      </c>
      <c r="N50" s="6" t="s">
        <v>729</v>
      </c>
      <c r="O50" s="5">
        <v>28.55</v>
      </c>
      <c r="P50" s="6"/>
      <c r="Q50" s="5"/>
      <c r="R50" s="6"/>
      <c r="S50" s="5"/>
      <c r="T50" s="6"/>
      <c r="U50" s="5"/>
      <c r="V50" s="6"/>
      <c r="W50" s="5"/>
      <c r="X50" s="6"/>
      <c r="Y50" s="5"/>
      <c r="Z50" s="6"/>
      <c r="AA50" s="5"/>
      <c r="AB50" s="5">
        <f t="shared" si="2"/>
        <v>28.55</v>
      </c>
      <c r="AC50"/>
      <c r="AD50"/>
    </row>
    <row r="51" spans="1:30" x14ac:dyDescent="0.3">
      <c r="A51" s="92">
        <v>40</v>
      </c>
      <c r="B51" s="92">
        <v>21823</v>
      </c>
      <c r="C51" s="4" t="s">
        <v>1878</v>
      </c>
      <c r="D51" s="4" t="s">
        <v>3087</v>
      </c>
      <c r="E51" s="3">
        <v>43410</v>
      </c>
      <c r="F51" s="3">
        <v>43412</v>
      </c>
      <c r="G51" s="3">
        <v>43416</v>
      </c>
      <c r="H51" s="4" t="s">
        <v>157</v>
      </c>
      <c r="I51" s="153" t="s">
        <v>3025</v>
      </c>
      <c r="J51" s="92">
        <f t="shared" si="3"/>
        <v>857843</v>
      </c>
      <c r="K51" s="92">
        <v>857843</v>
      </c>
      <c r="L51" s="92">
        <f t="shared" si="0"/>
        <v>1</v>
      </c>
      <c r="M51" s="5">
        <f t="shared" si="4"/>
        <v>5.71</v>
      </c>
      <c r="N51" s="6" t="s">
        <v>3230</v>
      </c>
      <c r="O51" s="5">
        <v>5.71</v>
      </c>
      <c r="P51" s="6"/>
      <c r="Q51" s="5"/>
      <c r="R51" s="6"/>
      <c r="S51" s="5"/>
      <c r="T51" s="6"/>
      <c r="U51" s="5"/>
      <c r="V51" s="6"/>
      <c r="W51" s="5"/>
      <c r="X51" s="6"/>
      <c r="Y51" s="5"/>
      <c r="Z51" s="6"/>
      <c r="AA51" s="5"/>
      <c r="AB51" s="5">
        <f t="shared" si="2"/>
        <v>5.71</v>
      </c>
      <c r="AC51"/>
      <c r="AD51"/>
    </row>
    <row r="52" spans="1:30" x14ac:dyDescent="0.3">
      <c r="A52" s="92">
        <v>41</v>
      </c>
      <c r="B52" s="92">
        <v>21824</v>
      </c>
      <c r="C52" s="4" t="s">
        <v>47</v>
      </c>
      <c r="D52" s="4" t="s">
        <v>3086</v>
      </c>
      <c r="E52" s="3">
        <v>43410</v>
      </c>
      <c r="F52" s="3">
        <v>43434</v>
      </c>
      <c r="G52" s="3">
        <v>43440</v>
      </c>
      <c r="H52" s="4" t="s">
        <v>233</v>
      </c>
      <c r="I52" s="153" t="s">
        <v>3014</v>
      </c>
      <c r="J52" s="92">
        <f t="shared" si="3"/>
        <v>857844</v>
      </c>
      <c r="K52" s="92">
        <v>858001</v>
      </c>
      <c r="L52" s="92">
        <f t="shared" si="0"/>
        <v>158</v>
      </c>
      <c r="M52" s="5">
        <f t="shared" si="4"/>
        <v>902.18</v>
      </c>
      <c r="N52" s="6" t="s">
        <v>501</v>
      </c>
      <c r="O52" s="5">
        <v>902.18</v>
      </c>
      <c r="P52" s="6"/>
      <c r="Q52" s="5"/>
      <c r="R52" s="6"/>
      <c r="S52" s="5"/>
      <c r="T52" s="6"/>
      <c r="U52" s="5"/>
      <c r="V52" s="6"/>
      <c r="W52" s="5"/>
      <c r="X52" s="6"/>
      <c r="Y52" s="5"/>
      <c r="Z52" s="6"/>
      <c r="AA52" s="5"/>
      <c r="AB52" s="5">
        <f t="shared" si="2"/>
        <v>902.18</v>
      </c>
      <c r="AC52"/>
      <c r="AD52"/>
    </row>
    <row r="53" spans="1:30" x14ac:dyDescent="0.3">
      <c r="A53" s="92">
        <v>42</v>
      </c>
      <c r="B53" s="92">
        <v>21825</v>
      </c>
      <c r="C53" s="4" t="s">
        <v>47</v>
      </c>
      <c r="D53" s="4" t="s">
        <v>3086</v>
      </c>
      <c r="E53" s="3">
        <v>43410</v>
      </c>
      <c r="F53" s="3">
        <v>43434</v>
      </c>
      <c r="G53" s="3">
        <v>43440</v>
      </c>
      <c r="H53" s="4" t="s">
        <v>233</v>
      </c>
      <c r="I53" s="153" t="s">
        <v>3013</v>
      </c>
      <c r="J53" s="92">
        <f t="shared" si="3"/>
        <v>858002</v>
      </c>
      <c r="K53" s="92">
        <v>858043</v>
      </c>
      <c r="L53" s="92">
        <f t="shared" si="0"/>
        <v>42</v>
      </c>
      <c r="M53" s="5">
        <f t="shared" si="4"/>
        <v>239.82</v>
      </c>
      <c r="N53" s="6" t="s">
        <v>501</v>
      </c>
      <c r="O53" s="5">
        <v>239.82</v>
      </c>
      <c r="P53" s="6"/>
      <c r="Q53" s="5"/>
      <c r="R53" s="6"/>
      <c r="S53" s="5"/>
      <c r="T53" s="6"/>
      <c r="U53" s="5"/>
      <c r="V53" s="6"/>
      <c r="W53" s="5"/>
      <c r="X53" s="6"/>
      <c r="Y53" s="5"/>
      <c r="Z53" s="6"/>
      <c r="AA53" s="5"/>
      <c r="AB53" s="5">
        <f t="shared" si="2"/>
        <v>239.82</v>
      </c>
      <c r="AC53"/>
      <c r="AD53"/>
    </row>
    <row r="54" spans="1:30" x14ac:dyDescent="0.3">
      <c r="A54" s="92">
        <v>43</v>
      </c>
      <c r="B54" s="92">
        <v>21826</v>
      </c>
      <c r="C54" s="4" t="s">
        <v>13</v>
      </c>
      <c r="D54" s="4" t="s">
        <v>3081</v>
      </c>
      <c r="E54" s="3">
        <v>43410</v>
      </c>
      <c r="F54" s="3">
        <v>43413</v>
      </c>
      <c r="G54" s="3">
        <v>43420</v>
      </c>
      <c r="H54" s="4" t="s">
        <v>248</v>
      </c>
      <c r="I54" s="153" t="s">
        <v>3026</v>
      </c>
      <c r="J54" s="92">
        <f t="shared" si="3"/>
        <v>858044</v>
      </c>
      <c r="K54" s="92">
        <v>858048</v>
      </c>
      <c r="L54" s="92">
        <f t="shared" si="0"/>
        <v>5</v>
      </c>
      <c r="M54" s="5">
        <f t="shared" si="4"/>
        <v>28.55</v>
      </c>
      <c r="N54" s="6" t="s">
        <v>3231</v>
      </c>
      <c r="O54" s="5">
        <v>28.55</v>
      </c>
      <c r="P54" s="6"/>
      <c r="Q54" s="5"/>
      <c r="R54" s="6"/>
      <c r="S54" s="5"/>
      <c r="T54" s="6"/>
      <c r="U54" s="5"/>
      <c r="V54" s="6"/>
      <c r="W54" s="5"/>
      <c r="X54" s="6"/>
      <c r="Y54" s="5"/>
      <c r="Z54" s="6"/>
      <c r="AA54" s="5"/>
      <c r="AB54" s="5">
        <f t="shared" si="2"/>
        <v>28.55</v>
      </c>
      <c r="AC54"/>
      <c r="AD54"/>
    </row>
    <row r="55" spans="1:30" x14ac:dyDescent="0.3">
      <c r="A55" s="92">
        <v>44</v>
      </c>
      <c r="B55" s="92">
        <v>21829</v>
      </c>
      <c r="C55" s="4" t="s">
        <v>6</v>
      </c>
      <c r="D55" s="4" t="s">
        <v>3088</v>
      </c>
      <c r="E55" s="3">
        <v>43410</v>
      </c>
      <c r="F55" s="3">
        <v>43412</v>
      </c>
      <c r="G55" s="3">
        <v>43416</v>
      </c>
      <c r="H55" s="4" t="s">
        <v>156</v>
      </c>
      <c r="I55" s="153" t="s">
        <v>3027</v>
      </c>
      <c r="J55" s="92">
        <f t="shared" si="3"/>
        <v>858049</v>
      </c>
      <c r="K55" s="92">
        <v>858053</v>
      </c>
      <c r="L55" s="92">
        <f t="shared" si="0"/>
        <v>5</v>
      </c>
      <c r="M55" s="5">
        <f t="shared" si="4"/>
        <v>28.55</v>
      </c>
      <c r="N55" s="6" t="s">
        <v>3232</v>
      </c>
      <c r="O55" s="5">
        <v>5.71</v>
      </c>
      <c r="P55" s="6" t="s">
        <v>3233</v>
      </c>
      <c r="Q55" s="5">
        <v>22.84</v>
      </c>
      <c r="R55" s="6"/>
      <c r="S55" s="5"/>
      <c r="T55" s="6"/>
      <c r="U55" s="5"/>
      <c r="V55" s="6"/>
      <c r="W55" s="5"/>
      <c r="X55" s="6"/>
      <c r="Y55" s="5"/>
      <c r="Z55" s="6"/>
      <c r="AA55" s="5"/>
      <c r="AB55" s="5">
        <f t="shared" si="2"/>
        <v>28.55</v>
      </c>
      <c r="AC55"/>
      <c r="AD55"/>
    </row>
    <row r="56" spans="1:30" x14ac:dyDescent="0.3">
      <c r="A56" s="92">
        <v>45</v>
      </c>
      <c r="B56" s="92">
        <v>21830</v>
      </c>
      <c r="C56" s="4" t="s">
        <v>61</v>
      </c>
      <c r="D56" s="4" t="s">
        <v>3081</v>
      </c>
      <c r="E56" s="3">
        <v>43410</v>
      </c>
      <c r="F56" s="3">
        <v>43413</v>
      </c>
      <c r="G56" s="3">
        <v>43420</v>
      </c>
      <c r="H56" s="4" t="s">
        <v>261</v>
      </c>
      <c r="I56" s="153" t="s">
        <v>3028</v>
      </c>
      <c r="J56" s="92">
        <f t="shared" si="3"/>
        <v>858054</v>
      </c>
      <c r="K56" s="92">
        <v>858060</v>
      </c>
      <c r="L56" s="92">
        <f t="shared" si="0"/>
        <v>7</v>
      </c>
      <c r="M56" s="5">
        <f t="shared" si="4"/>
        <v>39.97</v>
      </c>
      <c r="N56" s="6" t="s">
        <v>3234</v>
      </c>
      <c r="O56" s="5">
        <v>39.97</v>
      </c>
      <c r="P56" s="6"/>
      <c r="Q56" s="5"/>
      <c r="R56" s="6"/>
      <c r="S56" s="5"/>
      <c r="T56" s="6"/>
      <c r="U56" s="5"/>
      <c r="V56" s="6"/>
      <c r="W56" s="5"/>
      <c r="X56" s="6"/>
      <c r="Y56" s="5"/>
      <c r="Z56" s="6"/>
      <c r="AA56" s="5"/>
      <c r="AB56" s="5">
        <f t="shared" si="2"/>
        <v>39.97</v>
      </c>
      <c r="AC56"/>
      <c r="AD56"/>
    </row>
    <row r="57" spans="1:30" x14ac:dyDescent="0.3">
      <c r="A57" s="92">
        <v>46</v>
      </c>
      <c r="B57" s="92">
        <v>21831</v>
      </c>
      <c r="C57" s="4" t="s">
        <v>226</v>
      </c>
      <c r="D57" s="4" t="s">
        <v>3090</v>
      </c>
      <c r="E57" s="3">
        <v>43411</v>
      </c>
      <c r="F57" s="3">
        <v>43434</v>
      </c>
      <c r="G57" s="3">
        <v>43438</v>
      </c>
      <c r="H57" s="4" t="s">
        <v>2853</v>
      </c>
      <c r="I57" s="153" t="s">
        <v>3029</v>
      </c>
      <c r="J57" s="92">
        <f t="shared" si="3"/>
        <v>858061</v>
      </c>
      <c r="K57" s="92">
        <v>858074</v>
      </c>
      <c r="L57" s="92">
        <f t="shared" si="0"/>
        <v>14</v>
      </c>
      <c r="M57" s="5">
        <f t="shared" si="4"/>
        <v>79.94</v>
      </c>
      <c r="N57" s="6" t="s">
        <v>3422</v>
      </c>
      <c r="O57" s="5">
        <v>28.55</v>
      </c>
      <c r="P57" s="6" t="s">
        <v>3423</v>
      </c>
      <c r="Q57" s="5">
        <v>28.55</v>
      </c>
      <c r="R57" s="6" t="s">
        <v>3424</v>
      </c>
      <c r="S57" s="5">
        <v>22.84</v>
      </c>
      <c r="T57" s="6"/>
      <c r="U57" s="5"/>
      <c r="V57" s="6"/>
      <c r="W57" s="5"/>
      <c r="X57" s="6"/>
      <c r="Y57" s="5"/>
      <c r="Z57" s="6"/>
      <c r="AA57" s="5"/>
      <c r="AB57" s="5">
        <f t="shared" si="2"/>
        <v>79.94</v>
      </c>
      <c r="AC57"/>
      <c r="AD57"/>
    </row>
    <row r="58" spans="1:30" x14ac:dyDescent="0.3">
      <c r="A58" s="92">
        <v>47</v>
      </c>
      <c r="B58" s="92">
        <v>21832</v>
      </c>
      <c r="C58" s="4" t="s">
        <v>5</v>
      </c>
      <c r="D58" s="4" t="s">
        <v>3076</v>
      </c>
      <c r="E58" s="3">
        <v>43411</v>
      </c>
      <c r="F58" s="3">
        <v>43434</v>
      </c>
      <c r="G58" s="3">
        <v>43503</v>
      </c>
      <c r="H58" s="4" t="s">
        <v>172</v>
      </c>
      <c r="I58" s="153" t="s">
        <v>3030</v>
      </c>
      <c r="J58" s="92">
        <f t="shared" si="3"/>
        <v>858075</v>
      </c>
      <c r="K58" s="92">
        <v>858093</v>
      </c>
      <c r="L58" s="92">
        <f t="shared" si="0"/>
        <v>19</v>
      </c>
      <c r="M58" s="5">
        <f t="shared" si="4"/>
        <v>108.49</v>
      </c>
      <c r="N58" s="6" t="s">
        <v>3545</v>
      </c>
      <c r="O58" s="5">
        <v>34.26</v>
      </c>
      <c r="P58" s="6" t="s">
        <v>3546</v>
      </c>
      <c r="Q58" s="5">
        <v>22.84</v>
      </c>
      <c r="R58" s="6" t="s">
        <v>3547</v>
      </c>
      <c r="S58" s="5">
        <v>22.84</v>
      </c>
      <c r="T58" s="6" t="s">
        <v>3548</v>
      </c>
      <c r="U58" s="5">
        <v>28.55</v>
      </c>
      <c r="V58" s="6"/>
      <c r="W58" s="5"/>
      <c r="X58" s="6"/>
      <c r="Y58" s="5"/>
      <c r="Z58" s="6"/>
      <c r="AA58" s="5"/>
      <c r="AB58" s="5">
        <f>O58+Q58+S58+U58+W58+Y58+AA58</f>
        <v>108.49</v>
      </c>
      <c r="AC58"/>
      <c r="AD58"/>
    </row>
    <row r="59" spans="1:30" x14ac:dyDescent="0.3">
      <c r="A59" s="92">
        <v>48</v>
      </c>
      <c r="B59" s="92">
        <v>21833</v>
      </c>
      <c r="C59" s="4" t="s">
        <v>288</v>
      </c>
      <c r="D59" s="4" t="s">
        <v>3076</v>
      </c>
      <c r="E59" s="3">
        <v>43411</v>
      </c>
      <c r="F59" s="3">
        <v>43413</v>
      </c>
      <c r="G59" s="3">
        <v>43419</v>
      </c>
      <c r="H59" s="4" t="s">
        <v>241</v>
      </c>
      <c r="I59" s="153" t="s">
        <v>3031</v>
      </c>
      <c r="J59" s="92">
        <f t="shared" si="3"/>
        <v>858094</v>
      </c>
      <c r="K59" s="92">
        <v>858104</v>
      </c>
      <c r="L59" s="92">
        <f t="shared" si="0"/>
        <v>11</v>
      </c>
      <c r="M59" s="5">
        <f t="shared" si="4"/>
        <v>62.81</v>
      </c>
      <c r="N59" s="6" t="s">
        <v>3235</v>
      </c>
      <c r="O59" s="5">
        <v>62.81</v>
      </c>
      <c r="P59" s="6"/>
      <c r="Q59" s="5"/>
      <c r="R59" s="6"/>
      <c r="S59" s="5"/>
      <c r="T59" s="6"/>
      <c r="U59" s="5"/>
      <c r="V59" s="6"/>
      <c r="W59" s="5"/>
      <c r="X59" s="6"/>
      <c r="Y59" s="5"/>
      <c r="Z59" s="6"/>
      <c r="AA59" s="5"/>
      <c r="AB59" s="5">
        <f t="shared" si="2"/>
        <v>62.81</v>
      </c>
      <c r="AC59"/>
      <c r="AD59"/>
    </row>
    <row r="60" spans="1:30" x14ac:dyDescent="0.3">
      <c r="A60" s="92">
        <v>49</v>
      </c>
      <c r="B60" s="92">
        <v>21834</v>
      </c>
      <c r="C60" s="4" t="s">
        <v>102</v>
      </c>
      <c r="D60" s="4" t="s">
        <v>3076</v>
      </c>
      <c r="E60" s="3">
        <v>43411</v>
      </c>
      <c r="F60" s="3">
        <v>43434</v>
      </c>
      <c r="G60" s="3">
        <v>43418</v>
      </c>
      <c r="H60" s="4" t="s">
        <v>233</v>
      </c>
      <c r="I60" s="153" t="s">
        <v>3032</v>
      </c>
      <c r="J60" s="92">
        <f t="shared" si="3"/>
        <v>858105</v>
      </c>
      <c r="K60" s="92">
        <v>858116</v>
      </c>
      <c r="L60" s="92">
        <f t="shared" si="0"/>
        <v>12</v>
      </c>
      <c r="M60" s="5">
        <f t="shared" si="4"/>
        <v>68.52</v>
      </c>
      <c r="N60" s="6" t="s">
        <v>3236</v>
      </c>
      <c r="O60" s="5">
        <v>68.52</v>
      </c>
      <c r="P60" s="6"/>
      <c r="Q60" s="5"/>
      <c r="R60" s="6"/>
      <c r="S60" s="5"/>
      <c r="T60" s="6"/>
      <c r="U60" s="5"/>
      <c r="V60" s="6"/>
      <c r="W60" s="5"/>
      <c r="X60" s="6"/>
      <c r="Y60" s="5"/>
      <c r="Z60" s="6"/>
      <c r="AA60" s="5"/>
      <c r="AB60" s="5">
        <f t="shared" si="2"/>
        <v>68.52</v>
      </c>
      <c r="AC60"/>
      <c r="AD60"/>
    </row>
    <row r="61" spans="1:30" x14ac:dyDescent="0.3">
      <c r="A61" s="92">
        <v>50</v>
      </c>
      <c r="B61" s="92">
        <v>21835</v>
      </c>
      <c r="C61" s="4" t="s">
        <v>119</v>
      </c>
      <c r="D61" s="4" t="s">
        <v>3081</v>
      </c>
      <c r="E61" s="3">
        <v>43411</v>
      </c>
      <c r="F61" s="3">
        <v>43413</v>
      </c>
      <c r="G61" s="3">
        <v>43425</v>
      </c>
      <c r="H61" s="4" t="s">
        <v>174</v>
      </c>
      <c r="I61" s="153" t="s">
        <v>3033</v>
      </c>
      <c r="J61" s="92">
        <f t="shared" si="3"/>
        <v>858117</v>
      </c>
      <c r="K61" s="92">
        <v>858126</v>
      </c>
      <c r="L61" s="92">
        <f t="shared" si="0"/>
        <v>10</v>
      </c>
      <c r="M61" s="5">
        <f t="shared" si="4"/>
        <v>57.1</v>
      </c>
      <c r="N61" s="6" t="s">
        <v>3237</v>
      </c>
      <c r="O61" s="5">
        <v>22.84</v>
      </c>
      <c r="P61" s="6" t="s">
        <v>3238</v>
      </c>
      <c r="Q61" s="5">
        <v>34.26</v>
      </c>
      <c r="R61" s="6"/>
      <c r="S61" s="5"/>
      <c r="T61" s="6"/>
      <c r="U61" s="5"/>
      <c r="V61" s="6"/>
      <c r="W61" s="5"/>
      <c r="X61" s="6"/>
      <c r="Y61" s="5"/>
      <c r="Z61" s="6"/>
      <c r="AA61" s="5"/>
      <c r="AB61" s="5">
        <f t="shared" si="2"/>
        <v>57.099999999999994</v>
      </c>
      <c r="AC61"/>
      <c r="AD61"/>
    </row>
    <row r="62" spans="1:30" x14ac:dyDescent="0.3">
      <c r="A62" s="92">
        <v>51</v>
      </c>
      <c r="B62" s="92">
        <v>21836</v>
      </c>
      <c r="C62" s="4" t="s">
        <v>60</v>
      </c>
      <c r="D62" s="4" t="s">
        <v>3081</v>
      </c>
      <c r="E62" s="3">
        <v>43411</v>
      </c>
      <c r="F62" s="3">
        <v>43413</v>
      </c>
      <c r="G62" s="3">
        <v>43419</v>
      </c>
      <c r="H62" s="4" t="s">
        <v>237</v>
      </c>
      <c r="I62" s="153" t="s">
        <v>3034</v>
      </c>
      <c r="J62" s="92">
        <f t="shared" si="3"/>
        <v>858127</v>
      </c>
      <c r="K62" s="92">
        <v>858130</v>
      </c>
      <c r="L62" s="92">
        <f t="shared" si="0"/>
        <v>4</v>
      </c>
      <c r="M62" s="5">
        <f t="shared" si="4"/>
        <v>22.84</v>
      </c>
      <c r="N62" s="6" t="s">
        <v>3239</v>
      </c>
      <c r="O62" s="5">
        <v>22.84</v>
      </c>
      <c r="P62" s="6"/>
      <c r="Q62" s="5"/>
      <c r="R62" s="6"/>
      <c r="S62" s="5"/>
      <c r="T62" s="6"/>
      <c r="U62" s="5"/>
      <c r="V62" s="6"/>
      <c r="W62" s="5"/>
      <c r="X62" s="6"/>
      <c r="Y62" s="5"/>
      <c r="Z62" s="6"/>
      <c r="AA62" s="5"/>
      <c r="AB62" s="5">
        <f t="shared" si="2"/>
        <v>22.84</v>
      </c>
      <c r="AC62"/>
      <c r="AD62"/>
    </row>
    <row r="63" spans="1:30" x14ac:dyDescent="0.3">
      <c r="A63" s="92">
        <v>52</v>
      </c>
      <c r="B63" s="92">
        <v>21837</v>
      </c>
      <c r="C63" s="4" t="s">
        <v>193</v>
      </c>
      <c r="D63" s="4" t="s">
        <v>3075</v>
      </c>
      <c r="E63" s="3">
        <v>43411</v>
      </c>
      <c r="F63" s="3">
        <v>43412</v>
      </c>
      <c r="G63" s="3">
        <v>43420</v>
      </c>
      <c r="H63" s="4" t="s">
        <v>2854</v>
      </c>
      <c r="I63" s="153" t="s">
        <v>3009</v>
      </c>
      <c r="J63" s="92">
        <f t="shared" si="3"/>
        <v>858131</v>
      </c>
      <c r="K63" s="92">
        <v>858135</v>
      </c>
      <c r="L63" s="92">
        <f t="shared" si="0"/>
        <v>5</v>
      </c>
      <c r="M63" s="5">
        <f t="shared" si="4"/>
        <v>28.55</v>
      </c>
      <c r="N63" s="6" t="s">
        <v>3240</v>
      </c>
      <c r="O63" s="5">
        <v>22.84</v>
      </c>
      <c r="P63" s="6" t="s">
        <v>3241</v>
      </c>
      <c r="Q63" s="5">
        <v>5.71</v>
      </c>
      <c r="R63" s="6"/>
      <c r="S63" s="5"/>
      <c r="T63" s="6"/>
      <c r="U63" s="5"/>
      <c r="V63" s="6"/>
      <c r="W63" s="5"/>
      <c r="X63" s="6"/>
      <c r="Y63" s="5"/>
      <c r="Z63" s="6"/>
      <c r="AA63" s="5"/>
      <c r="AB63" s="5">
        <f t="shared" si="2"/>
        <v>28.55</v>
      </c>
      <c r="AC63"/>
      <c r="AD63"/>
    </row>
    <row r="64" spans="1:30" x14ac:dyDescent="0.3">
      <c r="A64" s="92">
        <v>53</v>
      </c>
      <c r="B64" s="92">
        <v>21838</v>
      </c>
      <c r="C64" s="4" t="s">
        <v>45</v>
      </c>
      <c r="D64" s="4" t="s">
        <v>3073</v>
      </c>
      <c r="E64" s="3">
        <v>43412</v>
      </c>
      <c r="F64" s="3">
        <v>43412</v>
      </c>
      <c r="G64" s="3">
        <v>43419</v>
      </c>
      <c r="H64" s="4" t="s">
        <v>148</v>
      </c>
      <c r="I64" s="153" t="s">
        <v>2990</v>
      </c>
      <c r="J64" s="92">
        <f t="shared" si="3"/>
        <v>858136</v>
      </c>
      <c r="K64" s="92">
        <v>858138</v>
      </c>
      <c r="L64" s="92">
        <f t="shared" si="0"/>
        <v>3</v>
      </c>
      <c r="M64" s="5">
        <f t="shared" si="4"/>
        <v>17.13</v>
      </c>
      <c r="N64" s="6" t="s">
        <v>3242</v>
      </c>
      <c r="O64" s="5">
        <v>17.13</v>
      </c>
      <c r="P64" s="6"/>
      <c r="Q64" s="5"/>
      <c r="R64" s="6"/>
      <c r="S64" s="5"/>
      <c r="T64" s="6"/>
      <c r="U64" s="5"/>
      <c r="V64" s="6"/>
      <c r="W64" s="5"/>
      <c r="X64" s="6"/>
      <c r="Y64" s="5"/>
      <c r="Z64" s="6"/>
      <c r="AA64" s="5"/>
      <c r="AB64" s="5">
        <f t="shared" si="2"/>
        <v>17.13</v>
      </c>
      <c r="AC64"/>
      <c r="AD64"/>
    </row>
    <row r="65" spans="1:30" x14ac:dyDescent="0.3">
      <c r="A65" s="92">
        <v>54</v>
      </c>
      <c r="B65" s="92">
        <v>21839</v>
      </c>
      <c r="C65" s="4" t="s">
        <v>42</v>
      </c>
      <c r="D65" s="4" t="s">
        <v>3091</v>
      </c>
      <c r="E65" s="3">
        <v>43412</v>
      </c>
      <c r="F65" s="3">
        <v>43430</v>
      </c>
      <c r="G65" s="3">
        <v>43441</v>
      </c>
      <c r="H65" s="4" t="s">
        <v>874</v>
      </c>
      <c r="I65" s="153" t="s">
        <v>3035</v>
      </c>
      <c r="J65" s="92">
        <f t="shared" si="3"/>
        <v>858139</v>
      </c>
      <c r="K65" s="92">
        <v>858158</v>
      </c>
      <c r="L65" s="92">
        <f t="shared" si="0"/>
        <v>20</v>
      </c>
      <c r="M65" s="5">
        <f t="shared" si="4"/>
        <v>114.2</v>
      </c>
      <c r="N65" s="6" t="s">
        <v>3398</v>
      </c>
      <c r="O65" s="5">
        <v>45.68</v>
      </c>
      <c r="P65" s="6" t="s">
        <v>3399</v>
      </c>
      <c r="Q65" s="5">
        <v>45.68</v>
      </c>
      <c r="R65" s="126" t="s">
        <v>98</v>
      </c>
      <c r="S65" s="5"/>
      <c r="T65" s="6"/>
      <c r="U65" s="5"/>
      <c r="V65" s="6"/>
      <c r="W65" s="5"/>
      <c r="X65" s="6"/>
      <c r="Y65" s="5"/>
      <c r="Z65" s="6"/>
      <c r="AA65" s="5"/>
      <c r="AB65" s="5">
        <f t="shared" si="2"/>
        <v>91.36</v>
      </c>
      <c r="AC65"/>
      <c r="AD65"/>
    </row>
    <row r="66" spans="1:30" x14ac:dyDescent="0.3">
      <c r="A66" s="92">
        <v>55</v>
      </c>
      <c r="B66" s="92">
        <v>21840</v>
      </c>
      <c r="C66" s="4" t="s">
        <v>95</v>
      </c>
      <c r="D66" s="4" t="s">
        <v>3074</v>
      </c>
      <c r="E66" s="3">
        <v>43412</v>
      </c>
      <c r="F66" s="3">
        <v>43412</v>
      </c>
      <c r="G66" s="3">
        <v>43413</v>
      </c>
      <c r="H66" s="4" t="s">
        <v>268</v>
      </c>
      <c r="I66" s="153" t="s">
        <v>3022</v>
      </c>
      <c r="J66" s="92">
        <f t="shared" si="3"/>
        <v>858159</v>
      </c>
      <c r="K66" s="92">
        <v>858160</v>
      </c>
      <c r="L66" s="92">
        <f t="shared" si="0"/>
        <v>2</v>
      </c>
      <c r="M66" s="5">
        <f t="shared" si="4"/>
        <v>11.42</v>
      </c>
      <c r="N66" s="6" t="s">
        <v>3276</v>
      </c>
      <c r="O66" s="5">
        <v>11.42</v>
      </c>
      <c r="P66" s="6"/>
      <c r="Q66" s="5"/>
      <c r="R66" s="6"/>
      <c r="S66" s="5"/>
      <c r="T66" s="6"/>
      <c r="U66" s="5"/>
      <c r="V66" s="6"/>
      <c r="W66" s="5"/>
      <c r="X66" s="6"/>
      <c r="Y66" s="5"/>
      <c r="Z66" s="6"/>
      <c r="AA66" s="5"/>
      <c r="AB66" s="5">
        <f t="shared" si="2"/>
        <v>11.42</v>
      </c>
      <c r="AC66"/>
      <c r="AD66"/>
    </row>
    <row r="67" spans="1:30" x14ac:dyDescent="0.3">
      <c r="A67" s="92">
        <v>56</v>
      </c>
      <c r="B67" s="92">
        <v>21841</v>
      </c>
      <c r="C67" s="4" t="s">
        <v>105</v>
      </c>
      <c r="D67" s="4" t="s">
        <v>3077</v>
      </c>
      <c r="E67" s="3">
        <v>43412</v>
      </c>
      <c r="F67" s="3">
        <v>43412</v>
      </c>
      <c r="G67" s="3">
        <v>43420</v>
      </c>
      <c r="H67" s="4" t="s">
        <v>158</v>
      </c>
      <c r="I67" s="153" t="s">
        <v>3036</v>
      </c>
      <c r="J67" s="92">
        <f t="shared" si="3"/>
        <v>858161</v>
      </c>
      <c r="K67" s="92">
        <v>858162</v>
      </c>
      <c r="L67" s="92">
        <f t="shared" si="0"/>
        <v>2</v>
      </c>
      <c r="M67" s="5">
        <f t="shared" si="4"/>
        <v>11.42</v>
      </c>
      <c r="N67" s="6" t="s">
        <v>3243</v>
      </c>
      <c r="O67" s="5">
        <v>11.42</v>
      </c>
      <c r="P67" s="6"/>
      <c r="Q67" s="5"/>
      <c r="R67" s="6"/>
      <c r="S67" s="5"/>
      <c r="T67" s="6"/>
      <c r="U67" s="5"/>
      <c r="V67" s="6"/>
      <c r="W67" s="5"/>
      <c r="X67" s="6"/>
      <c r="Y67" s="5"/>
      <c r="Z67" s="6"/>
      <c r="AA67" s="5"/>
      <c r="AB67" s="5">
        <f t="shared" si="2"/>
        <v>11.42</v>
      </c>
      <c r="AC67"/>
      <c r="AD67"/>
    </row>
    <row r="68" spans="1:30" x14ac:dyDescent="0.3">
      <c r="A68" s="92">
        <v>57</v>
      </c>
      <c r="B68" s="92">
        <v>21842</v>
      </c>
      <c r="C68" s="4" t="s">
        <v>23</v>
      </c>
      <c r="D68" s="4" t="s">
        <v>3092</v>
      </c>
      <c r="E68" s="3">
        <v>43412</v>
      </c>
      <c r="F68" s="3">
        <v>43416</v>
      </c>
      <c r="G68" s="3">
        <v>43417</v>
      </c>
      <c r="H68" s="4" t="s">
        <v>255</v>
      </c>
      <c r="I68" s="153" t="s">
        <v>3037</v>
      </c>
      <c r="J68" s="92">
        <f t="shared" si="3"/>
        <v>858163</v>
      </c>
      <c r="K68" s="92">
        <v>858169</v>
      </c>
      <c r="L68" s="92">
        <f t="shared" si="0"/>
        <v>7</v>
      </c>
      <c r="M68" s="5">
        <f t="shared" si="4"/>
        <v>39.97</v>
      </c>
      <c r="N68" s="6" t="s">
        <v>3180</v>
      </c>
      <c r="O68" s="5">
        <v>28.55</v>
      </c>
      <c r="P68" s="126" t="s">
        <v>98</v>
      </c>
      <c r="Q68" s="5"/>
      <c r="R68" s="6"/>
      <c r="S68" s="5"/>
      <c r="T68" s="6"/>
      <c r="U68" s="5"/>
      <c r="V68" s="6"/>
      <c r="W68" s="5"/>
      <c r="X68" s="6"/>
      <c r="Y68" s="5"/>
      <c r="Z68" s="6"/>
      <c r="AA68" s="5"/>
      <c r="AB68" s="5">
        <f t="shared" si="2"/>
        <v>28.55</v>
      </c>
      <c r="AC68"/>
      <c r="AD68"/>
    </row>
    <row r="69" spans="1:30" x14ac:dyDescent="0.3">
      <c r="A69" s="92">
        <v>58</v>
      </c>
      <c r="B69" s="92">
        <v>21843</v>
      </c>
      <c r="C69" s="4" t="s">
        <v>50</v>
      </c>
      <c r="D69" s="4" t="s">
        <v>3072</v>
      </c>
      <c r="E69" s="3">
        <v>43412</v>
      </c>
      <c r="F69" s="3">
        <v>43413</v>
      </c>
      <c r="G69" s="3">
        <v>43416</v>
      </c>
      <c r="H69" s="4" t="s">
        <v>262</v>
      </c>
      <c r="I69" s="153" t="s">
        <v>3038</v>
      </c>
      <c r="J69" s="92">
        <f t="shared" si="3"/>
        <v>858170</v>
      </c>
      <c r="K69" s="92">
        <v>858176</v>
      </c>
      <c r="L69" s="92">
        <f t="shared" si="0"/>
        <v>7</v>
      </c>
      <c r="M69" s="5">
        <f t="shared" si="4"/>
        <v>39.97</v>
      </c>
      <c r="N69" s="6" t="s">
        <v>3244</v>
      </c>
      <c r="O69" s="5">
        <v>39.97</v>
      </c>
      <c r="P69" s="6"/>
      <c r="Q69" s="5"/>
      <c r="R69" s="6"/>
      <c r="S69" s="5"/>
      <c r="T69" s="6"/>
      <c r="U69" s="5"/>
      <c r="V69" s="6"/>
      <c r="W69" s="5"/>
      <c r="X69" s="6"/>
      <c r="Y69" s="5"/>
      <c r="Z69" s="6"/>
      <c r="AA69" s="5"/>
      <c r="AB69" s="5">
        <f t="shared" si="2"/>
        <v>39.97</v>
      </c>
      <c r="AC69"/>
      <c r="AD69"/>
    </row>
    <row r="70" spans="1:30" x14ac:dyDescent="0.3">
      <c r="A70" s="92">
        <v>59</v>
      </c>
      <c r="B70" s="92">
        <v>21844</v>
      </c>
      <c r="C70" s="4" t="s">
        <v>32</v>
      </c>
      <c r="D70" s="4" t="s">
        <v>3093</v>
      </c>
      <c r="E70" s="3">
        <v>43412</v>
      </c>
      <c r="F70" s="3">
        <v>43413</v>
      </c>
      <c r="G70" s="3">
        <v>43420</v>
      </c>
      <c r="H70" s="4" t="s">
        <v>223</v>
      </c>
      <c r="I70" s="153" t="s">
        <v>3039</v>
      </c>
      <c r="J70" s="92">
        <f t="shared" si="3"/>
        <v>858177</v>
      </c>
      <c r="K70" s="92">
        <v>858177</v>
      </c>
      <c r="L70" s="92">
        <f t="shared" si="0"/>
        <v>1</v>
      </c>
      <c r="M70" s="5">
        <f t="shared" si="4"/>
        <v>5.71</v>
      </c>
      <c r="N70" s="6" t="s">
        <v>3245</v>
      </c>
      <c r="O70" s="5">
        <v>5.71</v>
      </c>
      <c r="P70" s="6"/>
      <c r="Q70" s="5"/>
      <c r="R70" s="6"/>
      <c r="S70" s="5"/>
      <c r="T70" s="6"/>
      <c r="U70" s="5"/>
      <c r="V70" s="6"/>
      <c r="W70" s="5"/>
      <c r="X70" s="6"/>
      <c r="Y70" s="5"/>
      <c r="Z70" s="6"/>
      <c r="AA70" s="5"/>
      <c r="AB70" s="5">
        <f t="shared" si="2"/>
        <v>5.71</v>
      </c>
      <c r="AC70"/>
      <c r="AD70"/>
    </row>
    <row r="71" spans="1:30" x14ac:dyDescent="0.3">
      <c r="A71" s="92">
        <v>60</v>
      </c>
      <c r="B71" s="92">
        <v>21845</v>
      </c>
      <c r="C71" s="4" t="s">
        <v>103</v>
      </c>
      <c r="D71" s="4" t="s">
        <v>3092</v>
      </c>
      <c r="E71" s="3">
        <v>43412</v>
      </c>
      <c r="F71" s="3">
        <v>43413</v>
      </c>
      <c r="G71" s="3">
        <v>43431</v>
      </c>
      <c r="H71" s="4" t="s">
        <v>251</v>
      </c>
      <c r="I71" s="153" t="s">
        <v>2997</v>
      </c>
      <c r="J71" s="92">
        <f t="shared" si="3"/>
        <v>858178</v>
      </c>
      <c r="K71" s="92">
        <v>858182</v>
      </c>
      <c r="L71" s="92">
        <f t="shared" si="0"/>
        <v>5</v>
      </c>
      <c r="M71" s="5">
        <f t="shared" si="4"/>
        <v>28.55</v>
      </c>
      <c r="N71" s="6" t="s">
        <v>3297</v>
      </c>
      <c r="O71" s="5">
        <v>28.55</v>
      </c>
      <c r="P71" s="6"/>
      <c r="Q71" s="5"/>
      <c r="R71" s="6"/>
      <c r="S71" s="5"/>
      <c r="T71" s="6"/>
      <c r="U71" s="5"/>
      <c r="V71" s="6"/>
      <c r="W71" s="5"/>
      <c r="X71" s="6"/>
      <c r="Y71" s="5"/>
      <c r="Z71" s="6"/>
      <c r="AA71" s="5"/>
      <c r="AB71" s="5">
        <f t="shared" si="2"/>
        <v>28.55</v>
      </c>
      <c r="AC71"/>
      <c r="AD71"/>
    </row>
    <row r="72" spans="1:30" x14ac:dyDescent="0.3">
      <c r="A72" s="92">
        <v>61</v>
      </c>
      <c r="B72" s="92">
        <v>21846</v>
      </c>
      <c r="C72" s="4" t="s">
        <v>19</v>
      </c>
      <c r="D72" s="4" t="s">
        <v>3074</v>
      </c>
      <c r="E72" s="3">
        <v>43412</v>
      </c>
      <c r="F72" s="3">
        <v>43416</v>
      </c>
      <c r="G72" s="3">
        <v>43434</v>
      </c>
      <c r="H72" s="4" t="s">
        <v>152</v>
      </c>
      <c r="I72" s="153" t="s">
        <v>3040</v>
      </c>
      <c r="J72" s="92">
        <f t="shared" si="3"/>
        <v>858183</v>
      </c>
      <c r="K72" s="92">
        <v>858192</v>
      </c>
      <c r="L72" s="92">
        <f t="shared" si="0"/>
        <v>10</v>
      </c>
      <c r="M72" s="5">
        <f t="shared" si="4"/>
        <v>57.1</v>
      </c>
      <c r="N72" s="6" t="s">
        <v>3400</v>
      </c>
      <c r="O72" s="5">
        <v>28.55</v>
      </c>
      <c r="P72" s="6" t="s">
        <v>3401</v>
      </c>
      <c r="Q72" s="5">
        <v>22.84</v>
      </c>
      <c r="R72" s="126" t="s">
        <v>98</v>
      </c>
      <c r="S72" s="5"/>
      <c r="T72" s="6"/>
      <c r="U72" s="5"/>
      <c r="V72" s="6"/>
      <c r="W72" s="5"/>
      <c r="X72" s="6"/>
      <c r="Y72" s="5"/>
      <c r="Z72" s="6"/>
      <c r="AA72" s="5"/>
      <c r="AB72" s="5">
        <f t="shared" si="2"/>
        <v>51.39</v>
      </c>
      <c r="AC72"/>
      <c r="AD72"/>
    </row>
    <row r="73" spans="1:30" x14ac:dyDescent="0.3">
      <c r="A73" s="92">
        <v>62</v>
      </c>
      <c r="B73" s="92">
        <v>21847</v>
      </c>
      <c r="C73" s="4" t="s">
        <v>12</v>
      </c>
      <c r="D73" s="4" t="s">
        <v>3088</v>
      </c>
      <c r="E73" s="3">
        <v>43413</v>
      </c>
      <c r="F73" s="3">
        <v>43413</v>
      </c>
      <c r="G73" s="3">
        <v>43419</v>
      </c>
      <c r="H73" s="4" t="s">
        <v>161</v>
      </c>
      <c r="I73" s="153" t="s">
        <v>3041</v>
      </c>
      <c r="J73" s="92">
        <f t="shared" si="3"/>
        <v>858193</v>
      </c>
      <c r="K73" s="92">
        <v>858193</v>
      </c>
      <c r="L73" s="92">
        <f t="shared" si="0"/>
        <v>1</v>
      </c>
      <c r="M73" s="5">
        <f t="shared" si="4"/>
        <v>5.71</v>
      </c>
      <c r="N73" s="6" t="s">
        <v>3246</v>
      </c>
      <c r="O73" s="5">
        <v>5.71</v>
      </c>
      <c r="P73" s="6"/>
      <c r="Q73" s="5"/>
      <c r="R73" s="6"/>
      <c r="S73" s="5"/>
      <c r="T73" s="6"/>
      <c r="U73" s="5"/>
      <c r="V73" s="6"/>
      <c r="W73" s="5"/>
      <c r="X73" s="6"/>
      <c r="Y73" s="5"/>
      <c r="Z73" s="6"/>
      <c r="AA73" s="5"/>
      <c r="AB73" s="5">
        <f t="shared" si="2"/>
        <v>5.71</v>
      </c>
      <c r="AC73"/>
      <c r="AD73"/>
    </row>
    <row r="74" spans="1:30" x14ac:dyDescent="0.3">
      <c r="A74" s="92">
        <v>63</v>
      </c>
      <c r="B74" s="92">
        <v>21848</v>
      </c>
      <c r="C74" s="4" t="s">
        <v>193</v>
      </c>
      <c r="D74" s="4" t="s">
        <v>3075</v>
      </c>
      <c r="E74" s="3">
        <v>43413</v>
      </c>
      <c r="F74" s="3">
        <v>43413</v>
      </c>
      <c r="G74" s="3">
        <v>43420</v>
      </c>
      <c r="H74" s="4" t="s">
        <v>2855</v>
      </c>
      <c r="I74" s="153" t="s">
        <v>3042</v>
      </c>
      <c r="J74" s="92">
        <f t="shared" si="3"/>
        <v>858194</v>
      </c>
      <c r="K74" s="92">
        <v>858194</v>
      </c>
      <c r="L74" s="92">
        <f t="shared" si="0"/>
        <v>1</v>
      </c>
      <c r="M74" s="5">
        <f t="shared" si="4"/>
        <v>5.71</v>
      </c>
      <c r="N74" s="6" t="s">
        <v>3247</v>
      </c>
      <c r="O74" s="5">
        <v>5.71</v>
      </c>
      <c r="P74" s="6"/>
      <c r="Q74" s="5"/>
      <c r="R74" s="6"/>
      <c r="S74" s="5"/>
      <c r="T74" s="6"/>
      <c r="U74" s="5"/>
      <c r="V74" s="6"/>
      <c r="W74" s="5"/>
      <c r="X74" s="6"/>
      <c r="Y74" s="5"/>
      <c r="Z74" s="6"/>
      <c r="AA74" s="5"/>
      <c r="AB74" s="5">
        <f t="shared" si="2"/>
        <v>5.71</v>
      </c>
      <c r="AC74"/>
      <c r="AD74"/>
    </row>
    <row r="75" spans="1:30" x14ac:dyDescent="0.3">
      <c r="A75" s="92">
        <v>64</v>
      </c>
      <c r="B75" s="92">
        <v>21849</v>
      </c>
      <c r="C75" s="4" t="s">
        <v>11</v>
      </c>
      <c r="D75" s="4" t="s">
        <v>3081</v>
      </c>
      <c r="E75" s="3">
        <v>43413</v>
      </c>
      <c r="F75" s="3">
        <v>43420</v>
      </c>
      <c r="G75" s="3">
        <v>43424</v>
      </c>
      <c r="H75" s="4" t="s">
        <v>235</v>
      </c>
      <c r="I75" s="153" t="s">
        <v>3043</v>
      </c>
      <c r="J75" s="92">
        <f t="shared" si="3"/>
        <v>858195</v>
      </c>
      <c r="K75" s="92">
        <v>858206</v>
      </c>
      <c r="L75" s="92">
        <f t="shared" si="0"/>
        <v>12</v>
      </c>
      <c r="M75" s="5">
        <f t="shared" si="4"/>
        <v>68.52</v>
      </c>
      <c r="N75" s="6" t="s">
        <v>3248</v>
      </c>
      <c r="O75" s="5">
        <v>17.13</v>
      </c>
      <c r="P75" s="6" t="s">
        <v>3249</v>
      </c>
      <c r="Q75" s="5">
        <v>22.84</v>
      </c>
      <c r="R75" s="6" t="s">
        <v>3250</v>
      </c>
      <c r="S75" s="5">
        <v>28.55</v>
      </c>
      <c r="T75" s="6"/>
      <c r="U75" s="5"/>
      <c r="V75" s="6"/>
      <c r="W75" s="5"/>
      <c r="X75" s="6"/>
      <c r="Y75" s="5"/>
      <c r="Z75" s="6"/>
      <c r="AA75" s="5"/>
      <c r="AB75" s="5">
        <f t="shared" si="2"/>
        <v>68.52</v>
      </c>
      <c r="AC75"/>
      <c r="AD75"/>
    </row>
    <row r="76" spans="1:30" x14ac:dyDescent="0.3">
      <c r="A76" s="92">
        <v>65</v>
      </c>
      <c r="B76" s="92">
        <v>21850</v>
      </c>
      <c r="C76" s="4" t="s">
        <v>95</v>
      </c>
      <c r="D76" s="4" t="s">
        <v>3074</v>
      </c>
      <c r="E76" s="3">
        <v>43413</v>
      </c>
      <c r="F76" s="3">
        <v>43413</v>
      </c>
      <c r="G76" s="3">
        <v>43423</v>
      </c>
      <c r="H76" s="4" t="s">
        <v>245</v>
      </c>
      <c r="I76" s="153" t="s">
        <v>3022</v>
      </c>
      <c r="J76" s="92">
        <f t="shared" si="3"/>
        <v>858207</v>
      </c>
      <c r="K76" s="92">
        <v>858208</v>
      </c>
      <c r="L76" s="92">
        <f t="shared" ref="L76:L139" si="5">(K76-J76)+1</f>
        <v>2</v>
      </c>
      <c r="M76" s="5">
        <f t="shared" ref="M76:M107" si="6">(L76*5.71)</f>
        <v>11.42</v>
      </c>
      <c r="N76" s="6" t="s">
        <v>3251</v>
      </c>
      <c r="O76" s="5">
        <v>11.42</v>
      </c>
      <c r="P76" s="6"/>
      <c r="Q76" s="5"/>
      <c r="R76" s="6"/>
      <c r="S76" s="5"/>
      <c r="T76" s="6"/>
      <c r="U76" s="5"/>
      <c r="V76" s="6"/>
      <c r="W76" s="5"/>
      <c r="X76" s="6"/>
      <c r="Y76" s="5"/>
      <c r="Z76" s="6"/>
      <c r="AA76" s="5"/>
      <c r="AB76" s="5">
        <f t="shared" ref="AB76:AB139" si="7">O76+Q76+S76+U76+W76+Y76+AA76</f>
        <v>11.42</v>
      </c>
      <c r="AC76"/>
      <c r="AD76"/>
    </row>
    <row r="77" spans="1:30" x14ac:dyDescent="0.3">
      <c r="A77" s="92">
        <v>66</v>
      </c>
      <c r="B77" s="92">
        <v>21851</v>
      </c>
      <c r="C77" s="4" t="s">
        <v>104</v>
      </c>
      <c r="D77" s="4" t="s">
        <v>3076</v>
      </c>
      <c r="E77" s="3">
        <v>43413</v>
      </c>
      <c r="F77" s="3">
        <v>43425</v>
      </c>
      <c r="G77" s="3">
        <v>43441</v>
      </c>
      <c r="H77" s="4" t="s">
        <v>231</v>
      </c>
      <c r="I77" s="153" t="s">
        <v>3044</v>
      </c>
      <c r="J77" s="92">
        <f t="shared" ref="J77:J140" si="8">(K76+1)</f>
        <v>858209</v>
      </c>
      <c r="K77" s="92">
        <v>858273</v>
      </c>
      <c r="L77" s="92">
        <f t="shared" si="5"/>
        <v>65</v>
      </c>
      <c r="M77" s="5">
        <f t="shared" si="6"/>
        <v>371.15</v>
      </c>
      <c r="N77" s="6" t="s">
        <v>3417</v>
      </c>
      <c r="O77" s="5">
        <v>188.43</v>
      </c>
      <c r="P77" s="6" t="s">
        <v>3418</v>
      </c>
      <c r="Q77" s="5">
        <v>182.72</v>
      </c>
      <c r="R77" s="6"/>
      <c r="S77" s="5"/>
      <c r="T77" s="6"/>
      <c r="U77" s="5"/>
      <c r="V77" s="6"/>
      <c r="W77" s="5"/>
      <c r="X77" s="6"/>
      <c r="Y77" s="5"/>
      <c r="Z77" s="6"/>
      <c r="AA77" s="5"/>
      <c r="AB77" s="5">
        <f t="shared" si="7"/>
        <v>371.15</v>
      </c>
      <c r="AC77"/>
      <c r="AD77"/>
    </row>
    <row r="78" spans="1:30" x14ac:dyDescent="0.3">
      <c r="A78" s="92">
        <v>67</v>
      </c>
      <c r="B78" s="92">
        <v>21852</v>
      </c>
      <c r="C78" s="4" t="s">
        <v>104</v>
      </c>
      <c r="D78" s="4" t="s">
        <v>3076</v>
      </c>
      <c r="E78" s="3">
        <v>43413</v>
      </c>
      <c r="F78" s="3">
        <v>43431</v>
      </c>
      <c r="G78" s="3">
        <v>43441</v>
      </c>
      <c r="H78" s="4" t="s">
        <v>241</v>
      </c>
      <c r="I78" s="153" t="s">
        <v>3045</v>
      </c>
      <c r="J78" s="92">
        <f t="shared" si="8"/>
        <v>858274</v>
      </c>
      <c r="K78" s="92">
        <v>858332</v>
      </c>
      <c r="L78" s="92">
        <f t="shared" si="5"/>
        <v>59</v>
      </c>
      <c r="M78" s="5">
        <f t="shared" si="6"/>
        <v>336.89</v>
      </c>
      <c r="N78" s="6" t="s">
        <v>3419</v>
      </c>
      <c r="O78" s="5">
        <v>154.16999999999999</v>
      </c>
      <c r="P78" s="6" t="s">
        <v>3420</v>
      </c>
      <c r="Q78" s="5">
        <v>68.52</v>
      </c>
      <c r="R78" s="6" t="s">
        <v>3421</v>
      </c>
      <c r="S78" s="5">
        <v>114.2</v>
      </c>
      <c r="T78" s="6"/>
      <c r="U78" s="5"/>
      <c r="V78" s="6"/>
      <c r="W78" s="5"/>
      <c r="X78" s="6"/>
      <c r="Y78" s="5"/>
      <c r="Z78" s="6"/>
      <c r="AA78" s="5"/>
      <c r="AB78" s="5">
        <f t="shared" si="7"/>
        <v>336.89</v>
      </c>
      <c r="AC78"/>
      <c r="AD78"/>
    </row>
    <row r="79" spans="1:30" x14ac:dyDescent="0.3">
      <c r="A79" s="92">
        <v>68</v>
      </c>
      <c r="B79" s="92">
        <v>21853</v>
      </c>
      <c r="C79" s="4" t="s">
        <v>219</v>
      </c>
      <c r="D79" s="4" t="s">
        <v>3094</v>
      </c>
      <c r="E79" s="3">
        <v>43413</v>
      </c>
      <c r="F79" s="3">
        <v>43420</v>
      </c>
      <c r="G79" s="3">
        <v>43430</v>
      </c>
      <c r="H79" s="4" t="s">
        <v>169</v>
      </c>
      <c r="I79" s="153" t="s">
        <v>3046</v>
      </c>
      <c r="J79" s="92">
        <f t="shared" si="8"/>
        <v>858333</v>
      </c>
      <c r="K79" s="92">
        <v>858337</v>
      </c>
      <c r="L79" s="92">
        <f t="shared" si="5"/>
        <v>5</v>
      </c>
      <c r="M79" s="5">
        <f t="shared" si="6"/>
        <v>28.55</v>
      </c>
      <c r="N79" s="6" t="s">
        <v>3551</v>
      </c>
      <c r="O79" s="5">
        <v>28.55</v>
      </c>
      <c r="P79" s="6"/>
      <c r="Q79" s="5"/>
      <c r="R79" s="6"/>
      <c r="S79" s="5"/>
      <c r="T79" s="6"/>
      <c r="U79" s="5"/>
      <c r="V79" s="6"/>
      <c r="W79" s="5"/>
      <c r="X79" s="6"/>
      <c r="Y79" s="5"/>
      <c r="Z79" s="6"/>
      <c r="AA79" s="5"/>
      <c r="AB79" s="5">
        <f t="shared" si="7"/>
        <v>28.55</v>
      </c>
      <c r="AC79"/>
      <c r="AD79"/>
    </row>
    <row r="80" spans="1:30" x14ac:dyDescent="0.3">
      <c r="A80" s="92">
        <v>69</v>
      </c>
      <c r="B80" s="92">
        <v>21854</v>
      </c>
      <c r="C80" s="4" t="s">
        <v>2856</v>
      </c>
      <c r="D80" s="4" t="s">
        <v>3073</v>
      </c>
      <c r="E80" s="3">
        <v>43413</v>
      </c>
      <c r="F80" s="3">
        <v>43419</v>
      </c>
      <c r="G80" s="3">
        <v>43427</v>
      </c>
      <c r="H80" s="4" t="s">
        <v>251</v>
      </c>
      <c r="I80" s="153" t="s">
        <v>3047</v>
      </c>
      <c r="J80" s="92">
        <f t="shared" si="8"/>
        <v>858338</v>
      </c>
      <c r="K80" s="92">
        <v>858350</v>
      </c>
      <c r="L80" s="92">
        <f t="shared" si="5"/>
        <v>13</v>
      </c>
      <c r="M80" s="5">
        <f t="shared" si="6"/>
        <v>74.23</v>
      </c>
      <c r="N80" s="6" t="s">
        <v>3298</v>
      </c>
      <c r="O80" s="5">
        <v>22.84</v>
      </c>
      <c r="P80" s="6" t="s">
        <v>3299</v>
      </c>
      <c r="Q80" s="5">
        <v>17.13</v>
      </c>
      <c r="R80" s="6" t="s">
        <v>3300</v>
      </c>
      <c r="S80" s="5">
        <v>34.26</v>
      </c>
      <c r="T80" s="6"/>
      <c r="U80" s="5"/>
      <c r="V80" s="6"/>
      <c r="W80" s="5"/>
      <c r="X80" s="6"/>
      <c r="Y80" s="5"/>
      <c r="Z80" s="6"/>
      <c r="AA80" s="5"/>
      <c r="AB80" s="5">
        <f t="shared" si="7"/>
        <v>74.22999999999999</v>
      </c>
      <c r="AC80"/>
      <c r="AD80"/>
    </row>
    <row r="81" spans="1:30" x14ac:dyDescent="0.3">
      <c r="A81" s="92">
        <v>70</v>
      </c>
      <c r="B81" s="92">
        <v>21855</v>
      </c>
      <c r="C81" s="4" t="s">
        <v>17</v>
      </c>
      <c r="D81" s="4" t="s">
        <v>3075</v>
      </c>
      <c r="E81" s="3">
        <v>43416</v>
      </c>
      <c r="F81" s="3">
        <v>43420</v>
      </c>
      <c r="G81" s="3">
        <v>43425</v>
      </c>
      <c r="H81" s="4" t="s">
        <v>152</v>
      </c>
      <c r="I81" s="153" t="s">
        <v>3048</v>
      </c>
      <c r="J81" s="92">
        <f t="shared" si="8"/>
        <v>858351</v>
      </c>
      <c r="K81" s="92">
        <v>858365</v>
      </c>
      <c r="L81" s="92">
        <f t="shared" si="5"/>
        <v>15</v>
      </c>
      <c r="M81" s="5">
        <f t="shared" si="6"/>
        <v>85.65</v>
      </c>
      <c r="N81" s="6" t="s">
        <v>3301</v>
      </c>
      <c r="O81" s="5">
        <v>17.13</v>
      </c>
      <c r="P81" s="6" t="s">
        <v>3302</v>
      </c>
      <c r="Q81" s="5">
        <v>45.68</v>
      </c>
      <c r="R81" s="6" t="s">
        <v>3303</v>
      </c>
      <c r="S81" s="5">
        <v>22.84</v>
      </c>
      <c r="T81" s="6"/>
      <c r="U81" s="5"/>
      <c r="V81" s="6"/>
      <c r="W81" s="5"/>
      <c r="X81" s="6"/>
      <c r="Y81" s="5"/>
      <c r="Z81" s="6"/>
      <c r="AA81" s="5"/>
      <c r="AB81" s="5">
        <f t="shared" si="7"/>
        <v>85.65</v>
      </c>
      <c r="AC81"/>
      <c r="AD81"/>
    </row>
    <row r="82" spans="1:30" x14ac:dyDescent="0.3">
      <c r="A82" s="92">
        <v>71</v>
      </c>
      <c r="B82" s="103">
        <v>21856</v>
      </c>
      <c r="C82" s="4" t="s">
        <v>90</v>
      </c>
      <c r="D82" s="4" t="s">
        <v>3095</v>
      </c>
      <c r="E82" s="3">
        <v>43416</v>
      </c>
      <c r="F82" s="3">
        <v>43417</v>
      </c>
      <c r="G82" s="3">
        <v>43423</v>
      </c>
      <c r="H82" s="4" t="s">
        <v>257</v>
      </c>
      <c r="I82" s="153" t="s">
        <v>3049</v>
      </c>
      <c r="J82" s="92">
        <v>850817</v>
      </c>
      <c r="K82" s="92">
        <v>850820</v>
      </c>
      <c r="L82" s="92">
        <f t="shared" si="5"/>
        <v>4</v>
      </c>
      <c r="M82" s="5">
        <f t="shared" si="6"/>
        <v>22.84</v>
      </c>
      <c r="N82" s="6" t="s">
        <v>3252</v>
      </c>
      <c r="O82" s="5">
        <v>22.84</v>
      </c>
      <c r="P82" s="6"/>
      <c r="Q82" s="5"/>
      <c r="R82" s="6"/>
      <c r="S82" s="5"/>
      <c r="T82" s="6"/>
      <c r="U82" s="5"/>
      <c r="V82" s="6"/>
      <c r="W82" s="5"/>
      <c r="X82" s="6"/>
      <c r="Y82" s="5"/>
      <c r="Z82" s="6"/>
      <c r="AA82" s="5"/>
      <c r="AB82" s="5">
        <f t="shared" si="7"/>
        <v>22.84</v>
      </c>
      <c r="AC82"/>
      <c r="AD82"/>
    </row>
    <row r="83" spans="1:30" x14ac:dyDescent="0.3">
      <c r="A83" s="92">
        <v>72</v>
      </c>
      <c r="B83" s="92">
        <v>21857</v>
      </c>
      <c r="C83" s="4" t="s">
        <v>61</v>
      </c>
      <c r="D83" s="4" t="s">
        <v>3081</v>
      </c>
      <c r="E83" s="3">
        <v>43416</v>
      </c>
      <c r="F83" s="3">
        <v>43419</v>
      </c>
      <c r="G83" s="3">
        <v>43424</v>
      </c>
      <c r="H83" s="4" t="s">
        <v>261</v>
      </c>
      <c r="I83" s="153" t="s">
        <v>3050</v>
      </c>
      <c r="J83" s="92">
        <v>858366</v>
      </c>
      <c r="K83" s="92">
        <v>858379</v>
      </c>
      <c r="L83" s="92">
        <f t="shared" si="5"/>
        <v>14</v>
      </c>
      <c r="M83" s="5">
        <f t="shared" si="6"/>
        <v>79.94</v>
      </c>
      <c r="N83" s="6" t="s">
        <v>3253</v>
      </c>
      <c r="O83" s="5">
        <v>45.68</v>
      </c>
      <c r="P83" s="6" t="s">
        <v>3254</v>
      </c>
      <c r="Q83" s="5">
        <v>34.26</v>
      </c>
      <c r="R83" s="6"/>
      <c r="S83" s="5"/>
      <c r="T83" s="6"/>
      <c r="U83" s="5"/>
      <c r="V83" s="6"/>
      <c r="W83" s="5"/>
      <c r="X83" s="6"/>
      <c r="Y83" s="5"/>
      <c r="Z83" s="6"/>
      <c r="AA83" s="5"/>
      <c r="AB83" s="5">
        <f t="shared" si="7"/>
        <v>79.94</v>
      </c>
      <c r="AC83"/>
      <c r="AD83"/>
    </row>
    <row r="84" spans="1:30" x14ac:dyDescent="0.3">
      <c r="A84" s="92">
        <v>73</v>
      </c>
      <c r="B84" s="92">
        <v>21858</v>
      </c>
      <c r="C84" s="4" t="s">
        <v>131</v>
      </c>
      <c r="D84" s="4" t="s">
        <v>3081</v>
      </c>
      <c r="E84" s="3">
        <v>43416</v>
      </c>
      <c r="F84" s="3">
        <v>43420</v>
      </c>
      <c r="G84" s="3">
        <v>43424</v>
      </c>
      <c r="H84" s="4" t="s">
        <v>247</v>
      </c>
      <c r="I84" s="153" t="s">
        <v>3051</v>
      </c>
      <c r="J84" s="92">
        <f t="shared" si="8"/>
        <v>858380</v>
      </c>
      <c r="K84" s="92">
        <v>858387</v>
      </c>
      <c r="L84" s="92">
        <f t="shared" si="5"/>
        <v>8</v>
      </c>
      <c r="M84" s="5">
        <f t="shared" si="6"/>
        <v>45.68</v>
      </c>
      <c r="N84" s="6" t="s">
        <v>3255</v>
      </c>
      <c r="O84" s="5">
        <v>17.13</v>
      </c>
      <c r="P84" s="6" t="s">
        <v>3256</v>
      </c>
      <c r="Q84" s="5">
        <v>28.55</v>
      </c>
      <c r="R84" s="6"/>
      <c r="S84" s="5"/>
      <c r="T84" s="6"/>
      <c r="U84" s="5"/>
      <c r="V84" s="6"/>
      <c r="W84" s="5"/>
      <c r="X84" s="6"/>
      <c r="Y84" s="5"/>
      <c r="Z84" s="6"/>
      <c r="AA84" s="5"/>
      <c r="AB84" s="5">
        <f t="shared" si="7"/>
        <v>45.68</v>
      </c>
      <c r="AC84"/>
      <c r="AD84"/>
    </row>
    <row r="85" spans="1:30" x14ac:dyDescent="0.3">
      <c r="A85" s="92">
        <v>74</v>
      </c>
      <c r="B85" s="92">
        <v>21859</v>
      </c>
      <c r="C85" s="4" t="s">
        <v>22</v>
      </c>
      <c r="D85" s="4" t="s">
        <v>3081</v>
      </c>
      <c r="E85" s="3">
        <v>43416</v>
      </c>
      <c r="F85" s="3">
        <v>43418</v>
      </c>
      <c r="G85" s="3">
        <v>43419</v>
      </c>
      <c r="H85" s="4" t="s">
        <v>166</v>
      </c>
      <c r="I85" s="153" t="s">
        <v>3004</v>
      </c>
      <c r="J85" s="92">
        <f t="shared" si="8"/>
        <v>858388</v>
      </c>
      <c r="K85" s="92">
        <v>858394</v>
      </c>
      <c r="L85" s="92">
        <f t="shared" si="5"/>
        <v>7</v>
      </c>
      <c r="M85" s="5">
        <f t="shared" si="6"/>
        <v>39.97</v>
      </c>
      <c r="N85" s="6" t="s">
        <v>3257</v>
      </c>
      <c r="O85" s="5">
        <v>39.97</v>
      </c>
      <c r="P85" s="6"/>
      <c r="Q85" s="5"/>
      <c r="R85" s="6"/>
      <c r="S85" s="5"/>
      <c r="T85" s="6"/>
      <c r="U85" s="5"/>
      <c r="V85" s="6"/>
      <c r="W85" s="5"/>
      <c r="X85" s="6"/>
      <c r="Y85" s="5"/>
      <c r="Z85" s="6"/>
      <c r="AA85" s="5"/>
      <c r="AB85" s="5">
        <f t="shared" si="7"/>
        <v>39.97</v>
      </c>
      <c r="AC85"/>
      <c r="AD85"/>
    </row>
    <row r="86" spans="1:30" x14ac:dyDescent="0.3">
      <c r="A86" s="92">
        <v>75</v>
      </c>
      <c r="B86" s="92">
        <v>21860</v>
      </c>
      <c r="C86" s="4" t="s">
        <v>4</v>
      </c>
      <c r="D86" s="4" t="s">
        <v>3081</v>
      </c>
      <c r="E86" s="3">
        <v>43416</v>
      </c>
      <c r="F86" s="3">
        <v>43420</v>
      </c>
      <c r="G86" s="3">
        <v>43423</v>
      </c>
      <c r="H86" s="4" t="s">
        <v>270</v>
      </c>
      <c r="I86" s="153" t="s">
        <v>3052</v>
      </c>
      <c r="J86" s="92">
        <f t="shared" si="8"/>
        <v>858395</v>
      </c>
      <c r="K86" s="92">
        <v>858405</v>
      </c>
      <c r="L86" s="92">
        <f t="shared" si="5"/>
        <v>11</v>
      </c>
      <c r="M86" s="5">
        <f t="shared" si="6"/>
        <v>62.81</v>
      </c>
      <c r="N86" s="6" t="s">
        <v>3258</v>
      </c>
      <c r="O86" s="5">
        <v>28.55</v>
      </c>
      <c r="P86" s="6" t="s">
        <v>3259</v>
      </c>
      <c r="Q86" s="5">
        <v>11.42</v>
      </c>
      <c r="R86" s="6" t="s">
        <v>1870</v>
      </c>
      <c r="S86" s="5">
        <v>22.84</v>
      </c>
      <c r="T86" s="6"/>
      <c r="U86" s="5"/>
      <c r="V86" s="6"/>
      <c r="W86" s="5"/>
      <c r="X86" s="6"/>
      <c r="Y86" s="5"/>
      <c r="Z86" s="6"/>
      <c r="AA86" s="5"/>
      <c r="AB86" s="5">
        <f t="shared" si="7"/>
        <v>62.81</v>
      </c>
      <c r="AC86"/>
      <c r="AD86"/>
    </row>
    <row r="87" spans="1:30" x14ac:dyDescent="0.3">
      <c r="A87" s="92">
        <v>76</v>
      </c>
      <c r="B87" s="92">
        <v>21861</v>
      </c>
      <c r="C87" s="4" t="s">
        <v>188</v>
      </c>
      <c r="D87" s="4" t="s">
        <v>3081</v>
      </c>
      <c r="E87" s="3">
        <v>43416</v>
      </c>
      <c r="F87" s="3">
        <v>43420</v>
      </c>
      <c r="G87" s="3">
        <v>43424</v>
      </c>
      <c r="H87" s="4" t="s">
        <v>333</v>
      </c>
      <c r="I87" s="153" t="s">
        <v>3053</v>
      </c>
      <c r="J87" s="92">
        <f t="shared" si="8"/>
        <v>858406</v>
      </c>
      <c r="K87" s="92">
        <v>858413</v>
      </c>
      <c r="L87" s="92">
        <f t="shared" si="5"/>
        <v>8</v>
      </c>
      <c r="M87" s="5">
        <f t="shared" si="6"/>
        <v>45.68</v>
      </c>
      <c r="N87" s="6" t="s">
        <v>3260</v>
      </c>
      <c r="O87" s="5">
        <v>11.42</v>
      </c>
      <c r="P87" s="6" t="s">
        <v>313</v>
      </c>
      <c r="Q87" s="5">
        <v>11.42</v>
      </c>
      <c r="R87" s="6" t="s">
        <v>3261</v>
      </c>
      <c r="S87" s="5">
        <v>22.84</v>
      </c>
      <c r="T87" s="6"/>
      <c r="U87" s="5"/>
      <c r="V87" s="6"/>
      <c r="W87" s="5"/>
      <c r="X87" s="6"/>
      <c r="Y87" s="5"/>
      <c r="Z87" s="6"/>
      <c r="AA87" s="5"/>
      <c r="AB87" s="5">
        <f t="shared" si="7"/>
        <v>45.68</v>
      </c>
      <c r="AC87"/>
      <c r="AD87"/>
    </row>
    <row r="88" spans="1:30" x14ac:dyDescent="0.3">
      <c r="A88" s="92">
        <v>77</v>
      </c>
      <c r="B88" s="92">
        <v>21862</v>
      </c>
      <c r="C88" s="4" t="s">
        <v>1</v>
      </c>
      <c r="D88" s="4" t="s">
        <v>3075</v>
      </c>
      <c r="E88" s="3">
        <v>43416</v>
      </c>
      <c r="F88" s="3">
        <v>43419</v>
      </c>
      <c r="G88" s="3">
        <v>43425</v>
      </c>
      <c r="H88" s="4" t="s">
        <v>167</v>
      </c>
      <c r="I88" s="153" t="s">
        <v>3054</v>
      </c>
      <c r="J88" s="92">
        <f t="shared" si="8"/>
        <v>858414</v>
      </c>
      <c r="K88" s="92">
        <v>858422</v>
      </c>
      <c r="L88" s="92">
        <f t="shared" si="5"/>
        <v>9</v>
      </c>
      <c r="M88" s="5">
        <f t="shared" si="6"/>
        <v>51.39</v>
      </c>
      <c r="N88" s="6" t="s">
        <v>3262</v>
      </c>
      <c r="O88" s="5">
        <v>51.39</v>
      </c>
      <c r="P88" s="6"/>
      <c r="Q88" s="5"/>
      <c r="R88" s="6"/>
      <c r="S88" s="5"/>
      <c r="T88" s="6"/>
      <c r="U88" s="5"/>
      <c r="V88" s="6"/>
      <c r="W88" s="5"/>
      <c r="X88" s="6"/>
      <c r="Y88" s="5"/>
      <c r="Z88" s="6"/>
      <c r="AA88" s="5"/>
      <c r="AB88" s="5">
        <f t="shared" si="7"/>
        <v>51.39</v>
      </c>
      <c r="AC88"/>
      <c r="AD88"/>
    </row>
    <row r="89" spans="1:30" x14ac:dyDescent="0.3">
      <c r="A89" s="92">
        <v>78</v>
      </c>
      <c r="B89" s="92">
        <v>21863</v>
      </c>
      <c r="C89" s="4" t="s">
        <v>60</v>
      </c>
      <c r="D89" s="4" t="s">
        <v>3081</v>
      </c>
      <c r="E89" s="3">
        <v>43416</v>
      </c>
      <c r="F89" s="3">
        <v>43418</v>
      </c>
      <c r="G89" s="3">
        <v>43423</v>
      </c>
      <c r="H89" s="4" t="s">
        <v>237</v>
      </c>
      <c r="I89" s="153" t="s">
        <v>3034</v>
      </c>
      <c r="J89" s="92">
        <f t="shared" si="8"/>
        <v>858423</v>
      </c>
      <c r="K89" s="92">
        <v>858426</v>
      </c>
      <c r="L89" s="92">
        <f t="shared" si="5"/>
        <v>4</v>
      </c>
      <c r="M89" s="5">
        <f t="shared" si="6"/>
        <v>22.84</v>
      </c>
      <c r="N89" s="6" t="s">
        <v>3304</v>
      </c>
      <c r="O89" s="5">
        <v>22.84</v>
      </c>
      <c r="P89" s="6"/>
      <c r="Q89" s="5"/>
      <c r="R89" s="6"/>
      <c r="S89" s="5"/>
      <c r="T89" s="6"/>
      <c r="U89" s="5"/>
      <c r="V89" s="6"/>
      <c r="W89" s="5"/>
      <c r="X89" s="6"/>
      <c r="Y89" s="5"/>
      <c r="Z89" s="6"/>
      <c r="AA89" s="5"/>
      <c r="AB89" s="5">
        <f t="shared" si="7"/>
        <v>22.84</v>
      </c>
      <c r="AC89"/>
      <c r="AD89"/>
    </row>
    <row r="90" spans="1:30" x14ac:dyDescent="0.3">
      <c r="A90" s="92">
        <v>79</v>
      </c>
      <c r="B90" s="92">
        <v>21864</v>
      </c>
      <c r="C90" s="4" t="s">
        <v>19</v>
      </c>
      <c r="D90" s="4" t="s">
        <v>3074</v>
      </c>
      <c r="E90" s="3">
        <v>43416</v>
      </c>
      <c r="F90" s="3">
        <v>43417</v>
      </c>
      <c r="G90" s="3">
        <v>43437</v>
      </c>
      <c r="H90" s="4" t="s">
        <v>245</v>
      </c>
      <c r="I90" s="153" t="s">
        <v>2997</v>
      </c>
      <c r="J90" s="92">
        <f t="shared" si="8"/>
        <v>858427</v>
      </c>
      <c r="K90" s="92">
        <v>858431</v>
      </c>
      <c r="L90" s="92">
        <f t="shared" si="5"/>
        <v>5</v>
      </c>
      <c r="M90" s="5">
        <f t="shared" si="6"/>
        <v>28.55</v>
      </c>
      <c r="N90" s="6" t="s">
        <v>1563</v>
      </c>
      <c r="O90" s="5">
        <v>28.55</v>
      </c>
      <c r="P90" s="6"/>
      <c r="Q90" s="5"/>
      <c r="R90" s="6"/>
      <c r="S90" s="5"/>
      <c r="T90" s="6"/>
      <c r="U90" s="5"/>
      <c r="V90" s="6"/>
      <c r="W90" s="5"/>
      <c r="X90" s="6"/>
      <c r="Y90" s="5"/>
      <c r="Z90" s="6"/>
      <c r="AA90" s="5"/>
      <c r="AB90" s="5">
        <f t="shared" si="7"/>
        <v>28.55</v>
      </c>
      <c r="AC90"/>
      <c r="AD90"/>
    </row>
    <row r="91" spans="1:30" x14ac:dyDescent="0.3">
      <c r="A91" s="92">
        <v>80</v>
      </c>
      <c r="B91" s="92">
        <v>21865</v>
      </c>
      <c r="C91" s="4" t="s">
        <v>16</v>
      </c>
      <c r="D91" s="4" t="s">
        <v>3088</v>
      </c>
      <c r="E91" s="3">
        <v>43417</v>
      </c>
      <c r="F91" s="3">
        <v>43419</v>
      </c>
      <c r="G91" s="3">
        <v>43431</v>
      </c>
      <c r="H91" s="4" t="s">
        <v>158</v>
      </c>
      <c r="I91" s="153" t="s">
        <v>3055</v>
      </c>
      <c r="J91" s="92">
        <f t="shared" si="8"/>
        <v>858432</v>
      </c>
      <c r="K91" s="92">
        <v>858434</v>
      </c>
      <c r="L91" s="92">
        <f t="shared" si="5"/>
        <v>3</v>
      </c>
      <c r="M91" s="5">
        <f t="shared" si="6"/>
        <v>17.13</v>
      </c>
      <c r="N91" s="134" t="s">
        <v>3305</v>
      </c>
      <c r="O91" s="5">
        <v>17.13</v>
      </c>
      <c r="P91" s="6"/>
      <c r="Q91" s="5"/>
      <c r="R91" s="6"/>
      <c r="S91" s="5"/>
      <c r="T91" s="6"/>
      <c r="U91" s="5"/>
      <c r="V91" s="6"/>
      <c r="W91" s="5"/>
      <c r="X91" s="6"/>
      <c r="Y91" s="5"/>
      <c r="Z91" s="6"/>
      <c r="AA91" s="5"/>
      <c r="AB91" s="5">
        <f t="shared" si="7"/>
        <v>17.13</v>
      </c>
      <c r="AC91"/>
      <c r="AD91"/>
    </row>
    <row r="92" spans="1:30" x14ac:dyDescent="0.3">
      <c r="A92" s="92">
        <v>81</v>
      </c>
      <c r="B92" s="92">
        <v>21866</v>
      </c>
      <c r="C92" s="4" t="s">
        <v>13</v>
      </c>
      <c r="D92" s="4" t="s">
        <v>3081</v>
      </c>
      <c r="E92" s="3">
        <v>43417</v>
      </c>
      <c r="F92" s="3">
        <v>43420</v>
      </c>
      <c r="G92" s="3">
        <v>43424</v>
      </c>
      <c r="H92" s="4" t="s">
        <v>248</v>
      </c>
      <c r="I92" s="153" t="s">
        <v>3026</v>
      </c>
      <c r="J92" s="92">
        <f t="shared" si="8"/>
        <v>858435</v>
      </c>
      <c r="K92" s="92">
        <v>858439</v>
      </c>
      <c r="L92" s="92">
        <f t="shared" si="5"/>
        <v>5</v>
      </c>
      <c r="M92" s="5">
        <f t="shared" si="6"/>
        <v>28.55</v>
      </c>
      <c r="N92" s="134" t="s">
        <v>3263</v>
      </c>
      <c r="O92" s="5">
        <v>28.55</v>
      </c>
      <c r="P92" s="6"/>
      <c r="Q92" s="5"/>
      <c r="R92" s="6"/>
      <c r="S92" s="5"/>
      <c r="T92" s="6"/>
      <c r="U92" s="5"/>
      <c r="V92" s="6"/>
      <c r="W92" s="5"/>
      <c r="X92" s="6"/>
      <c r="Y92" s="5"/>
      <c r="Z92" s="6"/>
      <c r="AA92" s="5"/>
      <c r="AB92" s="5">
        <f t="shared" si="7"/>
        <v>28.55</v>
      </c>
      <c r="AC92"/>
      <c r="AD92"/>
    </row>
    <row r="93" spans="1:30" x14ac:dyDescent="0.3">
      <c r="A93" s="92">
        <v>82</v>
      </c>
      <c r="B93" s="92">
        <v>21867</v>
      </c>
      <c r="C93" s="4" t="s">
        <v>117</v>
      </c>
      <c r="D93" s="4" t="s">
        <v>3089</v>
      </c>
      <c r="E93" s="3">
        <v>43417</v>
      </c>
      <c r="F93" s="3">
        <v>43420</v>
      </c>
      <c r="G93" s="3">
        <v>43424</v>
      </c>
      <c r="H93" s="4" t="s">
        <v>186</v>
      </c>
      <c r="I93" s="153" t="s">
        <v>3056</v>
      </c>
      <c r="J93" s="92">
        <f t="shared" si="8"/>
        <v>858440</v>
      </c>
      <c r="K93" s="92">
        <v>858445</v>
      </c>
      <c r="L93" s="92">
        <f t="shared" si="5"/>
        <v>6</v>
      </c>
      <c r="M93" s="5">
        <f t="shared" si="6"/>
        <v>34.26</v>
      </c>
      <c r="N93" s="134" t="s">
        <v>3181</v>
      </c>
      <c r="O93" s="5">
        <v>11.42</v>
      </c>
      <c r="P93" s="6" t="s">
        <v>3182</v>
      </c>
      <c r="Q93" s="5">
        <v>5.71</v>
      </c>
      <c r="R93" s="126" t="s">
        <v>98</v>
      </c>
      <c r="S93" s="5"/>
      <c r="T93" s="6"/>
      <c r="U93" s="5"/>
      <c r="V93" s="6"/>
      <c r="W93" s="5"/>
      <c r="X93" s="6"/>
      <c r="Y93" s="5"/>
      <c r="Z93" s="6"/>
      <c r="AA93" s="5"/>
      <c r="AB93" s="5">
        <f t="shared" si="7"/>
        <v>17.13</v>
      </c>
      <c r="AC93"/>
      <c r="AD93"/>
    </row>
    <row r="94" spans="1:30" x14ac:dyDescent="0.3">
      <c r="A94" s="92">
        <v>83</v>
      </c>
      <c r="B94" s="92">
        <v>21868</v>
      </c>
      <c r="C94" s="4" t="s">
        <v>108</v>
      </c>
      <c r="D94" s="4" t="s">
        <v>3075</v>
      </c>
      <c r="E94" s="3">
        <v>43417</v>
      </c>
      <c r="F94" s="3">
        <v>43417</v>
      </c>
      <c r="G94" s="3">
        <v>43425</v>
      </c>
      <c r="H94" s="4" t="s">
        <v>257</v>
      </c>
      <c r="I94" s="153" t="s">
        <v>3057</v>
      </c>
      <c r="J94" s="92">
        <f t="shared" si="8"/>
        <v>858446</v>
      </c>
      <c r="K94" s="92">
        <v>858446</v>
      </c>
      <c r="L94" s="92">
        <f t="shared" si="5"/>
        <v>1</v>
      </c>
      <c r="M94" s="5">
        <f t="shared" si="6"/>
        <v>5.71</v>
      </c>
      <c r="N94" s="134" t="s">
        <v>3264</v>
      </c>
      <c r="O94" s="5">
        <v>5.71</v>
      </c>
      <c r="P94" s="6"/>
      <c r="Q94" s="5"/>
      <c r="R94" s="6"/>
      <c r="S94" s="5"/>
      <c r="T94" s="6"/>
      <c r="U94" s="5"/>
      <c r="V94" s="6"/>
      <c r="W94" s="5"/>
      <c r="X94" s="6"/>
      <c r="Y94" s="5"/>
      <c r="Z94" s="6"/>
      <c r="AA94" s="5"/>
      <c r="AB94" s="5">
        <f t="shared" si="7"/>
        <v>5.71</v>
      </c>
      <c r="AC94"/>
      <c r="AD94"/>
    </row>
    <row r="95" spans="1:30" x14ac:dyDescent="0.3">
      <c r="A95" s="92">
        <v>84</v>
      </c>
      <c r="B95" s="92">
        <v>21869</v>
      </c>
      <c r="C95" s="4" t="s">
        <v>95</v>
      </c>
      <c r="D95" s="4" t="s">
        <v>3074</v>
      </c>
      <c r="E95" s="3">
        <v>43417</v>
      </c>
      <c r="F95" s="3">
        <v>43417</v>
      </c>
      <c r="G95" s="3">
        <v>43420</v>
      </c>
      <c r="H95" s="4" t="s">
        <v>268</v>
      </c>
      <c r="I95" s="153" t="s">
        <v>3058</v>
      </c>
      <c r="J95" s="92">
        <f t="shared" si="8"/>
        <v>858447</v>
      </c>
      <c r="K95" s="92">
        <v>858447</v>
      </c>
      <c r="L95" s="92">
        <f t="shared" si="5"/>
        <v>1</v>
      </c>
      <c r="M95" s="5">
        <f t="shared" si="6"/>
        <v>5.71</v>
      </c>
      <c r="N95" s="134" t="s">
        <v>3265</v>
      </c>
      <c r="O95" s="5">
        <v>5.71</v>
      </c>
      <c r="P95" s="6"/>
      <c r="Q95" s="5"/>
      <c r="R95" s="6"/>
      <c r="S95" s="5"/>
      <c r="T95" s="6"/>
      <c r="U95" s="5"/>
      <c r="V95" s="6"/>
      <c r="W95" s="5"/>
      <c r="X95" s="6"/>
      <c r="Y95" s="5"/>
      <c r="Z95" s="6"/>
      <c r="AA95" s="5"/>
      <c r="AB95" s="5">
        <f t="shared" si="7"/>
        <v>5.71</v>
      </c>
      <c r="AC95"/>
      <c r="AD95"/>
    </row>
    <row r="96" spans="1:30" x14ac:dyDescent="0.3">
      <c r="A96" s="92">
        <v>85</v>
      </c>
      <c r="B96" s="92">
        <v>21872</v>
      </c>
      <c r="C96" s="4" t="s">
        <v>2491</v>
      </c>
      <c r="D96" s="4" t="s">
        <v>3078</v>
      </c>
      <c r="E96" s="3">
        <v>43418</v>
      </c>
      <c r="F96" s="3">
        <v>43420</v>
      </c>
      <c r="G96" s="3">
        <v>43424</v>
      </c>
      <c r="H96" s="4" t="s">
        <v>176</v>
      </c>
      <c r="I96" s="153" t="s">
        <v>3059</v>
      </c>
      <c r="J96" s="92">
        <f t="shared" si="8"/>
        <v>858448</v>
      </c>
      <c r="K96" s="92">
        <v>858453</v>
      </c>
      <c r="L96" s="92">
        <f t="shared" si="5"/>
        <v>6</v>
      </c>
      <c r="M96" s="5">
        <f t="shared" si="6"/>
        <v>34.26</v>
      </c>
      <c r="N96" s="134" t="s">
        <v>3266</v>
      </c>
      <c r="O96" s="5">
        <v>34.26</v>
      </c>
      <c r="P96" s="6"/>
      <c r="Q96" s="5"/>
      <c r="R96" s="6"/>
      <c r="S96" s="5"/>
      <c r="T96" s="6"/>
      <c r="U96" s="5"/>
      <c r="V96" s="6"/>
      <c r="W96" s="5"/>
      <c r="X96" s="6"/>
      <c r="Y96" s="5"/>
      <c r="Z96" s="6"/>
      <c r="AA96" s="5"/>
      <c r="AB96" s="5">
        <f t="shared" si="7"/>
        <v>34.26</v>
      </c>
      <c r="AC96"/>
      <c r="AD96"/>
    </row>
    <row r="97" spans="1:30" x14ac:dyDescent="0.3">
      <c r="A97" s="92">
        <v>86</v>
      </c>
      <c r="B97" s="92">
        <v>21873</v>
      </c>
      <c r="C97" s="4" t="s">
        <v>50</v>
      </c>
      <c r="D97" s="4" t="s">
        <v>3072</v>
      </c>
      <c r="E97" s="3">
        <v>43418</v>
      </c>
      <c r="F97" s="3">
        <v>43420</v>
      </c>
      <c r="G97" s="3">
        <v>43424</v>
      </c>
      <c r="H97" s="4" t="s">
        <v>262</v>
      </c>
      <c r="I97" s="153" t="s">
        <v>3060</v>
      </c>
      <c r="J97" s="92">
        <f t="shared" si="8"/>
        <v>858454</v>
      </c>
      <c r="K97" s="92">
        <v>858456</v>
      </c>
      <c r="L97" s="92">
        <f t="shared" si="5"/>
        <v>3</v>
      </c>
      <c r="M97" s="5">
        <f t="shared" si="6"/>
        <v>17.13</v>
      </c>
      <c r="N97" s="134" t="s">
        <v>3267</v>
      </c>
      <c r="O97" s="5">
        <v>17.13</v>
      </c>
      <c r="P97" s="6"/>
      <c r="Q97" s="5"/>
      <c r="R97" s="6"/>
      <c r="S97" s="5"/>
      <c r="T97" s="6"/>
      <c r="U97" s="5"/>
      <c r="V97" s="6"/>
      <c r="W97" s="5"/>
      <c r="X97" s="6"/>
      <c r="Y97" s="5"/>
      <c r="Z97" s="6"/>
      <c r="AA97" s="5"/>
      <c r="AB97" s="5">
        <f t="shared" si="7"/>
        <v>17.13</v>
      </c>
      <c r="AC97"/>
      <c r="AD97"/>
    </row>
    <row r="98" spans="1:30" x14ac:dyDescent="0.3">
      <c r="A98" s="92">
        <v>87</v>
      </c>
      <c r="B98" s="92">
        <v>21874</v>
      </c>
      <c r="C98" s="4" t="s">
        <v>12</v>
      </c>
      <c r="D98" s="4" t="s">
        <v>3088</v>
      </c>
      <c r="E98" s="3">
        <v>43419</v>
      </c>
      <c r="F98" s="3">
        <v>43420</v>
      </c>
      <c r="G98" s="3">
        <v>43424</v>
      </c>
      <c r="H98" s="4" t="s">
        <v>161</v>
      </c>
      <c r="I98" s="153" t="s">
        <v>3056</v>
      </c>
      <c r="J98" s="92">
        <f t="shared" si="8"/>
        <v>858457</v>
      </c>
      <c r="K98" s="92">
        <v>858462</v>
      </c>
      <c r="L98" s="92">
        <f t="shared" si="5"/>
        <v>6</v>
      </c>
      <c r="M98" s="5">
        <f t="shared" si="6"/>
        <v>34.26</v>
      </c>
      <c r="N98" s="134" t="s">
        <v>3268</v>
      </c>
      <c r="O98" s="5">
        <v>17.13</v>
      </c>
      <c r="P98" s="6" t="s">
        <v>3269</v>
      </c>
      <c r="Q98" s="5">
        <v>17.13</v>
      </c>
      <c r="R98" s="6"/>
      <c r="S98" s="5"/>
      <c r="T98" s="6"/>
      <c r="U98" s="5"/>
      <c r="V98" s="6"/>
      <c r="W98" s="5"/>
      <c r="X98" s="6"/>
      <c r="Y98" s="5"/>
      <c r="Z98" s="6"/>
      <c r="AA98" s="5"/>
      <c r="AB98" s="5">
        <f t="shared" si="7"/>
        <v>34.26</v>
      </c>
      <c r="AC98"/>
      <c r="AD98"/>
    </row>
    <row r="99" spans="1:30" x14ac:dyDescent="0.3">
      <c r="A99" s="92">
        <v>88</v>
      </c>
      <c r="B99" s="92">
        <v>21875</v>
      </c>
      <c r="C99" s="4" t="s">
        <v>45</v>
      </c>
      <c r="D99" s="4" t="s">
        <v>3073</v>
      </c>
      <c r="E99" s="3">
        <v>43419</v>
      </c>
      <c r="F99" s="3">
        <v>43419</v>
      </c>
      <c r="G99" s="3">
        <v>43425</v>
      </c>
      <c r="H99" s="4" t="s">
        <v>148</v>
      </c>
      <c r="I99" s="153" t="s">
        <v>2990</v>
      </c>
      <c r="J99" s="92">
        <f t="shared" si="8"/>
        <v>858463</v>
      </c>
      <c r="K99" s="92">
        <v>858465</v>
      </c>
      <c r="L99" s="92">
        <f t="shared" si="5"/>
        <v>3</v>
      </c>
      <c r="M99" s="5">
        <f t="shared" si="6"/>
        <v>17.13</v>
      </c>
      <c r="N99" s="134" t="s">
        <v>3306</v>
      </c>
      <c r="O99" s="5">
        <v>17.13</v>
      </c>
      <c r="P99" s="6"/>
      <c r="Q99" s="5"/>
      <c r="R99" s="6"/>
      <c r="S99" s="5"/>
      <c r="T99" s="6"/>
      <c r="U99" s="5"/>
      <c r="V99" s="6"/>
      <c r="W99" s="5"/>
      <c r="X99" s="6"/>
      <c r="Y99" s="5"/>
      <c r="Z99" s="6"/>
      <c r="AA99" s="5"/>
      <c r="AB99" s="5">
        <f t="shared" si="7"/>
        <v>17.13</v>
      </c>
      <c r="AC99"/>
      <c r="AD99"/>
    </row>
    <row r="100" spans="1:30" x14ac:dyDescent="0.3">
      <c r="A100" s="92">
        <v>89</v>
      </c>
      <c r="B100" s="92">
        <v>21876</v>
      </c>
      <c r="C100" s="4" t="s">
        <v>32</v>
      </c>
      <c r="D100" s="4" t="s">
        <v>3093</v>
      </c>
      <c r="E100" s="3">
        <v>43419</v>
      </c>
      <c r="F100" s="3">
        <v>43420</v>
      </c>
      <c r="G100" s="3">
        <v>43425</v>
      </c>
      <c r="H100" s="4" t="s">
        <v>223</v>
      </c>
      <c r="I100" s="153" t="s">
        <v>3015</v>
      </c>
      <c r="J100" s="92">
        <f t="shared" si="8"/>
        <v>858466</v>
      </c>
      <c r="K100" s="92">
        <v>858467</v>
      </c>
      <c r="L100" s="92">
        <f t="shared" si="5"/>
        <v>2</v>
      </c>
      <c r="M100" s="5">
        <f t="shared" si="6"/>
        <v>11.42</v>
      </c>
      <c r="N100" s="134" t="s">
        <v>3270</v>
      </c>
      <c r="O100" s="5">
        <v>11.42</v>
      </c>
      <c r="P100" s="6"/>
      <c r="Q100" s="5"/>
      <c r="R100" s="6"/>
      <c r="S100" s="5"/>
      <c r="T100" s="6"/>
      <c r="U100" s="5"/>
      <c r="V100" s="6"/>
      <c r="W100" s="5"/>
      <c r="X100" s="6"/>
      <c r="Y100" s="5"/>
      <c r="Z100" s="6"/>
      <c r="AA100" s="5"/>
      <c r="AB100" s="5">
        <f t="shared" si="7"/>
        <v>11.42</v>
      </c>
      <c r="AC100"/>
      <c r="AD100"/>
    </row>
    <row r="101" spans="1:30" x14ac:dyDescent="0.3">
      <c r="A101" s="92">
        <v>90</v>
      </c>
      <c r="B101" s="92">
        <v>21877</v>
      </c>
      <c r="C101" s="4" t="s">
        <v>290</v>
      </c>
      <c r="D101" s="4" t="s">
        <v>3088</v>
      </c>
      <c r="E101" s="3">
        <v>43419</v>
      </c>
      <c r="F101" s="3">
        <v>43419</v>
      </c>
      <c r="G101" s="3">
        <v>43425</v>
      </c>
      <c r="H101" s="4" t="s">
        <v>156</v>
      </c>
      <c r="I101" s="153" t="s">
        <v>3036</v>
      </c>
      <c r="J101" s="92">
        <f t="shared" si="8"/>
        <v>858468</v>
      </c>
      <c r="K101" s="92">
        <v>858469</v>
      </c>
      <c r="L101" s="92">
        <f t="shared" si="5"/>
        <v>2</v>
      </c>
      <c r="M101" s="5">
        <f t="shared" si="6"/>
        <v>11.42</v>
      </c>
      <c r="N101" s="134" t="s">
        <v>3274</v>
      </c>
      <c r="O101" s="5">
        <v>11.42</v>
      </c>
      <c r="P101" s="6"/>
      <c r="Q101" s="5"/>
      <c r="R101" s="6"/>
      <c r="S101" s="5"/>
      <c r="T101" s="6"/>
      <c r="U101" s="5"/>
      <c r="V101" s="6"/>
      <c r="W101" s="5"/>
      <c r="X101" s="6"/>
      <c r="Y101" s="5"/>
      <c r="Z101" s="6"/>
      <c r="AA101" s="5"/>
      <c r="AB101" s="5">
        <f t="shared" si="7"/>
        <v>11.42</v>
      </c>
      <c r="AC101"/>
      <c r="AD101"/>
    </row>
    <row r="102" spans="1:30" x14ac:dyDescent="0.3">
      <c r="A102" s="92">
        <v>91</v>
      </c>
      <c r="B102" s="92">
        <v>21878</v>
      </c>
      <c r="C102" s="4" t="s">
        <v>74</v>
      </c>
      <c r="D102" s="4" t="s">
        <v>3073</v>
      </c>
      <c r="E102" s="3">
        <v>43419</v>
      </c>
      <c r="F102" s="3">
        <v>43419</v>
      </c>
      <c r="G102" s="3">
        <v>43424</v>
      </c>
      <c r="H102" s="4" t="s">
        <v>250</v>
      </c>
      <c r="I102" s="153" t="s">
        <v>2991</v>
      </c>
      <c r="J102" s="92">
        <f t="shared" si="8"/>
        <v>858470</v>
      </c>
      <c r="K102" s="92">
        <v>858471</v>
      </c>
      <c r="L102" s="92">
        <f t="shared" si="5"/>
        <v>2</v>
      </c>
      <c r="M102" s="5">
        <f t="shared" si="6"/>
        <v>11.42</v>
      </c>
      <c r="N102" s="134" t="s">
        <v>3271</v>
      </c>
      <c r="O102" s="5">
        <v>11.42</v>
      </c>
      <c r="P102" s="6"/>
      <c r="Q102" s="5"/>
      <c r="R102" s="6"/>
      <c r="S102" s="5"/>
      <c r="T102" s="6"/>
      <c r="U102" s="5"/>
      <c r="V102" s="6"/>
      <c r="W102" s="5"/>
      <c r="X102" s="6"/>
      <c r="Y102" s="5"/>
      <c r="Z102" s="6"/>
      <c r="AA102" s="5"/>
      <c r="AB102" s="5">
        <f t="shared" si="7"/>
        <v>11.42</v>
      </c>
      <c r="AC102"/>
      <c r="AD102"/>
    </row>
    <row r="103" spans="1:30" x14ac:dyDescent="0.3">
      <c r="A103" s="92">
        <v>92</v>
      </c>
      <c r="B103" s="92">
        <v>21879</v>
      </c>
      <c r="C103" s="4" t="s">
        <v>23</v>
      </c>
      <c r="D103" s="4" t="s">
        <v>3092</v>
      </c>
      <c r="E103" s="3">
        <v>43419</v>
      </c>
      <c r="F103" s="3">
        <v>43420</v>
      </c>
      <c r="G103" s="3">
        <v>43424</v>
      </c>
      <c r="H103" s="4" t="s">
        <v>255</v>
      </c>
      <c r="I103" s="153" t="s">
        <v>2997</v>
      </c>
      <c r="J103" s="92">
        <f t="shared" si="8"/>
        <v>858472</v>
      </c>
      <c r="K103" s="92">
        <v>858476</v>
      </c>
      <c r="L103" s="92">
        <f t="shared" si="5"/>
        <v>5</v>
      </c>
      <c r="M103" s="5">
        <f t="shared" si="6"/>
        <v>28.55</v>
      </c>
      <c r="N103" s="134" t="s">
        <v>3272</v>
      </c>
      <c r="O103" s="5">
        <v>28.55</v>
      </c>
      <c r="P103" s="6"/>
      <c r="Q103" s="5"/>
      <c r="R103" s="6"/>
      <c r="S103" s="5"/>
      <c r="T103" s="6"/>
      <c r="U103" s="5"/>
      <c r="V103" s="6"/>
      <c r="W103" s="5"/>
      <c r="X103" s="6"/>
      <c r="Y103" s="5"/>
      <c r="Z103" s="6"/>
      <c r="AA103" s="5"/>
      <c r="AB103" s="5">
        <f t="shared" si="7"/>
        <v>28.55</v>
      </c>
      <c r="AC103"/>
      <c r="AD103"/>
    </row>
    <row r="104" spans="1:30" x14ac:dyDescent="0.3">
      <c r="A104" s="92">
        <v>93</v>
      </c>
      <c r="B104" s="92">
        <v>21880</v>
      </c>
      <c r="C104" s="4" t="s">
        <v>193</v>
      </c>
      <c r="D104" s="4" t="s">
        <v>3075</v>
      </c>
      <c r="E104" s="3">
        <v>43419</v>
      </c>
      <c r="F104" s="3">
        <v>43433</v>
      </c>
      <c r="G104" s="3">
        <v>43431</v>
      </c>
      <c r="H104" s="4" t="s">
        <v>249</v>
      </c>
      <c r="I104" s="153" t="s">
        <v>2997</v>
      </c>
      <c r="J104" s="92">
        <f t="shared" si="8"/>
        <v>858477</v>
      </c>
      <c r="K104" s="92">
        <v>858485</v>
      </c>
      <c r="L104" s="92">
        <f t="shared" si="5"/>
        <v>9</v>
      </c>
      <c r="M104" s="5">
        <f t="shared" si="6"/>
        <v>51.39</v>
      </c>
      <c r="N104" s="6" t="s">
        <v>3307</v>
      </c>
      <c r="O104" s="5">
        <v>28.55</v>
      </c>
      <c r="P104" s="6" t="s">
        <v>3308</v>
      </c>
      <c r="Q104" s="5">
        <v>22.84</v>
      </c>
      <c r="R104" s="6"/>
      <c r="S104" s="5"/>
      <c r="T104" s="6"/>
      <c r="U104" s="5"/>
      <c r="V104" s="6"/>
      <c r="W104" s="5"/>
      <c r="X104" s="6"/>
      <c r="Y104" s="5"/>
      <c r="Z104" s="6"/>
      <c r="AA104" s="5"/>
      <c r="AB104" s="5">
        <f t="shared" si="7"/>
        <v>51.39</v>
      </c>
      <c r="AC104"/>
      <c r="AD104"/>
    </row>
    <row r="105" spans="1:30" x14ac:dyDescent="0.3">
      <c r="A105" s="92">
        <v>94</v>
      </c>
      <c r="B105" s="92">
        <v>21881</v>
      </c>
      <c r="C105" s="146" t="s">
        <v>108</v>
      </c>
      <c r="D105" s="4" t="s">
        <v>3075</v>
      </c>
      <c r="E105" s="145">
        <v>43419</v>
      </c>
      <c r="F105" s="145">
        <v>43433</v>
      </c>
      <c r="G105" s="145">
        <v>43431</v>
      </c>
      <c r="H105" s="146" t="s">
        <v>138</v>
      </c>
      <c r="I105" s="154" t="s">
        <v>3061</v>
      </c>
      <c r="J105" s="92">
        <f t="shared" si="8"/>
        <v>858486</v>
      </c>
      <c r="K105" s="120">
        <v>858512</v>
      </c>
      <c r="L105" s="92">
        <f t="shared" si="5"/>
        <v>27</v>
      </c>
      <c r="M105" s="5">
        <f t="shared" si="6"/>
        <v>154.16999999999999</v>
      </c>
      <c r="N105" s="134" t="s">
        <v>3309</v>
      </c>
      <c r="O105" s="127">
        <v>62.81</v>
      </c>
      <c r="P105" s="134" t="s">
        <v>3310</v>
      </c>
      <c r="Q105" s="127">
        <v>57.1</v>
      </c>
      <c r="R105" s="134" t="s">
        <v>3552</v>
      </c>
      <c r="S105" s="127">
        <v>34.26</v>
      </c>
      <c r="T105" s="134"/>
      <c r="U105" s="127"/>
      <c r="V105" s="134"/>
      <c r="W105" s="127"/>
      <c r="X105" s="134"/>
      <c r="Y105" s="127"/>
      <c r="Z105" s="134"/>
      <c r="AA105" s="127"/>
      <c r="AB105" s="127">
        <f t="shared" si="7"/>
        <v>154.16999999999999</v>
      </c>
      <c r="AC105"/>
      <c r="AD105"/>
    </row>
    <row r="106" spans="1:30" x14ac:dyDescent="0.3">
      <c r="A106" s="92">
        <v>95</v>
      </c>
      <c r="B106" s="92">
        <v>21882</v>
      </c>
      <c r="C106" s="4" t="s">
        <v>89</v>
      </c>
      <c r="D106" s="4" t="s">
        <v>3075</v>
      </c>
      <c r="E106" s="3">
        <v>43419</v>
      </c>
      <c r="F106" s="3">
        <v>43420</v>
      </c>
      <c r="G106" s="3">
        <v>43423</v>
      </c>
      <c r="H106" s="4" t="s">
        <v>170</v>
      </c>
      <c r="I106" s="153" t="s">
        <v>3062</v>
      </c>
      <c r="J106" s="92">
        <f t="shared" si="8"/>
        <v>858513</v>
      </c>
      <c r="K106" s="92">
        <v>858515</v>
      </c>
      <c r="L106" s="92">
        <f t="shared" si="5"/>
        <v>3</v>
      </c>
      <c r="M106" s="5">
        <f t="shared" si="6"/>
        <v>17.13</v>
      </c>
      <c r="N106" s="6" t="s">
        <v>3425</v>
      </c>
      <c r="O106" s="5">
        <v>17.13</v>
      </c>
      <c r="P106" s="6"/>
      <c r="Q106" s="5"/>
      <c r="R106" s="6"/>
      <c r="S106" s="5"/>
      <c r="T106" s="6"/>
      <c r="U106" s="5"/>
      <c r="V106" s="6"/>
      <c r="W106" s="5"/>
      <c r="X106" s="6"/>
      <c r="Y106" s="5"/>
      <c r="Z106" s="6"/>
      <c r="AA106" s="5"/>
      <c r="AB106" s="5">
        <f t="shared" si="7"/>
        <v>17.13</v>
      </c>
      <c r="AC106"/>
      <c r="AD106"/>
    </row>
    <row r="107" spans="1:30" x14ac:dyDescent="0.3">
      <c r="A107" s="92">
        <v>96</v>
      </c>
      <c r="B107" s="92">
        <v>21883</v>
      </c>
      <c r="C107" s="4" t="s">
        <v>14</v>
      </c>
      <c r="D107" s="4" t="s">
        <v>3073</v>
      </c>
      <c r="E107" s="145">
        <v>43419</v>
      </c>
      <c r="F107" s="3">
        <v>43434</v>
      </c>
      <c r="G107" s="3">
        <v>43448</v>
      </c>
      <c r="H107" s="4" t="s">
        <v>2462</v>
      </c>
      <c r="I107" s="153" t="s">
        <v>3064</v>
      </c>
      <c r="J107" s="92">
        <f t="shared" si="8"/>
        <v>858516</v>
      </c>
      <c r="K107" s="92">
        <v>858526</v>
      </c>
      <c r="L107" s="92">
        <f t="shared" si="5"/>
        <v>11</v>
      </c>
      <c r="M107" s="5">
        <f t="shared" si="6"/>
        <v>62.81</v>
      </c>
      <c r="N107" s="6" t="s">
        <v>3527</v>
      </c>
      <c r="O107" s="5">
        <v>62.81</v>
      </c>
      <c r="P107" s="6"/>
      <c r="Q107" s="5"/>
      <c r="R107" s="6"/>
      <c r="S107" s="5"/>
      <c r="T107" s="6"/>
      <c r="U107" s="5"/>
      <c r="V107" s="6"/>
      <c r="W107" s="5"/>
      <c r="X107" s="6"/>
      <c r="Y107" s="5"/>
      <c r="Z107" s="6"/>
      <c r="AA107" s="5"/>
      <c r="AB107" s="5">
        <f t="shared" si="7"/>
        <v>62.81</v>
      </c>
      <c r="AC107"/>
      <c r="AD107"/>
    </row>
    <row r="108" spans="1:30" x14ac:dyDescent="0.3">
      <c r="A108" s="92">
        <v>97</v>
      </c>
      <c r="B108" s="92">
        <v>21884</v>
      </c>
      <c r="C108" s="4" t="s">
        <v>14</v>
      </c>
      <c r="D108" s="4" t="s">
        <v>3073</v>
      </c>
      <c r="E108" s="3">
        <v>43419</v>
      </c>
      <c r="F108" s="3">
        <v>43434</v>
      </c>
      <c r="G108" s="3">
        <v>43448</v>
      </c>
      <c r="H108" s="4" t="s">
        <v>2460</v>
      </c>
      <c r="I108" s="153" t="s">
        <v>3063</v>
      </c>
      <c r="J108" s="92">
        <f t="shared" si="8"/>
        <v>858527</v>
      </c>
      <c r="K108" s="92">
        <v>858536</v>
      </c>
      <c r="L108" s="92">
        <f t="shared" si="5"/>
        <v>10</v>
      </c>
      <c r="M108" s="5">
        <f t="shared" ref="M108:M143" si="9">(L108*5.71)</f>
        <v>57.1</v>
      </c>
      <c r="N108" s="6" t="s">
        <v>3528</v>
      </c>
      <c r="O108" s="5">
        <v>57.1</v>
      </c>
      <c r="P108" s="134"/>
      <c r="Q108" s="127"/>
      <c r="R108" s="134"/>
      <c r="S108" s="5"/>
      <c r="T108" s="6"/>
      <c r="U108" s="5"/>
      <c r="V108" s="6"/>
      <c r="W108" s="5"/>
      <c r="X108" s="6"/>
      <c r="Y108" s="5"/>
      <c r="Z108" s="6"/>
      <c r="AA108" s="5"/>
      <c r="AB108" s="5">
        <f t="shared" si="7"/>
        <v>57.1</v>
      </c>
      <c r="AC108"/>
      <c r="AD108"/>
    </row>
    <row r="109" spans="1:30" x14ac:dyDescent="0.3">
      <c r="A109" s="92">
        <v>98</v>
      </c>
      <c r="B109" s="92">
        <v>21885</v>
      </c>
      <c r="C109" s="4" t="s">
        <v>14</v>
      </c>
      <c r="D109" s="4" t="s">
        <v>3073</v>
      </c>
      <c r="E109" s="145">
        <v>43419</v>
      </c>
      <c r="F109" s="3">
        <v>43434</v>
      </c>
      <c r="G109" s="3">
        <v>43452</v>
      </c>
      <c r="H109" s="4" t="s">
        <v>3065</v>
      </c>
      <c r="I109" s="153" t="s">
        <v>3066</v>
      </c>
      <c r="J109" s="92">
        <f t="shared" si="8"/>
        <v>858537</v>
      </c>
      <c r="K109" s="92">
        <v>858567</v>
      </c>
      <c r="L109" s="92">
        <f t="shared" si="5"/>
        <v>31</v>
      </c>
      <c r="M109" s="5">
        <f t="shared" si="9"/>
        <v>177.01</v>
      </c>
      <c r="N109" s="134" t="s">
        <v>3553</v>
      </c>
      <c r="O109" s="127">
        <v>177.01</v>
      </c>
      <c r="P109" s="134"/>
      <c r="Q109" s="127"/>
      <c r="R109" s="134"/>
      <c r="S109" s="5"/>
      <c r="T109" s="6"/>
      <c r="U109" s="5"/>
      <c r="V109" s="6"/>
      <c r="W109" s="5"/>
      <c r="X109" s="6"/>
      <c r="Y109" s="5"/>
      <c r="Z109" s="6"/>
      <c r="AA109" s="5"/>
      <c r="AB109" s="5">
        <f t="shared" si="7"/>
        <v>177.01</v>
      </c>
      <c r="AC109"/>
      <c r="AD109"/>
    </row>
    <row r="110" spans="1:30" x14ac:dyDescent="0.3">
      <c r="A110" s="92">
        <v>99</v>
      </c>
      <c r="B110" s="92">
        <v>21886</v>
      </c>
      <c r="C110" s="4" t="s">
        <v>49</v>
      </c>
      <c r="D110" s="4" t="s">
        <v>3095</v>
      </c>
      <c r="E110" s="3">
        <v>43419</v>
      </c>
      <c r="F110" s="3">
        <v>43420</v>
      </c>
      <c r="G110" s="3">
        <v>43425</v>
      </c>
      <c r="H110" s="4" t="s">
        <v>257</v>
      </c>
      <c r="I110" s="153" t="s">
        <v>2988</v>
      </c>
      <c r="J110" s="92">
        <f t="shared" si="8"/>
        <v>858568</v>
      </c>
      <c r="K110" s="92">
        <v>858568</v>
      </c>
      <c r="L110" s="92">
        <f t="shared" si="5"/>
        <v>1</v>
      </c>
      <c r="M110" s="5">
        <f t="shared" si="9"/>
        <v>5.71</v>
      </c>
      <c r="N110" s="6" t="s">
        <v>3273</v>
      </c>
      <c r="O110" s="5">
        <v>5.71</v>
      </c>
      <c r="P110" s="134"/>
      <c r="Q110" s="127"/>
      <c r="R110" s="134"/>
      <c r="S110" s="5"/>
      <c r="T110" s="6"/>
      <c r="U110" s="5"/>
      <c r="V110" s="6"/>
      <c r="W110" s="5"/>
      <c r="X110" s="6"/>
      <c r="Y110" s="5"/>
      <c r="Z110" s="6"/>
      <c r="AA110" s="5"/>
      <c r="AB110" s="5">
        <f t="shared" si="7"/>
        <v>5.71</v>
      </c>
      <c r="AC110"/>
      <c r="AD110"/>
    </row>
    <row r="111" spans="1:30" x14ac:dyDescent="0.3">
      <c r="A111" s="92">
        <v>100</v>
      </c>
      <c r="B111" s="92">
        <v>21887</v>
      </c>
      <c r="C111" s="4" t="s">
        <v>9</v>
      </c>
      <c r="D111" s="4" t="s">
        <v>3096</v>
      </c>
      <c r="E111" s="145">
        <v>43419</v>
      </c>
      <c r="F111" s="3">
        <v>43420</v>
      </c>
      <c r="G111" s="3">
        <v>43425</v>
      </c>
      <c r="H111" s="4" t="s">
        <v>171</v>
      </c>
      <c r="I111" s="153" t="s">
        <v>3026</v>
      </c>
      <c r="J111" s="92">
        <f t="shared" si="8"/>
        <v>858569</v>
      </c>
      <c r="K111" s="92">
        <v>858572</v>
      </c>
      <c r="L111" s="92">
        <f t="shared" si="5"/>
        <v>4</v>
      </c>
      <c r="M111" s="5">
        <f t="shared" si="9"/>
        <v>22.84</v>
      </c>
      <c r="N111" s="6" t="s">
        <v>3554</v>
      </c>
      <c r="O111" s="5">
        <v>22.84</v>
      </c>
      <c r="P111" s="134"/>
      <c r="Q111" s="127"/>
      <c r="R111" s="134"/>
      <c r="S111" s="5"/>
      <c r="T111" s="6"/>
      <c r="U111" s="5"/>
      <c r="V111" s="6"/>
      <c r="W111" s="5"/>
      <c r="X111" s="6"/>
      <c r="Y111" s="5"/>
      <c r="Z111" s="6"/>
      <c r="AA111" s="5"/>
      <c r="AB111" s="5">
        <f t="shared" si="7"/>
        <v>22.84</v>
      </c>
      <c r="AC111"/>
      <c r="AD111"/>
    </row>
    <row r="112" spans="1:30" x14ac:dyDescent="0.3">
      <c r="A112" s="92">
        <v>101</v>
      </c>
      <c r="B112" s="92">
        <v>21888</v>
      </c>
      <c r="C112" s="4" t="s">
        <v>7</v>
      </c>
      <c r="D112" s="4" t="s">
        <v>3088</v>
      </c>
      <c r="E112" s="3">
        <v>43420</v>
      </c>
      <c r="F112" s="3">
        <v>43427</v>
      </c>
      <c r="G112" s="3">
        <v>43433</v>
      </c>
      <c r="H112" s="4" t="s">
        <v>145</v>
      </c>
      <c r="I112" s="153" t="s">
        <v>3067</v>
      </c>
      <c r="J112" s="92">
        <f t="shared" si="8"/>
        <v>858573</v>
      </c>
      <c r="K112" s="92">
        <v>858583</v>
      </c>
      <c r="L112" s="92">
        <f t="shared" si="5"/>
        <v>11</v>
      </c>
      <c r="M112" s="5">
        <f t="shared" si="9"/>
        <v>62.81</v>
      </c>
      <c r="N112" s="126" t="s">
        <v>98</v>
      </c>
      <c r="O112" s="5"/>
      <c r="P112" s="134"/>
      <c r="Q112" s="127"/>
      <c r="R112" s="134"/>
      <c r="S112" s="5"/>
      <c r="T112" s="6"/>
      <c r="U112" s="5"/>
      <c r="V112" s="6"/>
      <c r="W112" s="5"/>
      <c r="X112" s="6"/>
      <c r="Y112" s="5"/>
      <c r="Z112" s="6"/>
      <c r="AA112" s="5"/>
      <c r="AB112" s="5">
        <f t="shared" si="7"/>
        <v>0</v>
      </c>
      <c r="AC112"/>
      <c r="AD112"/>
    </row>
    <row r="113" spans="1:30" x14ac:dyDescent="0.3">
      <c r="A113" s="92">
        <v>102</v>
      </c>
      <c r="B113" s="92">
        <v>21889</v>
      </c>
      <c r="C113" s="4" t="s">
        <v>95</v>
      </c>
      <c r="D113" s="4" t="s">
        <v>3074</v>
      </c>
      <c r="E113" s="3">
        <v>43420</v>
      </c>
      <c r="F113" s="3">
        <v>43420</v>
      </c>
      <c r="G113" s="3">
        <v>43427</v>
      </c>
      <c r="H113" s="4" t="s">
        <v>268</v>
      </c>
      <c r="I113" s="153" t="s">
        <v>3068</v>
      </c>
      <c r="J113" s="92">
        <f t="shared" si="8"/>
        <v>858584</v>
      </c>
      <c r="K113" s="92">
        <v>858585</v>
      </c>
      <c r="L113" s="92">
        <f t="shared" si="5"/>
        <v>2</v>
      </c>
      <c r="M113" s="5">
        <f t="shared" si="9"/>
        <v>11.42</v>
      </c>
      <c r="N113" s="6" t="s">
        <v>3311</v>
      </c>
      <c r="O113" s="5">
        <v>11.42</v>
      </c>
      <c r="P113" s="134"/>
      <c r="Q113" s="127"/>
      <c r="R113" s="134"/>
      <c r="S113" s="5"/>
      <c r="T113" s="6"/>
      <c r="U113" s="5"/>
      <c r="V113" s="6"/>
      <c r="W113" s="5"/>
      <c r="X113" s="6"/>
      <c r="Y113" s="5"/>
      <c r="Z113" s="6"/>
      <c r="AA113" s="5"/>
      <c r="AB113" s="5">
        <f t="shared" si="7"/>
        <v>11.42</v>
      </c>
      <c r="AC113"/>
      <c r="AD113"/>
    </row>
    <row r="114" spans="1:30" x14ac:dyDescent="0.3">
      <c r="A114" s="92">
        <v>103</v>
      </c>
      <c r="B114" s="92">
        <v>21890</v>
      </c>
      <c r="C114" s="4" t="s">
        <v>43</v>
      </c>
      <c r="D114" s="4" t="s">
        <v>3079</v>
      </c>
      <c r="E114" s="3">
        <v>43420</v>
      </c>
      <c r="F114" s="3">
        <v>43434</v>
      </c>
      <c r="G114" s="3">
        <v>43448</v>
      </c>
      <c r="H114" s="4" t="s">
        <v>163</v>
      </c>
      <c r="I114" s="153" t="s">
        <v>3026</v>
      </c>
      <c r="J114" s="92">
        <f t="shared" si="8"/>
        <v>858586</v>
      </c>
      <c r="K114" s="92">
        <v>858587</v>
      </c>
      <c r="L114" s="92">
        <f t="shared" si="5"/>
        <v>2</v>
      </c>
      <c r="M114" s="5">
        <f t="shared" si="9"/>
        <v>11.42</v>
      </c>
      <c r="N114" s="6" t="s">
        <v>3529</v>
      </c>
      <c r="O114" s="5">
        <v>5.71</v>
      </c>
      <c r="P114" s="134" t="s">
        <v>3530</v>
      </c>
      <c r="Q114" s="127">
        <v>5.71</v>
      </c>
      <c r="R114" s="134"/>
      <c r="S114" s="5"/>
      <c r="T114" s="6"/>
      <c r="U114" s="5"/>
      <c r="V114" s="6"/>
      <c r="W114" s="5"/>
      <c r="X114" s="6"/>
      <c r="Y114" s="5"/>
      <c r="Z114" s="6"/>
      <c r="AA114" s="5"/>
      <c r="AB114" s="5">
        <f t="shared" si="7"/>
        <v>11.42</v>
      </c>
      <c r="AC114"/>
      <c r="AD114"/>
    </row>
    <row r="115" spans="1:30" x14ac:dyDescent="0.3">
      <c r="A115" s="92">
        <v>104</v>
      </c>
      <c r="B115" s="92">
        <v>21891</v>
      </c>
      <c r="C115" s="4" t="s">
        <v>331</v>
      </c>
      <c r="D115" s="4" t="s">
        <v>3076</v>
      </c>
      <c r="E115" s="3">
        <v>43420</v>
      </c>
      <c r="F115" s="3">
        <v>43424</v>
      </c>
      <c r="G115" s="3">
        <v>43441</v>
      </c>
      <c r="H115" s="4" t="s">
        <v>233</v>
      </c>
      <c r="I115" s="153" t="s">
        <v>3070</v>
      </c>
      <c r="J115" s="92">
        <f t="shared" si="8"/>
        <v>858588</v>
      </c>
      <c r="K115" s="92">
        <v>858591</v>
      </c>
      <c r="L115" s="92">
        <f t="shared" si="5"/>
        <v>4</v>
      </c>
      <c r="M115" s="5">
        <f t="shared" si="9"/>
        <v>22.84</v>
      </c>
      <c r="N115" s="6" t="s">
        <v>3426</v>
      </c>
      <c r="O115" s="5">
        <v>22.84</v>
      </c>
      <c r="P115" s="134"/>
      <c r="Q115" s="127"/>
      <c r="R115" s="134"/>
      <c r="S115" s="5"/>
      <c r="T115" s="6"/>
      <c r="U115" s="5"/>
      <c r="V115" s="6"/>
      <c r="W115" s="5"/>
      <c r="X115" s="6"/>
      <c r="Y115" s="5"/>
      <c r="Z115" s="6"/>
      <c r="AA115" s="5"/>
      <c r="AB115" s="5">
        <f t="shared" si="7"/>
        <v>22.84</v>
      </c>
      <c r="AC115"/>
      <c r="AD115"/>
    </row>
    <row r="116" spans="1:30" x14ac:dyDescent="0.3">
      <c r="A116" s="92">
        <v>105</v>
      </c>
      <c r="B116" s="92">
        <v>21892</v>
      </c>
      <c r="C116" s="4" t="s">
        <v>331</v>
      </c>
      <c r="D116" s="4" t="s">
        <v>3076</v>
      </c>
      <c r="E116" s="3">
        <v>43420</v>
      </c>
      <c r="F116" s="3">
        <v>43424</v>
      </c>
      <c r="G116" s="3">
        <v>43441</v>
      </c>
      <c r="H116" s="4" t="s">
        <v>241</v>
      </c>
      <c r="I116" s="153" t="s">
        <v>3069</v>
      </c>
      <c r="J116" s="92">
        <f t="shared" si="8"/>
        <v>858592</v>
      </c>
      <c r="K116" s="92">
        <v>858607</v>
      </c>
      <c r="L116" s="92">
        <f t="shared" si="5"/>
        <v>16</v>
      </c>
      <c r="M116" s="5">
        <f t="shared" si="9"/>
        <v>91.36</v>
      </c>
      <c r="N116" s="6" t="s">
        <v>3427</v>
      </c>
      <c r="O116" s="5">
        <v>91.36</v>
      </c>
      <c r="P116" s="134"/>
      <c r="Q116" s="127"/>
      <c r="R116" s="134"/>
      <c r="S116" s="5"/>
      <c r="T116" s="6"/>
      <c r="U116" s="5"/>
      <c r="V116" s="6" t="s">
        <v>125</v>
      </c>
      <c r="W116" s="5"/>
      <c r="X116" s="6"/>
      <c r="Y116" s="5"/>
      <c r="Z116" s="6"/>
      <c r="AA116" s="5"/>
      <c r="AB116" s="5">
        <f t="shared" si="7"/>
        <v>91.36</v>
      </c>
      <c r="AC116"/>
      <c r="AD116"/>
    </row>
    <row r="117" spans="1:30" x14ac:dyDescent="0.3">
      <c r="A117" s="92">
        <v>106</v>
      </c>
      <c r="B117" s="92">
        <v>21893</v>
      </c>
      <c r="C117" s="4" t="s">
        <v>102</v>
      </c>
      <c r="D117" s="4" t="s">
        <v>3076</v>
      </c>
      <c r="E117" s="3">
        <v>43420</v>
      </c>
      <c r="F117" s="3">
        <v>43434</v>
      </c>
      <c r="G117" s="3">
        <v>43441</v>
      </c>
      <c r="H117" s="4" t="s">
        <v>233</v>
      </c>
      <c r="I117" s="153" t="s">
        <v>3032</v>
      </c>
      <c r="J117" s="92">
        <f t="shared" si="8"/>
        <v>858608</v>
      </c>
      <c r="K117" s="92">
        <v>858619</v>
      </c>
      <c r="L117" s="92">
        <f t="shared" si="5"/>
        <v>12</v>
      </c>
      <c r="M117" s="5">
        <f t="shared" si="9"/>
        <v>68.52</v>
      </c>
      <c r="N117" s="6" t="s">
        <v>3428</v>
      </c>
      <c r="O117" s="5">
        <v>68.52</v>
      </c>
      <c r="P117" s="6"/>
      <c r="Q117" s="5"/>
      <c r="R117" s="134"/>
      <c r="S117" s="5"/>
      <c r="T117" s="6"/>
      <c r="U117" s="5"/>
      <c r="V117" s="6"/>
      <c r="W117" s="5"/>
      <c r="X117" s="6"/>
      <c r="Y117" s="5"/>
      <c r="Z117" s="6"/>
      <c r="AA117" s="5"/>
      <c r="AB117" s="5">
        <f t="shared" si="7"/>
        <v>68.52</v>
      </c>
      <c r="AC117"/>
      <c r="AD117"/>
    </row>
    <row r="118" spans="1:30" x14ac:dyDescent="0.3">
      <c r="A118" s="92">
        <v>107</v>
      </c>
      <c r="B118" s="92">
        <v>21894</v>
      </c>
      <c r="C118" s="4" t="s">
        <v>61</v>
      </c>
      <c r="D118" s="4" t="s">
        <v>3081</v>
      </c>
      <c r="E118" s="3">
        <v>43423</v>
      </c>
      <c r="F118" s="3">
        <v>43425</v>
      </c>
      <c r="G118" s="3">
        <v>43430</v>
      </c>
      <c r="H118" s="4" t="s">
        <v>261</v>
      </c>
      <c r="I118" s="153" t="s">
        <v>3155</v>
      </c>
      <c r="J118" s="92">
        <f t="shared" si="8"/>
        <v>858620</v>
      </c>
      <c r="K118" s="92">
        <v>858628</v>
      </c>
      <c r="L118" s="92">
        <f t="shared" si="5"/>
        <v>9</v>
      </c>
      <c r="M118" s="5">
        <f t="shared" si="9"/>
        <v>51.39</v>
      </c>
      <c r="N118" s="6" t="s">
        <v>3312</v>
      </c>
      <c r="O118" s="5">
        <v>22.84</v>
      </c>
      <c r="P118" s="6" t="s">
        <v>3313</v>
      </c>
      <c r="Q118" s="5">
        <v>28.55</v>
      </c>
      <c r="R118" s="6"/>
      <c r="S118" s="5"/>
      <c r="T118" s="6"/>
      <c r="U118" s="5"/>
      <c r="V118" s="6"/>
      <c r="W118" s="5"/>
      <c r="X118" s="6"/>
      <c r="Y118" s="5"/>
      <c r="Z118" s="6"/>
      <c r="AA118" s="5"/>
      <c r="AB118" s="5">
        <f t="shared" si="7"/>
        <v>51.39</v>
      </c>
      <c r="AC118"/>
      <c r="AD118"/>
    </row>
    <row r="119" spans="1:30" x14ac:dyDescent="0.3">
      <c r="A119" s="92">
        <v>108</v>
      </c>
      <c r="B119" s="92">
        <v>21895</v>
      </c>
      <c r="C119" s="4" t="s">
        <v>11</v>
      </c>
      <c r="D119" s="157" t="s">
        <v>3081</v>
      </c>
      <c r="E119" s="3">
        <v>43423</v>
      </c>
      <c r="F119" s="3">
        <v>43427</v>
      </c>
      <c r="G119" s="3">
        <v>43430</v>
      </c>
      <c r="H119" s="4" t="s">
        <v>235</v>
      </c>
      <c r="I119" s="153" t="s">
        <v>3156</v>
      </c>
      <c r="J119" s="92">
        <f t="shared" si="8"/>
        <v>858629</v>
      </c>
      <c r="K119" s="92">
        <v>858640</v>
      </c>
      <c r="L119" s="92">
        <f t="shared" si="5"/>
        <v>12</v>
      </c>
      <c r="M119" s="5">
        <f t="shared" si="9"/>
        <v>68.52</v>
      </c>
      <c r="N119" s="6" t="s">
        <v>3314</v>
      </c>
      <c r="O119" s="5">
        <v>34.26</v>
      </c>
      <c r="P119" s="6" t="s">
        <v>3315</v>
      </c>
      <c r="Q119" s="5">
        <v>11.42</v>
      </c>
      <c r="R119" s="6" t="s">
        <v>3316</v>
      </c>
      <c r="S119" s="5">
        <v>22.84</v>
      </c>
      <c r="T119" s="6"/>
      <c r="U119" s="5"/>
      <c r="V119" s="6"/>
      <c r="W119" s="5"/>
      <c r="X119" s="6"/>
      <c r="Y119" s="5"/>
      <c r="Z119" s="6"/>
      <c r="AA119" s="5"/>
      <c r="AB119" s="5">
        <f t="shared" si="7"/>
        <v>68.52</v>
      </c>
      <c r="AC119"/>
      <c r="AD119"/>
    </row>
    <row r="120" spans="1:30" x14ac:dyDescent="0.3">
      <c r="A120" s="92">
        <v>109</v>
      </c>
      <c r="B120" s="92">
        <v>21896</v>
      </c>
      <c r="C120" s="4" t="s">
        <v>14</v>
      </c>
      <c r="D120" s="4" t="s">
        <v>3073</v>
      </c>
      <c r="E120" s="3">
        <v>43423</v>
      </c>
      <c r="F120" s="3">
        <v>43434</v>
      </c>
      <c r="G120" s="3">
        <v>43437</v>
      </c>
      <c r="H120" s="4" t="s">
        <v>1043</v>
      </c>
      <c r="I120" s="153" t="s">
        <v>3157</v>
      </c>
      <c r="J120" s="92">
        <f t="shared" si="8"/>
        <v>858641</v>
      </c>
      <c r="K120" s="92">
        <v>858644</v>
      </c>
      <c r="L120" s="92">
        <f t="shared" si="5"/>
        <v>4</v>
      </c>
      <c r="M120" s="5">
        <f t="shared" si="9"/>
        <v>22.84</v>
      </c>
      <c r="N120" s="6" t="s">
        <v>3429</v>
      </c>
      <c r="O120" s="5">
        <v>22.84</v>
      </c>
      <c r="P120" s="6"/>
      <c r="Q120" s="5"/>
      <c r="R120" s="6"/>
      <c r="S120" s="5"/>
      <c r="T120" s="6"/>
      <c r="U120" s="5"/>
      <c r="V120" s="6"/>
      <c r="W120" s="5"/>
      <c r="X120" s="6"/>
      <c r="Y120" s="5"/>
      <c r="Z120" s="6"/>
      <c r="AA120" s="5"/>
      <c r="AB120" s="5">
        <f t="shared" si="7"/>
        <v>22.84</v>
      </c>
      <c r="AC120"/>
      <c r="AD120"/>
    </row>
    <row r="121" spans="1:30" x14ac:dyDescent="0.3">
      <c r="A121" s="92">
        <v>110</v>
      </c>
      <c r="B121" s="92">
        <v>21897</v>
      </c>
      <c r="C121" s="4" t="s">
        <v>2784</v>
      </c>
      <c r="D121" s="4" t="s">
        <v>3081</v>
      </c>
      <c r="E121" s="3">
        <v>43423</v>
      </c>
      <c r="F121" s="3">
        <v>43427</v>
      </c>
      <c r="G121" s="3">
        <v>43431</v>
      </c>
      <c r="H121" s="4" t="s">
        <v>270</v>
      </c>
      <c r="I121" s="153" t="s">
        <v>3158</v>
      </c>
      <c r="J121" s="92">
        <f t="shared" si="8"/>
        <v>858645</v>
      </c>
      <c r="K121" s="92">
        <v>858650</v>
      </c>
      <c r="L121" s="92">
        <f t="shared" si="5"/>
        <v>6</v>
      </c>
      <c r="M121" s="5">
        <f t="shared" si="9"/>
        <v>34.26</v>
      </c>
      <c r="N121" s="6" t="s">
        <v>3317</v>
      </c>
      <c r="O121" s="127">
        <v>22.84</v>
      </c>
      <c r="P121" s="6" t="s">
        <v>3318</v>
      </c>
      <c r="Q121" s="5">
        <v>11.42</v>
      </c>
      <c r="R121" s="6"/>
      <c r="S121" s="5"/>
      <c r="T121" s="6"/>
      <c r="U121" s="5"/>
      <c r="V121" s="6"/>
      <c r="W121" s="5"/>
      <c r="X121" s="6"/>
      <c r="Y121" s="5"/>
      <c r="Z121" s="6"/>
      <c r="AA121" s="5"/>
      <c r="AB121" s="5">
        <f t="shared" si="7"/>
        <v>34.26</v>
      </c>
      <c r="AC121"/>
      <c r="AD121"/>
    </row>
    <row r="122" spans="1:30" x14ac:dyDescent="0.3">
      <c r="A122" s="92">
        <v>111</v>
      </c>
      <c r="B122" s="92">
        <v>21898</v>
      </c>
      <c r="C122" s="4" t="s">
        <v>116</v>
      </c>
      <c r="D122" s="4" t="s">
        <v>3073</v>
      </c>
      <c r="E122" s="3">
        <v>43423</v>
      </c>
      <c r="F122" s="3">
        <v>43423</v>
      </c>
      <c r="G122" s="3">
        <v>43425</v>
      </c>
      <c r="H122" s="4" t="s">
        <v>250</v>
      </c>
      <c r="I122" s="153" t="s">
        <v>3159</v>
      </c>
      <c r="J122" s="92">
        <f t="shared" si="8"/>
        <v>858651</v>
      </c>
      <c r="K122" s="92">
        <v>858651</v>
      </c>
      <c r="L122" s="92">
        <f t="shared" si="5"/>
        <v>1</v>
      </c>
      <c r="M122" s="5">
        <f t="shared" si="9"/>
        <v>5.71</v>
      </c>
      <c r="N122" s="6" t="s">
        <v>3319</v>
      </c>
      <c r="O122" s="5">
        <v>5.71</v>
      </c>
      <c r="P122" s="6"/>
      <c r="Q122" s="5"/>
      <c r="R122" s="6"/>
      <c r="S122" s="5"/>
      <c r="T122" s="6"/>
      <c r="U122" s="5"/>
      <c r="V122" s="6"/>
      <c r="W122" s="5"/>
      <c r="X122" s="6"/>
      <c r="Y122" s="5"/>
      <c r="Z122" s="6"/>
      <c r="AA122" s="5"/>
      <c r="AB122" s="5">
        <f t="shared" si="7"/>
        <v>5.71</v>
      </c>
      <c r="AC122"/>
      <c r="AD122"/>
    </row>
    <row r="123" spans="1:30" x14ac:dyDescent="0.3">
      <c r="A123" s="92">
        <v>112</v>
      </c>
      <c r="B123" s="92">
        <v>21899</v>
      </c>
      <c r="C123" s="4" t="s">
        <v>121</v>
      </c>
      <c r="D123" s="4" t="s">
        <v>3081</v>
      </c>
      <c r="E123" s="3">
        <v>43423</v>
      </c>
      <c r="F123" s="3">
        <v>43426</v>
      </c>
      <c r="G123" s="3">
        <v>43563</v>
      </c>
      <c r="H123" s="4" t="s">
        <v>164</v>
      </c>
      <c r="I123" s="153" t="s">
        <v>3158</v>
      </c>
      <c r="J123" s="92">
        <f t="shared" si="8"/>
        <v>858652</v>
      </c>
      <c r="K123" s="92">
        <v>858657</v>
      </c>
      <c r="L123" s="92">
        <f t="shared" si="5"/>
        <v>6</v>
      </c>
      <c r="M123" s="5">
        <f t="shared" si="9"/>
        <v>34.26</v>
      </c>
      <c r="N123" s="134" t="s">
        <v>3584</v>
      </c>
      <c r="O123" s="127">
        <v>22.84</v>
      </c>
      <c r="P123" s="134" t="s">
        <v>3585</v>
      </c>
      <c r="Q123" s="127">
        <v>11.42</v>
      </c>
      <c r="R123" s="6"/>
      <c r="S123" s="5"/>
      <c r="T123" s="6"/>
      <c r="U123" s="5"/>
      <c r="V123" s="6"/>
      <c r="W123" s="5"/>
      <c r="X123" s="6"/>
      <c r="Y123" s="5"/>
      <c r="Z123" s="6"/>
      <c r="AA123" s="5"/>
      <c r="AB123" s="5">
        <f t="shared" si="7"/>
        <v>34.26</v>
      </c>
      <c r="AC123"/>
      <c r="AD123"/>
    </row>
    <row r="124" spans="1:30" x14ac:dyDescent="0.3">
      <c r="A124" s="92">
        <v>113</v>
      </c>
      <c r="B124" s="92">
        <v>21900</v>
      </c>
      <c r="C124" s="4" t="s">
        <v>131</v>
      </c>
      <c r="D124" s="4" t="s">
        <v>3081</v>
      </c>
      <c r="E124" s="3">
        <v>43423</v>
      </c>
      <c r="F124" s="3">
        <v>43427</v>
      </c>
      <c r="G124" s="3">
        <v>43431</v>
      </c>
      <c r="H124" s="4" t="s">
        <v>247</v>
      </c>
      <c r="I124" s="153" t="s">
        <v>3160</v>
      </c>
      <c r="J124" s="92">
        <f t="shared" si="8"/>
        <v>858658</v>
      </c>
      <c r="K124" s="92">
        <v>858665</v>
      </c>
      <c r="L124" s="92">
        <f t="shared" si="5"/>
        <v>8</v>
      </c>
      <c r="M124" s="5">
        <f t="shared" si="9"/>
        <v>45.68</v>
      </c>
      <c r="N124" s="6" t="s">
        <v>3320</v>
      </c>
      <c r="O124" s="5">
        <v>17.13</v>
      </c>
      <c r="P124" s="6" t="s">
        <v>3321</v>
      </c>
      <c r="Q124" s="5">
        <v>28.55</v>
      </c>
      <c r="R124" s="6"/>
      <c r="S124" s="5"/>
      <c r="T124" s="6"/>
      <c r="U124" s="5"/>
      <c r="V124" s="6"/>
      <c r="W124" s="5"/>
      <c r="X124" s="6"/>
      <c r="Y124" s="5"/>
      <c r="Z124" s="6"/>
      <c r="AA124" s="5"/>
      <c r="AB124" s="5">
        <f t="shared" si="7"/>
        <v>45.68</v>
      </c>
      <c r="AC124"/>
      <c r="AD124"/>
    </row>
    <row r="125" spans="1:30" x14ac:dyDescent="0.3">
      <c r="A125" s="92">
        <v>114</v>
      </c>
      <c r="B125" s="92">
        <v>21901</v>
      </c>
      <c r="C125" s="4" t="s">
        <v>2179</v>
      </c>
      <c r="D125" s="4" t="s">
        <v>3093</v>
      </c>
      <c r="E125" s="3">
        <v>43423</v>
      </c>
      <c r="F125" s="3">
        <v>43427</v>
      </c>
      <c r="G125" s="3">
        <v>43433</v>
      </c>
      <c r="H125" s="4" t="s">
        <v>223</v>
      </c>
      <c r="I125" s="153" t="s">
        <v>3160</v>
      </c>
      <c r="J125" s="92">
        <f t="shared" si="8"/>
        <v>858666</v>
      </c>
      <c r="K125" s="92">
        <v>858673</v>
      </c>
      <c r="L125" s="92">
        <f t="shared" si="5"/>
        <v>8</v>
      </c>
      <c r="M125" s="5">
        <f t="shared" si="9"/>
        <v>45.68</v>
      </c>
      <c r="N125" s="6" t="s">
        <v>3430</v>
      </c>
      <c r="O125" s="5">
        <v>45.68</v>
      </c>
      <c r="P125" s="6"/>
      <c r="Q125" s="5"/>
      <c r="R125" s="6"/>
      <c r="S125" s="5"/>
      <c r="T125" s="6"/>
      <c r="U125" s="5"/>
      <c r="V125" s="6"/>
      <c r="W125" s="5"/>
      <c r="X125" s="6"/>
      <c r="Y125" s="5"/>
      <c r="Z125" s="6"/>
      <c r="AA125" s="5"/>
      <c r="AB125" s="5">
        <f t="shared" si="7"/>
        <v>45.68</v>
      </c>
      <c r="AC125"/>
      <c r="AD125"/>
    </row>
    <row r="126" spans="1:30" x14ac:dyDescent="0.3">
      <c r="A126" s="92">
        <v>115</v>
      </c>
      <c r="B126" s="92">
        <v>21902</v>
      </c>
      <c r="C126" s="4" t="s">
        <v>23</v>
      </c>
      <c r="D126" s="4" t="s">
        <v>3092</v>
      </c>
      <c r="E126" s="3">
        <v>43423</v>
      </c>
      <c r="F126" s="3">
        <v>43427</v>
      </c>
      <c r="G126" s="3">
        <v>43446</v>
      </c>
      <c r="H126" s="4" t="s">
        <v>255</v>
      </c>
      <c r="I126" s="153" t="s">
        <v>3161</v>
      </c>
      <c r="J126" s="92">
        <f t="shared" si="8"/>
        <v>858674</v>
      </c>
      <c r="K126" s="92">
        <v>858677</v>
      </c>
      <c r="L126" s="92">
        <f t="shared" si="5"/>
        <v>4</v>
      </c>
      <c r="M126" s="5">
        <f t="shared" si="9"/>
        <v>22.84</v>
      </c>
      <c r="N126" s="6" t="s">
        <v>3532</v>
      </c>
      <c r="O126" s="5">
        <v>5.71</v>
      </c>
      <c r="P126" s="6" t="s">
        <v>3533</v>
      </c>
      <c r="Q126" s="5">
        <v>17.13</v>
      </c>
      <c r="R126" s="6"/>
      <c r="S126" s="5"/>
      <c r="T126" s="6"/>
      <c r="U126" s="5"/>
      <c r="V126" s="6"/>
      <c r="W126" s="5"/>
      <c r="X126" s="6"/>
      <c r="Y126" s="5"/>
      <c r="Z126" s="6"/>
      <c r="AA126" s="5"/>
      <c r="AB126" s="5">
        <f t="shared" si="7"/>
        <v>22.84</v>
      </c>
      <c r="AC126"/>
      <c r="AD126"/>
    </row>
    <row r="127" spans="1:30" x14ac:dyDescent="0.3">
      <c r="A127" s="92">
        <v>116</v>
      </c>
      <c r="B127" s="92">
        <v>21903</v>
      </c>
      <c r="C127" s="4" t="s">
        <v>188</v>
      </c>
      <c r="D127" s="4" t="s">
        <v>3081</v>
      </c>
      <c r="E127" s="3">
        <v>43424</v>
      </c>
      <c r="F127" s="3">
        <v>43427</v>
      </c>
      <c r="G127" s="3">
        <v>43437</v>
      </c>
      <c r="H127" s="4" t="s">
        <v>333</v>
      </c>
      <c r="I127" s="153" t="s">
        <v>3160</v>
      </c>
      <c r="J127" s="92">
        <f t="shared" si="8"/>
        <v>858678</v>
      </c>
      <c r="K127" s="92">
        <v>858685</v>
      </c>
      <c r="L127" s="92">
        <f t="shared" si="5"/>
        <v>8</v>
      </c>
      <c r="M127" s="5">
        <f t="shared" si="9"/>
        <v>45.68</v>
      </c>
      <c r="N127" s="6" t="s">
        <v>3431</v>
      </c>
      <c r="O127" s="5">
        <v>11.42</v>
      </c>
      <c r="P127" s="6" t="s">
        <v>3432</v>
      </c>
      <c r="Q127" s="5">
        <v>22.84</v>
      </c>
      <c r="R127" s="6" t="s">
        <v>3433</v>
      </c>
      <c r="S127" s="5">
        <v>11.42</v>
      </c>
      <c r="T127" s="6"/>
      <c r="U127" s="5"/>
      <c r="V127" s="6"/>
      <c r="W127" s="5"/>
      <c r="X127" s="6"/>
      <c r="Y127" s="5"/>
      <c r="Z127" s="6"/>
      <c r="AA127" s="5"/>
      <c r="AB127" s="5">
        <f t="shared" si="7"/>
        <v>45.68</v>
      </c>
      <c r="AC127"/>
      <c r="AD127"/>
    </row>
    <row r="128" spans="1:30" x14ac:dyDescent="0.3">
      <c r="A128" s="92">
        <v>117</v>
      </c>
      <c r="B128" s="92">
        <v>21904</v>
      </c>
      <c r="C128" s="4" t="s">
        <v>331</v>
      </c>
      <c r="D128" s="4" t="s">
        <v>3076</v>
      </c>
      <c r="E128" s="3">
        <v>43424</v>
      </c>
      <c r="F128" s="3">
        <v>43426</v>
      </c>
      <c r="G128" s="3">
        <v>43441</v>
      </c>
      <c r="H128" s="4" t="s">
        <v>241</v>
      </c>
      <c r="I128" s="153" t="s">
        <v>3162</v>
      </c>
      <c r="J128" s="92">
        <f t="shared" si="8"/>
        <v>858686</v>
      </c>
      <c r="K128" s="92">
        <v>858712</v>
      </c>
      <c r="L128" s="92">
        <f t="shared" si="5"/>
        <v>27</v>
      </c>
      <c r="M128" s="5">
        <f t="shared" si="9"/>
        <v>154.16999999999999</v>
      </c>
      <c r="N128" s="6" t="s">
        <v>3434</v>
      </c>
      <c r="O128" s="5">
        <v>154.16999999999999</v>
      </c>
      <c r="P128" s="6"/>
      <c r="Q128" s="5"/>
      <c r="R128" s="6"/>
      <c r="S128" s="5"/>
      <c r="T128" s="6"/>
      <c r="U128" s="5"/>
      <c r="V128" s="6"/>
      <c r="W128" s="5"/>
      <c r="X128" s="6"/>
      <c r="Y128" s="5"/>
      <c r="Z128" s="6"/>
      <c r="AA128" s="5"/>
      <c r="AB128" s="5">
        <f t="shared" si="7"/>
        <v>154.16999999999999</v>
      </c>
      <c r="AC128"/>
      <c r="AD128"/>
    </row>
    <row r="129" spans="1:30" x14ac:dyDescent="0.3">
      <c r="A129" s="92">
        <v>118</v>
      </c>
      <c r="B129" s="92">
        <v>21905</v>
      </c>
      <c r="C129" s="4" t="s">
        <v>331</v>
      </c>
      <c r="D129" s="4" t="s">
        <v>3076</v>
      </c>
      <c r="E129" s="3">
        <v>43424</v>
      </c>
      <c r="F129" s="3">
        <v>43427</v>
      </c>
      <c r="G129" s="3">
        <v>43441</v>
      </c>
      <c r="H129" s="4" t="s">
        <v>239</v>
      </c>
      <c r="I129" s="153" t="s">
        <v>3163</v>
      </c>
      <c r="J129" s="92">
        <f t="shared" si="8"/>
        <v>858713</v>
      </c>
      <c r="K129" s="92">
        <v>858717</v>
      </c>
      <c r="L129" s="92">
        <f t="shared" si="5"/>
        <v>5</v>
      </c>
      <c r="M129" s="5">
        <f t="shared" si="9"/>
        <v>28.55</v>
      </c>
      <c r="N129" s="6" t="s">
        <v>3435</v>
      </c>
      <c r="O129" s="5">
        <v>28.55</v>
      </c>
      <c r="P129" s="6"/>
      <c r="Q129" s="5"/>
      <c r="R129" s="6"/>
      <c r="S129" s="5"/>
      <c r="T129" s="6"/>
      <c r="U129" s="5"/>
      <c r="V129" s="6"/>
      <c r="W129" s="5"/>
      <c r="X129" s="6"/>
      <c r="Y129" s="5"/>
      <c r="Z129" s="6"/>
      <c r="AA129" s="5"/>
      <c r="AB129" s="5">
        <f t="shared" si="7"/>
        <v>28.55</v>
      </c>
      <c r="AC129"/>
      <c r="AD129"/>
    </row>
    <row r="130" spans="1:30" x14ac:dyDescent="0.3">
      <c r="A130" s="92">
        <v>119</v>
      </c>
      <c r="B130" s="92">
        <v>21906</v>
      </c>
      <c r="C130" s="4" t="s">
        <v>331</v>
      </c>
      <c r="D130" s="4" t="s">
        <v>3076</v>
      </c>
      <c r="E130" s="3">
        <v>43424</v>
      </c>
      <c r="F130" s="3">
        <v>43426</v>
      </c>
      <c r="G130" s="3">
        <v>43441</v>
      </c>
      <c r="H130" s="4" t="s">
        <v>230</v>
      </c>
      <c r="I130" s="153" t="s">
        <v>3164</v>
      </c>
      <c r="J130" s="92">
        <f t="shared" si="8"/>
        <v>858718</v>
      </c>
      <c r="K130" s="92">
        <v>858765</v>
      </c>
      <c r="L130" s="92">
        <f t="shared" si="5"/>
        <v>48</v>
      </c>
      <c r="M130" s="5">
        <f t="shared" si="9"/>
        <v>274.08</v>
      </c>
      <c r="N130" s="6" t="s">
        <v>3436</v>
      </c>
      <c r="O130" s="5">
        <v>159.88</v>
      </c>
      <c r="P130" s="6" t="s">
        <v>3437</v>
      </c>
      <c r="Q130" s="5">
        <v>114.2</v>
      </c>
      <c r="R130" s="6"/>
      <c r="S130" s="5"/>
      <c r="T130" s="6"/>
      <c r="U130" s="5"/>
      <c r="V130" s="6"/>
      <c r="W130" s="5"/>
      <c r="X130" s="6"/>
      <c r="Y130" s="5"/>
      <c r="Z130" s="6"/>
      <c r="AA130" s="5"/>
      <c r="AB130" s="5">
        <f t="shared" si="7"/>
        <v>274.08</v>
      </c>
      <c r="AC130"/>
      <c r="AD130"/>
    </row>
    <row r="131" spans="1:30" x14ac:dyDescent="0.3">
      <c r="A131" s="92">
        <v>120</v>
      </c>
      <c r="B131" s="92">
        <v>21907</v>
      </c>
      <c r="C131" s="4" t="s">
        <v>104</v>
      </c>
      <c r="D131" s="4" t="s">
        <v>3076</v>
      </c>
      <c r="E131" s="3">
        <v>43424</v>
      </c>
      <c r="F131" s="3">
        <v>43427</v>
      </c>
      <c r="G131" s="3">
        <v>43441</v>
      </c>
      <c r="H131" s="4" t="s">
        <v>230</v>
      </c>
      <c r="I131" s="153" t="s">
        <v>3165</v>
      </c>
      <c r="J131" s="92">
        <f t="shared" si="8"/>
        <v>858766</v>
      </c>
      <c r="K131" s="92">
        <v>858821</v>
      </c>
      <c r="L131" s="92">
        <f t="shared" si="5"/>
        <v>56</v>
      </c>
      <c r="M131" s="5">
        <f t="shared" si="9"/>
        <v>319.76</v>
      </c>
      <c r="N131" s="6" t="s">
        <v>3438</v>
      </c>
      <c r="O131" s="5">
        <v>97.07</v>
      </c>
      <c r="P131" s="6" t="s">
        <v>3439</v>
      </c>
      <c r="Q131" s="5">
        <v>114.2</v>
      </c>
      <c r="R131" s="6" t="s">
        <v>3440</v>
      </c>
      <c r="S131" s="5">
        <v>108.49</v>
      </c>
      <c r="T131" s="6"/>
      <c r="U131" s="5"/>
      <c r="V131" s="6"/>
      <c r="W131" s="5"/>
      <c r="X131" s="6"/>
      <c r="Y131" s="5"/>
      <c r="Z131" s="6"/>
      <c r="AA131" s="5"/>
      <c r="AB131" s="5">
        <f t="shared" si="7"/>
        <v>319.76</v>
      </c>
      <c r="AC131"/>
      <c r="AD131"/>
    </row>
    <row r="132" spans="1:30" x14ac:dyDescent="0.3">
      <c r="A132" s="92">
        <v>121</v>
      </c>
      <c r="B132" s="92">
        <v>21908</v>
      </c>
      <c r="C132" s="4" t="s">
        <v>104</v>
      </c>
      <c r="D132" s="4" t="s">
        <v>3076</v>
      </c>
      <c r="E132" s="3">
        <v>43424</v>
      </c>
      <c r="F132" s="3">
        <v>43430</v>
      </c>
      <c r="G132" s="3">
        <v>43441</v>
      </c>
      <c r="H132" s="4" t="s">
        <v>323</v>
      </c>
      <c r="I132" s="153" t="s">
        <v>3166</v>
      </c>
      <c r="J132" s="92">
        <f t="shared" si="8"/>
        <v>858822</v>
      </c>
      <c r="K132" s="92">
        <v>858833</v>
      </c>
      <c r="L132" s="92">
        <f t="shared" si="5"/>
        <v>12</v>
      </c>
      <c r="M132" s="5">
        <f t="shared" si="9"/>
        <v>68.52</v>
      </c>
      <c r="N132" s="6" t="s">
        <v>3441</v>
      </c>
      <c r="O132" s="5">
        <v>68.52</v>
      </c>
      <c r="P132" s="6"/>
      <c r="Q132" s="5"/>
      <c r="R132" s="6"/>
      <c r="S132" s="5"/>
      <c r="T132" s="6"/>
      <c r="U132" s="5"/>
      <c r="V132" s="6"/>
      <c r="W132" s="5"/>
      <c r="X132" s="6"/>
      <c r="Y132" s="5"/>
      <c r="Z132" s="6"/>
      <c r="AA132" s="5"/>
      <c r="AB132" s="5">
        <f t="shared" si="7"/>
        <v>68.52</v>
      </c>
      <c r="AC132"/>
      <c r="AD132"/>
    </row>
    <row r="133" spans="1:30" x14ac:dyDescent="0.3">
      <c r="A133" s="92">
        <v>122</v>
      </c>
      <c r="B133" s="92">
        <v>21909</v>
      </c>
      <c r="C133" s="4" t="s">
        <v>104</v>
      </c>
      <c r="D133" s="4" t="s">
        <v>3076</v>
      </c>
      <c r="E133" s="3">
        <v>43424</v>
      </c>
      <c r="F133" s="3">
        <v>43434</v>
      </c>
      <c r="G133" s="3">
        <v>43441</v>
      </c>
      <c r="H133" s="4" t="s">
        <v>231</v>
      </c>
      <c r="I133" s="153" t="s">
        <v>3167</v>
      </c>
      <c r="J133" s="92">
        <f t="shared" si="8"/>
        <v>858834</v>
      </c>
      <c r="K133" s="92">
        <v>858916</v>
      </c>
      <c r="L133" s="92">
        <f t="shared" si="5"/>
        <v>83</v>
      </c>
      <c r="M133" s="5">
        <f t="shared" si="9"/>
        <v>473.93</v>
      </c>
      <c r="N133" s="6" t="s">
        <v>3442</v>
      </c>
      <c r="O133" s="5">
        <v>114.2</v>
      </c>
      <c r="P133" s="6" t="s">
        <v>3443</v>
      </c>
      <c r="Q133" s="5">
        <v>114.2</v>
      </c>
      <c r="R133" s="6" t="s">
        <v>3444</v>
      </c>
      <c r="S133" s="5">
        <v>245.53</v>
      </c>
      <c r="T133" s="6"/>
      <c r="U133" s="5"/>
      <c r="V133" s="6"/>
      <c r="W133" s="5"/>
      <c r="X133" s="6"/>
      <c r="Y133" s="5"/>
      <c r="Z133" s="6"/>
      <c r="AA133" s="5"/>
      <c r="AB133" s="5">
        <f t="shared" si="7"/>
        <v>473.93</v>
      </c>
      <c r="AC133"/>
      <c r="AD133"/>
    </row>
    <row r="134" spans="1:30" x14ac:dyDescent="0.3">
      <c r="A134" s="92">
        <v>123</v>
      </c>
      <c r="B134" s="92">
        <v>21910</v>
      </c>
      <c r="C134" s="4" t="s">
        <v>104</v>
      </c>
      <c r="D134" s="4" t="s">
        <v>3076</v>
      </c>
      <c r="E134" s="3">
        <v>43424</v>
      </c>
      <c r="F134" s="3">
        <v>43432</v>
      </c>
      <c r="G134" s="3">
        <v>43441</v>
      </c>
      <c r="H134" s="4" t="s">
        <v>239</v>
      </c>
      <c r="I134" s="153" t="s">
        <v>3168</v>
      </c>
      <c r="J134" s="92">
        <f t="shared" si="8"/>
        <v>858917</v>
      </c>
      <c r="K134" s="92">
        <v>858927</v>
      </c>
      <c r="L134" s="92">
        <f t="shared" si="5"/>
        <v>11</v>
      </c>
      <c r="M134" s="160">
        <f t="shared" si="9"/>
        <v>62.81</v>
      </c>
      <c r="N134" s="6" t="s">
        <v>3445</v>
      </c>
      <c r="O134" s="5">
        <v>62.81</v>
      </c>
      <c r="P134" s="6"/>
      <c r="Q134" s="5"/>
      <c r="R134" s="6"/>
      <c r="S134" s="5"/>
      <c r="T134" s="6"/>
      <c r="U134" s="5"/>
      <c r="V134" s="6"/>
      <c r="W134" s="5"/>
      <c r="X134" s="6"/>
      <c r="Y134" s="5"/>
      <c r="Z134" s="6"/>
      <c r="AA134" s="5"/>
      <c r="AB134" s="5">
        <f t="shared" si="7"/>
        <v>62.81</v>
      </c>
      <c r="AC134"/>
      <c r="AD134"/>
    </row>
    <row r="135" spans="1:30" x14ac:dyDescent="0.3">
      <c r="A135" s="92">
        <v>124</v>
      </c>
      <c r="B135" s="92">
        <v>21911</v>
      </c>
      <c r="C135" s="4" t="s">
        <v>117</v>
      </c>
      <c r="D135" s="4" t="s">
        <v>3089</v>
      </c>
      <c r="E135" s="3">
        <v>43424</v>
      </c>
      <c r="F135" s="3">
        <v>43427</v>
      </c>
      <c r="G135" s="3">
        <v>43430</v>
      </c>
      <c r="H135" s="4" t="s">
        <v>186</v>
      </c>
      <c r="I135" s="153" t="s">
        <v>3169</v>
      </c>
      <c r="J135" s="92">
        <f t="shared" si="8"/>
        <v>858928</v>
      </c>
      <c r="K135" s="92">
        <v>858935</v>
      </c>
      <c r="L135" s="92">
        <f t="shared" si="5"/>
        <v>8</v>
      </c>
      <c r="M135" s="5">
        <f t="shared" si="9"/>
        <v>45.68</v>
      </c>
      <c r="N135" s="6" t="s">
        <v>3322</v>
      </c>
      <c r="O135" s="5">
        <v>17.13</v>
      </c>
      <c r="P135" s="6" t="s">
        <v>3323</v>
      </c>
      <c r="Q135" s="5">
        <v>17.13</v>
      </c>
      <c r="R135" s="6" t="s">
        <v>3324</v>
      </c>
      <c r="S135" s="5">
        <v>11.42</v>
      </c>
      <c r="T135" s="6"/>
      <c r="U135" s="5"/>
      <c r="V135" s="6"/>
      <c r="W135" s="5"/>
      <c r="X135" s="6"/>
      <c r="Y135" s="5"/>
      <c r="Z135" s="6"/>
      <c r="AA135" s="5"/>
      <c r="AB135" s="5">
        <f t="shared" si="7"/>
        <v>45.68</v>
      </c>
      <c r="AC135"/>
      <c r="AD135"/>
    </row>
    <row r="136" spans="1:30" x14ac:dyDescent="0.3">
      <c r="A136" s="92">
        <v>125</v>
      </c>
      <c r="B136" s="92">
        <v>21912</v>
      </c>
      <c r="C136" s="4" t="s">
        <v>89</v>
      </c>
      <c r="D136" s="4" t="s">
        <v>3075</v>
      </c>
      <c r="E136" s="3">
        <v>43424</v>
      </c>
      <c r="F136" s="3">
        <v>43427</v>
      </c>
      <c r="G136" s="3">
        <v>43437</v>
      </c>
      <c r="H136" s="4" t="s">
        <v>170</v>
      </c>
      <c r="I136" s="153" t="s">
        <v>3170</v>
      </c>
      <c r="J136" s="92">
        <f t="shared" si="8"/>
        <v>858936</v>
      </c>
      <c r="K136" s="92">
        <v>858941</v>
      </c>
      <c r="L136" s="92">
        <f t="shared" si="5"/>
        <v>6</v>
      </c>
      <c r="M136" s="5">
        <f t="shared" si="9"/>
        <v>34.26</v>
      </c>
      <c r="N136" s="6" t="s">
        <v>3446</v>
      </c>
      <c r="O136" s="5">
        <v>17.13</v>
      </c>
      <c r="P136" s="6" t="s">
        <v>3447</v>
      </c>
      <c r="Q136" s="5">
        <v>17.13</v>
      </c>
      <c r="R136" s="6"/>
      <c r="S136" s="5"/>
      <c r="T136" s="6"/>
      <c r="U136" s="5"/>
      <c r="V136" s="6"/>
      <c r="W136" s="5"/>
      <c r="X136" s="6"/>
      <c r="Y136" s="5"/>
      <c r="Z136" s="6"/>
      <c r="AA136" s="5"/>
      <c r="AB136" s="5">
        <f t="shared" si="7"/>
        <v>34.26</v>
      </c>
      <c r="AC136"/>
      <c r="AD136"/>
    </row>
    <row r="137" spans="1:30" x14ac:dyDescent="0.3">
      <c r="A137" s="92">
        <v>126</v>
      </c>
      <c r="B137" s="92">
        <v>21913</v>
      </c>
      <c r="C137" s="4" t="s">
        <v>2315</v>
      </c>
      <c r="D137" s="4" t="s">
        <v>3081</v>
      </c>
      <c r="E137" s="3">
        <v>43424</v>
      </c>
      <c r="F137" s="3">
        <v>43427</v>
      </c>
      <c r="G137" s="3">
        <v>43433</v>
      </c>
      <c r="H137" s="4" t="s">
        <v>166</v>
      </c>
      <c r="I137" s="153" t="s">
        <v>3051</v>
      </c>
      <c r="J137" s="92">
        <f t="shared" si="8"/>
        <v>858942</v>
      </c>
      <c r="K137" s="92">
        <v>858948</v>
      </c>
      <c r="L137" s="92">
        <f t="shared" si="5"/>
        <v>7</v>
      </c>
      <c r="M137" s="5">
        <f t="shared" si="9"/>
        <v>39.97</v>
      </c>
      <c r="N137" s="6" t="s">
        <v>3448</v>
      </c>
      <c r="O137" s="5">
        <v>28.55</v>
      </c>
      <c r="P137" s="6" t="s">
        <v>3449</v>
      </c>
      <c r="Q137" s="5">
        <v>11.42</v>
      </c>
      <c r="R137" s="6"/>
      <c r="S137" s="5"/>
      <c r="T137" s="6"/>
      <c r="U137" s="5"/>
      <c r="V137" s="6"/>
      <c r="W137" s="5"/>
      <c r="X137" s="6"/>
      <c r="Y137" s="5"/>
      <c r="Z137" s="6"/>
      <c r="AA137" s="5"/>
      <c r="AB137" s="5">
        <f t="shared" si="7"/>
        <v>39.97</v>
      </c>
      <c r="AC137"/>
      <c r="AD137"/>
    </row>
    <row r="138" spans="1:30" x14ac:dyDescent="0.3">
      <c r="A138" s="92">
        <v>127</v>
      </c>
      <c r="B138" s="92">
        <v>21914</v>
      </c>
      <c r="C138" s="4" t="s">
        <v>13</v>
      </c>
      <c r="D138" s="4" t="s">
        <v>3081</v>
      </c>
      <c r="E138" s="3">
        <v>43424</v>
      </c>
      <c r="F138" s="3">
        <v>43427</v>
      </c>
      <c r="G138" s="3">
        <v>43431</v>
      </c>
      <c r="H138" s="4" t="s">
        <v>248</v>
      </c>
      <c r="I138" s="153" t="s">
        <v>3171</v>
      </c>
      <c r="J138" s="92">
        <f t="shared" si="8"/>
        <v>858949</v>
      </c>
      <c r="K138" s="92">
        <v>858952</v>
      </c>
      <c r="L138" s="92">
        <f t="shared" si="5"/>
        <v>4</v>
      </c>
      <c r="M138" s="5">
        <f t="shared" si="9"/>
        <v>22.84</v>
      </c>
      <c r="N138" s="6" t="s">
        <v>3325</v>
      </c>
      <c r="O138" s="5">
        <v>22.84</v>
      </c>
      <c r="P138" s="6"/>
      <c r="Q138" s="5"/>
      <c r="R138" s="6"/>
      <c r="S138" s="5"/>
      <c r="T138" s="6"/>
      <c r="U138" s="5"/>
      <c r="V138" s="6"/>
      <c r="W138" s="5"/>
      <c r="X138" s="6"/>
      <c r="Y138" s="5"/>
      <c r="Z138" s="6"/>
      <c r="AA138" s="5"/>
      <c r="AB138" s="5">
        <f t="shared" si="7"/>
        <v>22.84</v>
      </c>
      <c r="AC138"/>
      <c r="AD138"/>
    </row>
    <row r="139" spans="1:30" x14ac:dyDescent="0.3">
      <c r="A139" s="92">
        <v>128</v>
      </c>
      <c r="B139" s="92">
        <v>21915</v>
      </c>
      <c r="C139" s="4" t="s">
        <v>2650</v>
      </c>
      <c r="D139" s="4" t="s">
        <v>3074</v>
      </c>
      <c r="E139" s="3">
        <v>43424</v>
      </c>
      <c r="F139" s="3">
        <v>43434</v>
      </c>
      <c r="G139" s="3"/>
      <c r="H139" s="4" t="s">
        <v>1393</v>
      </c>
      <c r="I139" s="153" t="s">
        <v>3172</v>
      </c>
      <c r="J139" s="92">
        <f t="shared" si="8"/>
        <v>858953</v>
      </c>
      <c r="K139" s="92">
        <v>858958</v>
      </c>
      <c r="L139" s="92">
        <f t="shared" si="5"/>
        <v>6</v>
      </c>
      <c r="M139" s="5">
        <f t="shared" si="9"/>
        <v>34.26</v>
      </c>
      <c r="N139" s="134" t="s">
        <v>3586</v>
      </c>
      <c r="O139" s="127">
        <v>34.26</v>
      </c>
      <c r="P139" s="6"/>
      <c r="Q139" s="5"/>
      <c r="R139" s="6"/>
      <c r="S139" s="5"/>
      <c r="T139" s="6"/>
      <c r="U139" s="5"/>
      <c r="V139" s="6"/>
      <c r="W139" s="5"/>
      <c r="X139" s="6"/>
      <c r="Y139" s="5"/>
      <c r="Z139" s="6"/>
      <c r="AA139" s="5"/>
      <c r="AB139" s="5">
        <f t="shared" si="7"/>
        <v>34.26</v>
      </c>
      <c r="AC139"/>
      <c r="AD139"/>
    </row>
    <row r="140" spans="1:30" x14ac:dyDescent="0.3">
      <c r="A140" s="92">
        <v>129</v>
      </c>
      <c r="B140" s="92">
        <v>21916</v>
      </c>
      <c r="C140" s="4" t="s">
        <v>2491</v>
      </c>
      <c r="D140" s="4" t="s">
        <v>3078</v>
      </c>
      <c r="E140" s="3">
        <v>43424</v>
      </c>
      <c r="F140" s="3">
        <v>43427</v>
      </c>
      <c r="G140" s="3">
        <v>43431</v>
      </c>
      <c r="H140" s="4" t="s">
        <v>176</v>
      </c>
      <c r="I140" s="153" t="s">
        <v>2993</v>
      </c>
      <c r="J140" s="92">
        <f t="shared" si="8"/>
        <v>858959</v>
      </c>
      <c r="K140" s="92">
        <v>858964</v>
      </c>
      <c r="L140" s="92">
        <f t="shared" ref="L140:L143" si="10">(K140-J140)+1</f>
        <v>6</v>
      </c>
      <c r="M140" s="5">
        <f t="shared" si="9"/>
        <v>34.26</v>
      </c>
      <c r="N140" s="6" t="s">
        <v>3326</v>
      </c>
      <c r="O140" s="5">
        <v>34.26</v>
      </c>
      <c r="P140" s="6"/>
      <c r="Q140" s="5"/>
      <c r="R140" s="6"/>
      <c r="S140" s="5"/>
      <c r="T140" s="6"/>
      <c r="U140" s="5"/>
      <c r="V140" s="6"/>
      <c r="W140" s="5"/>
      <c r="X140" s="6"/>
      <c r="Y140" s="5"/>
      <c r="Z140" s="6"/>
      <c r="AA140" s="5"/>
      <c r="AB140" s="5">
        <f t="shared" ref="AB140:AB198" si="11">O140+Q140+S140+U140+W140+Y140+AA140</f>
        <v>34.26</v>
      </c>
      <c r="AC140"/>
      <c r="AD140"/>
    </row>
    <row r="141" spans="1:30" x14ac:dyDescent="0.3">
      <c r="A141" s="92">
        <v>130</v>
      </c>
      <c r="B141" s="92">
        <v>21917</v>
      </c>
      <c r="C141" s="4" t="s">
        <v>6</v>
      </c>
      <c r="D141" s="4" t="s">
        <v>3088</v>
      </c>
      <c r="E141" s="3">
        <v>43424</v>
      </c>
      <c r="F141" s="3">
        <v>43427</v>
      </c>
      <c r="G141" s="3">
        <v>43430</v>
      </c>
      <c r="H141" s="4" t="s">
        <v>156</v>
      </c>
      <c r="I141" s="153" t="s">
        <v>3174</v>
      </c>
      <c r="J141" s="92">
        <f t="shared" ref="J141:J198" si="12">(K140+1)</f>
        <v>858965</v>
      </c>
      <c r="K141" s="92">
        <v>858968</v>
      </c>
      <c r="L141" s="92">
        <f t="shared" si="10"/>
        <v>4</v>
      </c>
      <c r="M141" s="5">
        <f t="shared" si="9"/>
        <v>22.84</v>
      </c>
      <c r="N141" s="134" t="s">
        <v>3327</v>
      </c>
      <c r="O141" s="5">
        <v>5.71</v>
      </c>
      <c r="P141" s="6" t="s">
        <v>3328</v>
      </c>
      <c r="Q141" s="5">
        <v>17.13</v>
      </c>
      <c r="R141" s="6"/>
      <c r="S141" s="5"/>
      <c r="T141" s="6"/>
      <c r="U141" s="5"/>
      <c r="V141" s="6"/>
      <c r="W141" s="5"/>
      <c r="X141" s="6"/>
      <c r="Y141" s="5"/>
      <c r="Z141" s="6"/>
      <c r="AA141" s="5"/>
      <c r="AB141" s="5">
        <f t="shared" si="11"/>
        <v>22.84</v>
      </c>
      <c r="AC141"/>
      <c r="AD141"/>
    </row>
    <row r="142" spans="1:30" x14ac:dyDescent="0.3">
      <c r="A142" s="92">
        <v>131</v>
      </c>
      <c r="B142" s="92">
        <v>21918</v>
      </c>
      <c r="C142" s="4" t="s">
        <v>1567</v>
      </c>
      <c r="D142" s="4" t="s">
        <v>3075</v>
      </c>
      <c r="E142" s="3">
        <v>43424</v>
      </c>
      <c r="F142" s="3">
        <v>43425</v>
      </c>
      <c r="G142" s="3">
        <v>43425</v>
      </c>
      <c r="H142" s="4" t="s">
        <v>257</v>
      </c>
      <c r="I142" s="153" t="s">
        <v>3042</v>
      </c>
      <c r="J142" s="92">
        <f t="shared" si="12"/>
        <v>858969</v>
      </c>
      <c r="K142" s="92">
        <v>858970</v>
      </c>
      <c r="L142" s="92">
        <f t="shared" si="10"/>
        <v>2</v>
      </c>
      <c r="M142" s="5">
        <f t="shared" si="9"/>
        <v>11.42</v>
      </c>
      <c r="N142" s="134" t="s">
        <v>3275</v>
      </c>
      <c r="O142" s="5">
        <v>11.42</v>
      </c>
      <c r="P142" s="6"/>
      <c r="Q142" s="5"/>
      <c r="R142" s="6"/>
      <c r="S142" s="5"/>
      <c r="T142" s="5"/>
      <c r="U142" s="5"/>
      <c r="V142" s="6"/>
      <c r="W142" s="5"/>
      <c r="X142" s="6"/>
      <c r="Y142" s="5"/>
      <c r="Z142" s="6"/>
      <c r="AA142" s="5"/>
      <c r="AB142" s="5">
        <f t="shared" si="11"/>
        <v>11.42</v>
      </c>
      <c r="AC142"/>
      <c r="AD142"/>
    </row>
    <row r="143" spans="1:30" x14ac:dyDescent="0.3">
      <c r="A143" s="92">
        <v>132</v>
      </c>
      <c r="B143" s="92">
        <v>21919</v>
      </c>
      <c r="C143" s="4" t="s">
        <v>116</v>
      </c>
      <c r="D143" s="4" t="s">
        <v>3073</v>
      </c>
      <c r="E143" s="3">
        <v>43425</v>
      </c>
      <c r="F143" s="3">
        <v>43425</v>
      </c>
      <c r="G143" s="3">
        <v>43426</v>
      </c>
      <c r="H143" s="4" t="s">
        <v>250</v>
      </c>
      <c r="I143" s="153" t="s">
        <v>2991</v>
      </c>
      <c r="J143" s="92">
        <f t="shared" si="12"/>
        <v>858971</v>
      </c>
      <c r="K143" s="92">
        <v>858972</v>
      </c>
      <c r="L143" s="92">
        <f t="shared" si="10"/>
        <v>2</v>
      </c>
      <c r="M143" s="5">
        <f t="shared" si="9"/>
        <v>11.42</v>
      </c>
      <c r="N143" s="134" t="s">
        <v>3329</v>
      </c>
      <c r="O143" s="5">
        <v>11.42</v>
      </c>
      <c r="P143" s="6"/>
      <c r="Q143" s="5"/>
      <c r="R143" s="6"/>
      <c r="S143" s="5"/>
      <c r="T143" s="6"/>
      <c r="U143" s="5"/>
      <c r="V143" s="6"/>
      <c r="W143" s="5"/>
      <c r="X143" s="6"/>
      <c r="Y143" s="5"/>
      <c r="Z143" s="6"/>
      <c r="AA143" s="5"/>
      <c r="AB143" s="5">
        <f t="shared" si="11"/>
        <v>11.42</v>
      </c>
      <c r="AC143"/>
      <c r="AD143"/>
    </row>
    <row r="144" spans="1:30" x14ac:dyDescent="0.3">
      <c r="A144" s="92">
        <v>133</v>
      </c>
      <c r="B144" s="92">
        <v>21920</v>
      </c>
      <c r="C144" s="4" t="s">
        <v>10</v>
      </c>
      <c r="D144" s="4" t="s">
        <v>3080</v>
      </c>
      <c r="E144" s="3">
        <v>43425</v>
      </c>
      <c r="F144" s="3">
        <v>43434</v>
      </c>
      <c r="G144" s="3">
        <v>43438</v>
      </c>
      <c r="H144" s="4" t="s">
        <v>300</v>
      </c>
      <c r="I144" s="153" t="s">
        <v>3070</v>
      </c>
      <c r="J144" s="92">
        <f t="shared" si="12"/>
        <v>858973</v>
      </c>
      <c r="K144" s="92">
        <v>859005</v>
      </c>
      <c r="L144" s="92">
        <f t="shared" ref="L144:L153" si="13">(K144-J144)+1</f>
        <v>33</v>
      </c>
      <c r="M144" s="5">
        <f t="shared" ref="M144:M153" si="14">(L144*5.71)</f>
        <v>188.43</v>
      </c>
      <c r="N144" s="134" t="s">
        <v>3450</v>
      </c>
      <c r="O144" s="5">
        <v>188.43</v>
      </c>
      <c r="P144" s="6"/>
      <c r="Q144" s="5"/>
      <c r="R144" s="6"/>
      <c r="S144" s="5"/>
      <c r="T144" s="6"/>
      <c r="U144" s="5"/>
      <c r="V144" s="6"/>
      <c r="W144" s="5"/>
      <c r="X144" s="6"/>
      <c r="Y144" s="5"/>
      <c r="Z144" s="6"/>
      <c r="AA144" s="5"/>
      <c r="AB144" s="5">
        <f t="shared" si="11"/>
        <v>188.43</v>
      </c>
      <c r="AC144"/>
      <c r="AD144"/>
    </row>
    <row r="145" spans="1:30" x14ac:dyDescent="0.3">
      <c r="A145" s="92">
        <v>134</v>
      </c>
      <c r="B145" s="92">
        <v>21921</v>
      </c>
      <c r="C145" s="4" t="s">
        <v>88</v>
      </c>
      <c r="D145" s="4" t="s">
        <v>3096</v>
      </c>
      <c r="E145" s="3">
        <v>43425</v>
      </c>
      <c r="F145" s="3">
        <v>43426</v>
      </c>
      <c r="G145" s="3">
        <v>43438</v>
      </c>
      <c r="H145" s="4" t="s">
        <v>171</v>
      </c>
      <c r="I145" s="153" t="s">
        <v>3171</v>
      </c>
      <c r="J145" s="92">
        <f t="shared" si="12"/>
        <v>859006</v>
      </c>
      <c r="K145" s="92">
        <v>859009</v>
      </c>
      <c r="L145" s="92">
        <f t="shared" si="13"/>
        <v>4</v>
      </c>
      <c r="M145" s="5">
        <f t="shared" si="14"/>
        <v>22.84</v>
      </c>
      <c r="N145" s="6" t="s">
        <v>3451</v>
      </c>
      <c r="O145" s="5">
        <v>22.84</v>
      </c>
      <c r="P145" s="6"/>
      <c r="Q145" s="5"/>
      <c r="R145" s="6"/>
      <c r="S145" s="5"/>
      <c r="T145" s="6"/>
      <c r="U145" s="5"/>
      <c r="V145" s="6"/>
      <c r="W145" s="5"/>
      <c r="X145" s="6"/>
      <c r="Y145" s="5"/>
      <c r="Z145" s="6"/>
      <c r="AA145" s="5"/>
      <c r="AB145" s="5">
        <f t="shared" si="11"/>
        <v>22.84</v>
      </c>
      <c r="AC145"/>
      <c r="AD145"/>
    </row>
    <row r="146" spans="1:30" x14ac:dyDescent="0.3">
      <c r="A146" s="92">
        <v>135</v>
      </c>
      <c r="B146" s="92">
        <v>21922</v>
      </c>
      <c r="C146" s="4" t="s">
        <v>193</v>
      </c>
      <c r="D146" s="4" t="s">
        <v>3075</v>
      </c>
      <c r="E146" s="3">
        <v>43425</v>
      </c>
      <c r="F146" s="3">
        <v>43426</v>
      </c>
      <c r="G146" s="3">
        <v>43431</v>
      </c>
      <c r="H146" s="4" t="s">
        <v>167</v>
      </c>
      <c r="I146" s="153" t="s">
        <v>3175</v>
      </c>
      <c r="J146" s="92">
        <f t="shared" si="12"/>
        <v>859010</v>
      </c>
      <c r="K146" s="92">
        <v>859012</v>
      </c>
      <c r="L146" s="92">
        <f t="shared" si="13"/>
        <v>3</v>
      </c>
      <c r="M146" s="5">
        <f t="shared" si="14"/>
        <v>17.13</v>
      </c>
      <c r="N146" s="6" t="s">
        <v>3330</v>
      </c>
      <c r="O146" s="5">
        <v>17.13</v>
      </c>
      <c r="P146" s="6"/>
      <c r="Q146" s="5"/>
      <c r="R146" s="6"/>
      <c r="S146" s="5"/>
      <c r="T146" s="6"/>
      <c r="U146" s="5"/>
      <c r="V146" s="6"/>
      <c r="W146" s="5"/>
      <c r="X146" s="6"/>
      <c r="Y146" s="5"/>
      <c r="Z146" s="6"/>
      <c r="AA146" s="5"/>
      <c r="AB146" s="5">
        <f t="shared" si="11"/>
        <v>17.13</v>
      </c>
      <c r="AC146"/>
      <c r="AD146"/>
    </row>
    <row r="147" spans="1:30" x14ac:dyDescent="0.3">
      <c r="A147" s="92">
        <v>136</v>
      </c>
      <c r="B147" s="92">
        <v>21923</v>
      </c>
      <c r="C147" s="4" t="s">
        <v>15</v>
      </c>
      <c r="D147" s="4" t="s">
        <v>3176</v>
      </c>
      <c r="E147" s="3">
        <v>43425</v>
      </c>
      <c r="F147" s="3">
        <v>43434</v>
      </c>
      <c r="G147" s="3">
        <v>43445</v>
      </c>
      <c r="H147" s="158" t="s">
        <v>319</v>
      </c>
      <c r="I147" s="153" t="s">
        <v>3177</v>
      </c>
      <c r="J147" s="92">
        <f t="shared" si="12"/>
        <v>859013</v>
      </c>
      <c r="K147" s="92">
        <v>859069</v>
      </c>
      <c r="L147" s="92">
        <f t="shared" si="13"/>
        <v>57</v>
      </c>
      <c r="M147" s="5">
        <f t="shared" si="14"/>
        <v>325.46999999999997</v>
      </c>
      <c r="N147" s="6" t="s">
        <v>3452</v>
      </c>
      <c r="O147" s="5">
        <v>325.47000000000003</v>
      </c>
      <c r="P147" s="6"/>
      <c r="Q147" s="5"/>
      <c r="R147" s="6"/>
      <c r="S147" s="5"/>
      <c r="T147" s="6"/>
      <c r="U147" s="5"/>
      <c r="V147" s="6"/>
      <c r="W147" s="5"/>
      <c r="X147" s="6"/>
      <c r="Y147" s="5"/>
      <c r="Z147" s="6"/>
      <c r="AA147" s="5"/>
      <c r="AB147" s="5">
        <f t="shared" si="11"/>
        <v>325.47000000000003</v>
      </c>
      <c r="AC147"/>
      <c r="AD147"/>
    </row>
    <row r="148" spans="1:30" x14ac:dyDescent="0.3">
      <c r="A148" s="92">
        <v>137</v>
      </c>
      <c r="B148" s="92">
        <v>21924</v>
      </c>
      <c r="C148" s="4" t="s">
        <v>50</v>
      </c>
      <c r="D148" s="4" t="s">
        <v>3072</v>
      </c>
      <c r="E148" s="3">
        <v>43425</v>
      </c>
      <c r="F148" s="3">
        <v>43427</v>
      </c>
      <c r="G148" s="3">
        <v>43430</v>
      </c>
      <c r="H148" s="4" t="s">
        <v>262</v>
      </c>
      <c r="I148" s="153" t="s">
        <v>3178</v>
      </c>
      <c r="J148" s="92">
        <f t="shared" si="12"/>
        <v>859070</v>
      </c>
      <c r="K148" s="92">
        <v>859076</v>
      </c>
      <c r="L148" s="92">
        <f t="shared" si="13"/>
        <v>7</v>
      </c>
      <c r="M148" s="5">
        <f t="shared" si="14"/>
        <v>39.97</v>
      </c>
      <c r="N148" s="6" t="s">
        <v>3331</v>
      </c>
      <c r="O148" s="5">
        <v>39.97</v>
      </c>
      <c r="P148" s="6"/>
      <c r="Q148" s="5"/>
      <c r="R148" s="6"/>
      <c r="S148" s="5"/>
      <c r="T148" s="6"/>
      <c r="U148" s="5"/>
      <c r="V148" s="6"/>
      <c r="W148" s="5"/>
      <c r="X148" s="6"/>
      <c r="Y148" s="5"/>
      <c r="Z148" s="6"/>
      <c r="AA148" s="5"/>
      <c r="AB148" s="5">
        <f t="shared" si="11"/>
        <v>39.97</v>
      </c>
      <c r="AC148"/>
      <c r="AD148"/>
    </row>
    <row r="149" spans="1:30" x14ac:dyDescent="0.3">
      <c r="A149" s="92">
        <v>138</v>
      </c>
      <c r="B149" s="92">
        <v>21925</v>
      </c>
      <c r="C149" s="4" t="s">
        <v>90</v>
      </c>
      <c r="D149" s="4" t="s">
        <v>3095</v>
      </c>
      <c r="E149" s="3">
        <v>43425</v>
      </c>
      <c r="F149" s="3">
        <v>43426</v>
      </c>
      <c r="G149" s="3">
        <v>43433</v>
      </c>
      <c r="H149" s="4" t="s">
        <v>257</v>
      </c>
      <c r="I149" s="153" t="s">
        <v>2988</v>
      </c>
      <c r="J149" s="92">
        <f t="shared" si="12"/>
        <v>859077</v>
      </c>
      <c r="K149" s="92">
        <v>859077</v>
      </c>
      <c r="L149" s="92">
        <f t="shared" si="13"/>
        <v>1</v>
      </c>
      <c r="M149" s="5">
        <f t="shared" si="14"/>
        <v>5.71</v>
      </c>
      <c r="N149" s="6" t="s">
        <v>3453</v>
      </c>
      <c r="O149" s="5">
        <v>5.71</v>
      </c>
      <c r="P149" s="6"/>
      <c r="Q149" s="5"/>
      <c r="R149" s="6"/>
      <c r="S149" s="5"/>
      <c r="T149" s="6"/>
      <c r="U149" s="5"/>
      <c r="V149" s="6"/>
      <c r="W149" s="5"/>
      <c r="X149" s="6"/>
      <c r="Y149" s="5"/>
      <c r="Z149" s="6"/>
      <c r="AA149" s="5"/>
      <c r="AB149" s="5">
        <f t="shared" si="11"/>
        <v>5.71</v>
      </c>
      <c r="AC149"/>
      <c r="AD149"/>
    </row>
    <row r="150" spans="1:30" x14ac:dyDescent="0.3">
      <c r="A150" s="92">
        <v>139</v>
      </c>
      <c r="B150" s="92">
        <v>21926</v>
      </c>
      <c r="C150" s="4" t="s">
        <v>45</v>
      </c>
      <c r="D150" s="4" t="s">
        <v>3073</v>
      </c>
      <c r="E150" s="3">
        <v>43425</v>
      </c>
      <c r="F150" s="3">
        <v>43426</v>
      </c>
      <c r="G150" s="3">
        <v>43446</v>
      </c>
      <c r="H150" s="4" t="s">
        <v>148</v>
      </c>
      <c r="I150" s="153" t="s">
        <v>3179</v>
      </c>
      <c r="J150" s="92">
        <f t="shared" si="12"/>
        <v>859078</v>
      </c>
      <c r="K150" s="92">
        <v>859079</v>
      </c>
      <c r="L150" s="92">
        <f t="shared" si="13"/>
        <v>2</v>
      </c>
      <c r="M150" s="5">
        <f t="shared" si="14"/>
        <v>11.42</v>
      </c>
      <c r="N150" s="6" t="s">
        <v>3534</v>
      </c>
      <c r="O150" s="5">
        <v>11.42</v>
      </c>
      <c r="P150" s="6"/>
      <c r="Q150" s="5"/>
      <c r="R150" s="6"/>
      <c r="S150" s="5"/>
      <c r="T150" s="6"/>
      <c r="U150" s="5"/>
      <c r="V150" s="6"/>
      <c r="W150" s="5"/>
      <c r="X150" s="6"/>
      <c r="Y150" s="5"/>
      <c r="Z150" s="6"/>
      <c r="AA150" s="5"/>
      <c r="AB150" s="5">
        <f t="shared" si="11"/>
        <v>11.42</v>
      </c>
      <c r="AC150"/>
      <c r="AD150"/>
    </row>
    <row r="151" spans="1:30" x14ac:dyDescent="0.3">
      <c r="A151" s="92">
        <v>140</v>
      </c>
      <c r="B151" s="92">
        <v>21927</v>
      </c>
      <c r="C151" s="4" t="s">
        <v>2024</v>
      </c>
      <c r="D151" s="4" t="s">
        <v>3279</v>
      </c>
      <c r="E151" s="3">
        <v>43426</v>
      </c>
      <c r="F151" s="3">
        <v>43427</v>
      </c>
      <c r="G151" s="3">
        <v>43438</v>
      </c>
      <c r="H151" s="4" t="s">
        <v>169</v>
      </c>
      <c r="I151" s="153" t="s">
        <v>2990</v>
      </c>
      <c r="J151" s="92">
        <f t="shared" si="12"/>
        <v>859080</v>
      </c>
      <c r="K151" s="92">
        <v>859082</v>
      </c>
      <c r="L151" s="92">
        <f t="shared" si="13"/>
        <v>3</v>
      </c>
      <c r="M151" s="5">
        <f t="shared" si="14"/>
        <v>17.13</v>
      </c>
      <c r="N151" s="6" t="s">
        <v>3454</v>
      </c>
      <c r="O151" s="5">
        <v>17.13</v>
      </c>
      <c r="P151" s="6"/>
      <c r="Q151" s="5"/>
      <c r="R151" s="6"/>
      <c r="S151" s="5"/>
      <c r="T151" s="6"/>
      <c r="U151" s="5"/>
      <c r="V151" s="6"/>
      <c r="W151" s="5"/>
      <c r="X151" s="6"/>
      <c r="Y151" s="5"/>
      <c r="Z151" s="6"/>
      <c r="AA151" s="5"/>
      <c r="AB151" s="5">
        <f t="shared" si="11"/>
        <v>17.13</v>
      </c>
      <c r="AC151"/>
      <c r="AD151"/>
    </row>
    <row r="152" spans="1:30" x14ac:dyDescent="0.3">
      <c r="A152" s="92">
        <v>141</v>
      </c>
      <c r="B152" s="92">
        <v>21928</v>
      </c>
      <c r="C152" s="4" t="s">
        <v>2785</v>
      </c>
      <c r="D152" s="4" t="s">
        <v>3280</v>
      </c>
      <c r="E152" s="3">
        <v>43426</v>
      </c>
      <c r="F152" s="3">
        <v>43430</v>
      </c>
      <c r="G152" s="3">
        <v>43430</v>
      </c>
      <c r="H152" s="4" t="s">
        <v>161</v>
      </c>
      <c r="I152" s="153" t="s">
        <v>3281</v>
      </c>
      <c r="J152" s="92">
        <f t="shared" si="12"/>
        <v>859083</v>
      </c>
      <c r="K152" s="92">
        <v>859086</v>
      </c>
      <c r="L152" s="92">
        <f t="shared" si="13"/>
        <v>4</v>
      </c>
      <c r="M152" s="5">
        <f t="shared" si="14"/>
        <v>22.84</v>
      </c>
      <c r="N152" s="6" t="s">
        <v>3332</v>
      </c>
      <c r="O152" s="5">
        <v>22.84</v>
      </c>
      <c r="P152" s="6"/>
      <c r="Q152" s="5"/>
      <c r="R152" s="6"/>
      <c r="S152" s="5"/>
      <c r="T152" s="6"/>
      <c r="U152" s="5"/>
      <c r="V152" s="6"/>
      <c r="W152" s="5"/>
      <c r="X152" s="6"/>
      <c r="Y152" s="5"/>
      <c r="Z152" s="6"/>
      <c r="AA152" s="5"/>
      <c r="AB152" s="5">
        <f t="shared" si="11"/>
        <v>22.84</v>
      </c>
      <c r="AC152"/>
      <c r="AD152"/>
    </row>
    <row r="153" spans="1:30" x14ac:dyDescent="0.3">
      <c r="A153" s="92">
        <v>142</v>
      </c>
      <c r="B153" s="92">
        <v>21929</v>
      </c>
      <c r="C153" s="4" t="s">
        <v>35</v>
      </c>
      <c r="D153" s="4" t="s">
        <v>3075</v>
      </c>
      <c r="E153" s="3">
        <v>43426</v>
      </c>
      <c r="F153" s="3">
        <v>43426</v>
      </c>
      <c r="G153" s="3">
        <v>43431</v>
      </c>
      <c r="H153" s="4" t="s">
        <v>237</v>
      </c>
      <c r="I153" s="153" t="s">
        <v>3057</v>
      </c>
      <c r="J153" s="92">
        <f t="shared" si="12"/>
        <v>859087</v>
      </c>
      <c r="K153" s="92">
        <v>859087</v>
      </c>
      <c r="L153" s="92">
        <f t="shared" si="13"/>
        <v>1</v>
      </c>
      <c r="M153" s="5">
        <f t="shared" si="14"/>
        <v>5.71</v>
      </c>
      <c r="N153" s="6" t="s">
        <v>3333</v>
      </c>
      <c r="O153" s="5">
        <v>5.71</v>
      </c>
      <c r="P153" s="6"/>
      <c r="Q153" s="5"/>
      <c r="R153" s="6"/>
      <c r="S153" s="5"/>
      <c r="T153" s="6"/>
      <c r="U153" s="5"/>
      <c r="V153" s="6"/>
      <c r="W153" s="5"/>
      <c r="X153" s="6"/>
      <c r="Y153" s="5"/>
      <c r="Z153" s="6"/>
      <c r="AA153" s="5"/>
      <c r="AB153" s="5">
        <f t="shared" si="11"/>
        <v>5.71</v>
      </c>
      <c r="AC153"/>
      <c r="AD153"/>
    </row>
    <row r="154" spans="1:30" x14ac:dyDescent="0.3">
      <c r="A154" s="92">
        <v>143</v>
      </c>
      <c r="B154" s="92">
        <v>21930</v>
      </c>
      <c r="C154" s="4" t="s">
        <v>17</v>
      </c>
      <c r="D154" s="4" t="s">
        <v>3075</v>
      </c>
      <c r="E154" s="3">
        <v>43427</v>
      </c>
      <c r="F154" s="3">
        <v>43427</v>
      </c>
      <c r="G154" s="3">
        <v>43431</v>
      </c>
      <c r="H154" s="4" t="s">
        <v>167</v>
      </c>
      <c r="I154" s="153" t="s">
        <v>3171</v>
      </c>
      <c r="J154" s="92">
        <f t="shared" si="12"/>
        <v>859088</v>
      </c>
      <c r="K154" s="92">
        <v>859091</v>
      </c>
      <c r="L154" s="92">
        <f t="shared" ref="L154:L165" si="15">(K154-J154)+1</f>
        <v>4</v>
      </c>
      <c r="M154" s="5">
        <f t="shared" ref="M154:M165" si="16">(L154*5.71)</f>
        <v>22.84</v>
      </c>
      <c r="N154" s="6" t="s">
        <v>3334</v>
      </c>
      <c r="O154" s="5">
        <v>22.84</v>
      </c>
      <c r="P154" s="6"/>
      <c r="Q154" s="5"/>
      <c r="R154" s="6"/>
      <c r="S154" s="5"/>
      <c r="T154" s="6"/>
      <c r="U154" s="5"/>
      <c r="V154" s="6"/>
      <c r="W154" s="5"/>
      <c r="X154" s="6"/>
      <c r="Y154" s="5"/>
      <c r="Z154" s="6"/>
      <c r="AA154" s="5"/>
      <c r="AB154" s="5">
        <f t="shared" si="11"/>
        <v>22.84</v>
      </c>
      <c r="AC154"/>
      <c r="AD154"/>
    </row>
    <row r="155" spans="1:30" x14ac:dyDescent="0.3">
      <c r="A155" s="92">
        <v>144</v>
      </c>
      <c r="B155" s="92">
        <v>21931</v>
      </c>
      <c r="C155" s="4" t="s">
        <v>114</v>
      </c>
      <c r="D155" s="4" t="s">
        <v>3282</v>
      </c>
      <c r="E155" s="3">
        <v>43427</v>
      </c>
      <c r="F155" s="3">
        <v>43437</v>
      </c>
      <c r="G155" s="3">
        <v>43447</v>
      </c>
      <c r="H155" s="4" t="s">
        <v>292</v>
      </c>
      <c r="I155" s="153" t="s">
        <v>3283</v>
      </c>
      <c r="J155" s="92">
        <f t="shared" si="12"/>
        <v>859092</v>
      </c>
      <c r="K155" s="92">
        <v>859105</v>
      </c>
      <c r="L155" s="92">
        <f t="shared" si="15"/>
        <v>14</v>
      </c>
      <c r="M155" s="5">
        <f t="shared" si="16"/>
        <v>79.94</v>
      </c>
      <c r="N155" s="6" t="s">
        <v>3535</v>
      </c>
      <c r="O155" s="5">
        <v>51.39</v>
      </c>
      <c r="P155" s="6" t="s">
        <v>3536</v>
      </c>
      <c r="Q155" s="5">
        <v>28.55</v>
      </c>
      <c r="R155" s="6"/>
      <c r="S155" s="5"/>
      <c r="T155" s="6"/>
      <c r="U155" s="5"/>
      <c r="V155" s="6"/>
      <c r="W155" s="5"/>
      <c r="X155" s="6"/>
      <c r="Y155" s="5"/>
      <c r="Z155" s="6"/>
      <c r="AA155" s="5"/>
      <c r="AB155" s="5">
        <f t="shared" si="11"/>
        <v>79.94</v>
      </c>
      <c r="AC155"/>
      <c r="AD155"/>
    </row>
    <row r="156" spans="1:30" x14ac:dyDescent="0.3">
      <c r="A156" s="92">
        <v>145</v>
      </c>
      <c r="B156" s="92">
        <v>21932</v>
      </c>
      <c r="C156" s="4" t="s">
        <v>2856</v>
      </c>
      <c r="D156" s="4" t="s">
        <v>3073</v>
      </c>
      <c r="E156" s="3">
        <v>43427</v>
      </c>
      <c r="F156" s="3">
        <v>43431</v>
      </c>
      <c r="G156" s="3">
        <v>43455</v>
      </c>
      <c r="H156" s="4" t="s">
        <v>167</v>
      </c>
      <c r="I156" s="153" t="s">
        <v>3284</v>
      </c>
      <c r="J156" s="92">
        <f t="shared" si="12"/>
        <v>859106</v>
      </c>
      <c r="K156" s="92">
        <v>859111</v>
      </c>
      <c r="L156" s="92">
        <f t="shared" si="15"/>
        <v>6</v>
      </c>
      <c r="M156" s="5">
        <f t="shared" si="16"/>
        <v>34.26</v>
      </c>
      <c r="N156" s="6" t="s">
        <v>3549</v>
      </c>
      <c r="O156" s="5">
        <v>22.84</v>
      </c>
      <c r="P156" s="6" t="s">
        <v>3550</v>
      </c>
      <c r="Q156" s="5">
        <v>11.42</v>
      </c>
      <c r="R156" s="6"/>
      <c r="S156" s="5"/>
      <c r="T156" s="6"/>
      <c r="U156" s="5"/>
      <c r="V156" s="6"/>
      <c r="W156" s="5"/>
      <c r="X156" s="6"/>
      <c r="Y156" s="5"/>
      <c r="Z156" s="6"/>
      <c r="AA156" s="5"/>
      <c r="AB156" s="5">
        <f t="shared" si="11"/>
        <v>34.26</v>
      </c>
      <c r="AC156"/>
      <c r="AD156"/>
    </row>
    <row r="157" spans="1:30" x14ac:dyDescent="0.3">
      <c r="A157" s="92">
        <v>146</v>
      </c>
      <c r="B157" s="92">
        <v>21933</v>
      </c>
      <c r="C157" s="4" t="s">
        <v>33</v>
      </c>
      <c r="D157" s="4" t="s">
        <v>3072</v>
      </c>
      <c r="E157" s="3">
        <v>43427</v>
      </c>
      <c r="F157" s="3">
        <v>43430</v>
      </c>
      <c r="G157" s="3">
        <v>43448</v>
      </c>
      <c r="H157" s="4" t="s">
        <v>262</v>
      </c>
      <c r="I157" s="153" t="s">
        <v>3285</v>
      </c>
      <c r="J157" s="92">
        <f t="shared" si="12"/>
        <v>859112</v>
      </c>
      <c r="K157" s="92">
        <v>859113</v>
      </c>
      <c r="L157" s="92">
        <f t="shared" si="15"/>
        <v>2</v>
      </c>
      <c r="M157" s="5">
        <f t="shared" si="16"/>
        <v>11.42</v>
      </c>
      <c r="N157" s="6" t="s">
        <v>3531</v>
      </c>
      <c r="O157" s="5">
        <v>11.42</v>
      </c>
      <c r="P157" s="6"/>
      <c r="Q157" s="5"/>
      <c r="R157" s="6"/>
      <c r="S157" s="5"/>
      <c r="T157" s="6"/>
      <c r="U157" s="5"/>
      <c r="V157" s="6"/>
      <c r="W157" s="5"/>
      <c r="X157" s="6"/>
      <c r="Y157" s="5"/>
      <c r="Z157" s="6"/>
      <c r="AA157" s="5"/>
      <c r="AB157" s="5">
        <f t="shared" si="11"/>
        <v>11.42</v>
      </c>
      <c r="AC157"/>
      <c r="AD157"/>
    </row>
    <row r="158" spans="1:30" x14ac:dyDescent="0.3">
      <c r="A158" s="92">
        <v>147</v>
      </c>
      <c r="B158" s="92">
        <v>21934</v>
      </c>
      <c r="C158" s="4" t="s">
        <v>1567</v>
      </c>
      <c r="D158" s="4" t="s">
        <v>3075</v>
      </c>
      <c r="E158" s="3">
        <v>43427</v>
      </c>
      <c r="F158" s="3">
        <v>43434</v>
      </c>
      <c r="G158" s="3">
        <v>43444</v>
      </c>
      <c r="H158" s="4" t="s">
        <v>245</v>
      </c>
      <c r="I158" s="153" t="s">
        <v>3286</v>
      </c>
      <c r="J158" s="92">
        <f t="shared" si="12"/>
        <v>859114</v>
      </c>
      <c r="K158" s="92">
        <v>859128</v>
      </c>
      <c r="L158" s="92">
        <f t="shared" si="15"/>
        <v>15</v>
      </c>
      <c r="M158" s="5">
        <f t="shared" si="16"/>
        <v>85.65</v>
      </c>
      <c r="N158" s="6" t="s">
        <v>3455</v>
      </c>
      <c r="O158" s="5">
        <v>34.26</v>
      </c>
      <c r="P158" s="6" t="s">
        <v>3456</v>
      </c>
      <c r="Q158" s="5">
        <v>34.26</v>
      </c>
      <c r="R158" s="6" t="s">
        <v>3457</v>
      </c>
      <c r="S158" s="5">
        <v>17.13</v>
      </c>
      <c r="T158" s="6"/>
      <c r="U158" s="5"/>
      <c r="V158" s="6"/>
      <c r="W158" s="5"/>
      <c r="X158" s="6"/>
      <c r="Y158" s="5"/>
      <c r="Z158" s="6"/>
      <c r="AA158" s="5"/>
      <c r="AB158" s="5">
        <f t="shared" si="11"/>
        <v>85.649999999999991</v>
      </c>
      <c r="AC158"/>
      <c r="AD158"/>
    </row>
    <row r="159" spans="1:30" x14ac:dyDescent="0.3">
      <c r="A159" s="92">
        <v>148</v>
      </c>
      <c r="B159" s="92">
        <v>21935</v>
      </c>
      <c r="C159" s="4" t="s">
        <v>290</v>
      </c>
      <c r="D159" s="4" t="s">
        <v>3088</v>
      </c>
      <c r="E159" s="3">
        <v>43430</v>
      </c>
      <c r="F159" s="3">
        <v>43430</v>
      </c>
      <c r="G159" s="3">
        <v>43431</v>
      </c>
      <c r="H159" s="4" t="s">
        <v>156</v>
      </c>
      <c r="I159" s="153" t="s">
        <v>3287</v>
      </c>
      <c r="J159" s="92">
        <f t="shared" si="12"/>
        <v>859129</v>
      </c>
      <c r="K159" s="92">
        <v>859129</v>
      </c>
      <c r="L159" s="92">
        <f t="shared" si="15"/>
        <v>1</v>
      </c>
      <c r="M159" s="5">
        <f t="shared" si="16"/>
        <v>5.71</v>
      </c>
      <c r="N159" s="6" t="s">
        <v>3335</v>
      </c>
      <c r="O159" s="5">
        <v>5.71</v>
      </c>
      <c r="P159" s="6"/>
      <c r="Q159" s="5"/>
      <c r="R159" s="6"/>
      <c r="S159" s="5"/>
      <c r="T159" s="6"/>
      <c r="U159" s="5"/>
      <c r="V159" s="6"/>
      <c r="W159" s="5"/>
      <c r="X159" s="6"/>
      <c r="Y159" s="5"/>
      <c r="Z159" s="6"/>
      <c r="AA159" s="5"/>
      <c r="AB159" s="5">
        <f t="shared" si="11"/>
        <v>5.71</v>
      </c>
      <c r="AC159"/>
      <c r="AD159"/>
    </row>
    <row r="160" spans="1:30" x14ac:dyDescent="0.3">
      <c r="A160" s="92">
        <v>149</v>
      </c>
      <c r="B160" s="92">
        <v>21936</v>
      </c>
      <c r="C160" s="4" t="s">
        <v>108</v>
      </c>
      <c r="D160" s="4" t="s">
        <v>3075</v>
      </c>
      <c r="E160" s="3">
        <v>43430</v>
      </c>
      <c r="F160" s="3">
        <v>43437</v>
      </c>
      <c r="G160" s="3">
        <v>43437</v>
      </c>
      <c r="H160" s="4" t="s">
        <v>138</v>
      </c>
      <c r="I160" s="153" t="s">
        <v>3288</v>
      </c>
      <c r="J160" s="92">
        <f t="shared" si="12"/>
        <v>859130</v>
      </c>
      <c r="K160" s="92">
        <v>859145</v>
      </c>
      <c r="L160" s="92">
        <f t="shared" si="15"/>
        <v>16</v>
      </c>
      <c r="M160" s="5">
        <f t="shared" si="16"/>
        <v>91.36</v>
      </c>
      <c r="N160" s="6" t="s">
        <v>3458</v>
      </c>
      <c r="O160" s="5">
        <v>34.26</v>
      </c>
      <c r="P160" s="6" t="s">
        <v>3459</v>
      </c>
      <c r="Q160" s="5">
        <v>57.1</v>
      </c>
      <c r="R160" s="6"/>
      <c r="S160" s="5"/>
      <c r="T160" s="6"/>
      <c r="U160" s="5"/>
      <c r="V160" s="6"/>
      <c r="W160" s="5"/>
      <c r="X160" s="6"/>
      <c r="Y160" s="5"/>
      <c r="Z160" s="6"/>
      <c r="AA160" s="5"/>
      <c r="AB160" s="5">
        <f t="shared" si="11"/>
        <v>91.36</v>
      </c>
      <c r="AC160"/>
      <c r="AD160"/>
    </row>
    <row r="161" spans="1:30" x14ac:dyDescent="0.3">
      <c r="A161" s="92">
        <v>150</v>
      </c>
      <c r="B161" s="92">
        <v>21937</v>
      </c>
      <c r="C161" s="4" t="s">
        <v>108</v>
      </c>
      <c r="D161" s="4" t="s">
        <v>3075</v>
      </c>
      <c r="E161" s="3">
        <v>43430</v>
      </c>
      <c r="F161" s="3">
        <v>43431</v>
      </c>
      <c r="G161" s="3">
        <v>43448</v>
      </c>
      <c r="H161" s="4" t="s">
        <v>138</v>
      </c>
      <c r="I161" s="153" t="s">
        <v>3289</v>
      </c>
      <c r="J161" s="92">
        <f t="shared" si="12"/>
        <v>859146</v>
      </c>
      <c r="K161" s="92">
        <v>859149</v>
      </c>
      <c r="L161" s="92">
        <f t="shared" si="15"/>
        <v>4</v>
      </c>
      <c r="M161" s="5">
        <f t="shared" si="16"/>
        <v>22.84</v>
      </c>
      <c r="N161" s="126" t="s">
        <v>98</v>
      </c>
      <c r="O161" s="5"/>
      <c r="P161" s="6"/>
      <c r="Q161" s="5"/>
      <c r="R161" s="6"/>
      <c r="S161" s="5"/>
      <c r="T161" s="6"/>
      <c r="U161" s="5"/>
      <c r="V161" s="6"/>
      <c r="W161" s="5"/>
      <c r="X161" s="6"/>
      <c r="Y161" s="5"/>
      <c r="Z161" s="6"/>
      <c r="AA161" s="5"/>
      <c r="AB161" s="5">
        <f t="shared" si="11"/>
        <v>0</v>
      </c>
      <c r="AC161"/>
      <c r="AD161"/>
    </row>
    <row r="162" spans="1:30" x14ac:dyDescent="0.3">
      <c r="A162" s="92">
        <v>151</v>
      </c>
      <c r="B162" s="92">
        <v>21938</v>
      </c>
      <c r="C162" s="4" t="s">
        <v>193</v>
      </c>
      <c r="D162" s="4" t="s">
        <v>3075</v>
      </c>
      <c r="E162" s="3">
        <v>43430</v>
      </c>
      <c r="F162" s="3">
        <v>43432</v>
      </c>
      <c r="G162" s="3">
        <v>43437</v>
      </c>
      <c r="H162" s="4" t="s">
        <v>249</v>
      </c>
      <c r="I162" s="153" t="s">
        <v>3290</v>
      </c>
      <c r="J162" s="92">
        <f t="shared" si="12"/>
        <v>859150</v>
      </c>
      <c r="K162" s="92">
        <v>859156</v>
      </c>
      <c r="L162" s="92">
        <f t="shared" si="15"/>
        <v>7</v>
      </c>
      <c r="M162" s="5">
        <f t="shared" si="16"/>
        <v>39.97</v>
      </c>
      <c r="N162" s="6" t="s">
        <v>3555</v>
      </c>
      <c r="O162" s="5">
        <v>17.13</v>
      </c>
      <c r="P162" s="126" t="s">
        <v>98</v>
      </c>
      <c r="Q162" s="5"/>
      <c r="R162" s="6"/>
      <c r="S162" s="5"/>
      <c r="T162" s="6"/>
      <c r="U162" s="5"/>
      <c r="V162" s="6"/>
      <c r="W162" s="5"/>
      <c r="X162" s="6"/>
      <c r="Y162" s="5"/>
      <c r="Z162" s="6"/>
      <c r="AA162" s="5"/>
      <c r="AB162" s="5">
        <f t="shared" si="11"/>
        <v>17.13</v>
      </c>
      <c r="AC162"/>
      <c r="AD162"/>
    </row>
    <row r="163" spans="1:30" x14ac:dyDescent="0.3">
      <c r="A163" s="92">
        <v>152</v>
      </c>
      <c r="B163" s="92">
        <v>21939</v>
      </c>
      <c r="C163" s="4" t="s">
        <v>109</v>
      </c>
      <c r="D163" s="4" t="s">
        <v>3081</v>
      </c>
      <c r="E163" s="3">
        <v>43430</v>
      </c>
      <c r="F163" s="3">
        <v>43434</v>
      </c>
      <c r="G163" s="3">
        <v>43439</v>
      </c>
      <c r="H163" s="4" t="s">
        <v>270</v>
      </c>
      <c r="I163" s="153" t="s">
        <v>3291</v>
      </c>
      <c r="J163" s="92">
        <f t="shared" si="12"/>
        <v>859157</v>
      </c>
      <c r="K163" s="92">
        <v>859172</v>
      </c>
      <c r="L163" s="92">
        <f t="shared" si="15"/>
        <v>16</v>
      </c>
      <c r="M163" s="5">
        <f t="shared" si="16"/>
        <v>91.36</v>
      </c>
      <c r="N163" s="6" t="s">
        <v>3460</v>
      </c>
      <c r="O163" s="5">
        <v>39.97</v>
      </c>
      <c r="P163" s="6" t="s">
        <v>3461</v>
      </c>
      <c r="Q163" s="5">
        <v>22.84</v>
      </c>
      <c r="R163" s="6" t="s">
        <v>3462</v>
      </c>
      <c r="S163" s="5">
        <v>28.55</v>
      </c>
      <c r="T163" s="6"/>
      <c r="U163" s="5"/>
      <c r="V163" s="6"/>
      <c r="W163" s="5"/>
      <c r="X163" s="6"/>
      <c r="Y163" s="5"/>
      <c r="Z163" s="6"/>
      <c r="AA163" s="5"/>
      <c r="AB163" s="5">
        <f t="shared" si="11"/>
        <v>91.36</v>
      </c>
      <c r="AC163"/>
      <c r="AD163"/>
    </row>
    <row r="164" spans="1:30" x14ac:dyDescent="0.3">
      <c r="A164" s="92">
        <v>153</v>
      </c>
      <c r="B164" s="92">
        <v>21940</v>
      </c>
      <c r="C164" s="4" t="s">
        <v>2315</v>
      </c>
      <c r="D164" s="4" t="s">
        <v>3081</v>
      </c>
      <c r="E164" s="3">
        <v>43430</v>
      </c>
      <c r="F164" s="3">
        <v>43434</v>
      </c>
      <c r="G164" s="3">
        <v>43448</v>
      </c>
      <c r="H164" s="4" t="s">
        <v>166</v>
      </c>
      <c r="I164" s="153" t="s">
        <v>3292</v>
      </c>
      <c r="J164" s="92">
        <f t="shared" si="12"/>
        <v>859173</v>
      </c>
      <c r="K164" s="92">
        <v>859177</v>
      </c>
      <c r="L164" s="92">
        <f t="shared" si="15"/>
        <v>5</v>
      </c>
      <c r="M164" s="5">
        <f t="shared" si="16"/>
        <v>28.55</v>
      </c>
      <c r="N164" s="6" t="s">
        <v>3537</v>
      </c>
      <c r="O164" s="5">
        <v>28.55</v>
      </c>
      <c r="P164" s="6"/>
      <c r="Q164" s="5"/>
      <c r="R164" s="6"/>
      <c r="S164" s="5"/>
      <c r="T164" s="6"/>
      <c r="U164" s="5"/>
      <c r="V164" s="6"/>
      <c r="W164" s="5"/>
      <c r="X164" s="6"/>
      <c r="Y164" s="5"/>
      <c r="Z164" s="6"/>
      <c r="AA164" s="5"/>
      <c r="AB164" s="5">
        <f t="shared" si="11"/>
        <v>28.55</v>
      </c>
      <c r="AC164"/>
      <c r="AD164"/>
    </row>
    <row r="165" spans="1:30" x14ac:dyDescent="0.3">
      <c r="A165" s="92">
        <v>154</v>
      </c>
      <c r="B165" s="92">
        <v>21941</v>
      </c>
      <c r="C165" s="4" t="s">
        <v>131</v>
      </c>
      <c r="D165" s="4" t="s">
        <v>3081</v>
      </c>
      <c r="E165" s="3">
        <v>43430</v>
      </c>
      <c r="F165" s="3">
        <v>43434</v>
      </c>
      <c r="G165" s="3">
        <v>43437</v>
      </c>
      <c r="H165" s="4" t="s">
        <v>247</v>
      </c>
      <c r="I165" s="153" t="s">
        <v>3040</v>
      </c>
      <c r="J165" s="92">
        <f t="shared" si="12"/>
        <v>859178</v>
      </c>
      <c r="K165" s="92">
        <v>859187</v>
      </c>
      <c r="L165" s="92">
        <f t="shared" si="15"/>
        <v>10</v>
      </c>
      <c r="M165" s="5">
        <f t="shared" si="16"/>
        <v>57.1</v>
      </c>
      <c r="N165" s="6" t="s">
        <v>3463</v>
      </c>
      <c r="O165" s="5">
        <v>22.84</v>
      </c>
      <c r="P165" s="6" t="s">
        <v>3464</v>
      </c>
      <c r="Q165" s="5">
        <v>34.26</v>
      </c>
      <c r="R165" s="6"/>
      <c r="S165" s="5"/>
      <c r="T165" s="6"/>
      <c r="U165" s="5"/>
      <c r="V165" s="6"/>
      <c r="W165" s="5"/>
      <c r="X165" s="6"/>
      <c r="Y165" s="5"/>
      <c r="Z165" s="6"/>
      <c r="AA165" s="5"/>
      <c r="AB165" s="5">
        <f t="shared" si="11"/>
        <v>57.099999999999994</v>
      </c>
      <c r="AC165"/>
      <c r="AD165"/>
    </row>
    <row r="166" spans="1:30" x14ac:dyDescent="0.3">
      <c r="A166" s="92">
        <v>155</v>
      </c>
      <c r="B166" s="92">
        <v>21942</v>
      </c>
      <c r="C166" s="4" t="s">
        <v>74</v>
      </c>
      <c r="D166" s="4" t="s">
        <v>3073</v>
      </c>
      <c r="E166" s="3">
        <v>43430</v>
      </c>
      <c r="F166" s="3">
        <v>43433</v>
      </c>
      <c r="G166" s="3">
        <v>43437</v>
      </c>
      <c r="H166" s="4" t="s">
        <v>250</v>
      </c>
      <c r="I166" s="153" t="s">
        <v>3003</v>
      </c>
      <c r="J166" s="92">
        <f t="shared" si="12"/>
        <v>859188</v>
      </c>
      <c r="K166" s="92">
        <v>859190</v>
      </c>
      <c r="L166" s="92">
        <f t="shared" ref="L166:L177" si="17">(K166-J166)+1</f>
        <v>3</v>
      </c>
      <c r="M166" s="5">
        <f t="shared" ref="M166:M177" si="18">(L166*5.71)</f>
        <v>17.13</v>
      </c>
      <c r="N166" s="6" t="s">
        <v>3465</v>
      </c>
      <c r="O166" s="5">
        <v>5.71</v>
      </c>
      <c r="P166" s="6" t="s">
        <v>3466</v>
      </c>
      <c r="Q166" s="5">
        <v>11.42</v>
      </c>
      <c r="R166" s="6"/>
      <c r="S166" s="5"/>
      <c r="T166" s="6"/>
      <c r="U166" s="5"/>
      <c r="V166" s="6"/>
      <c r="W166" s="5"/>
      <c r="X166" s="6"/>
      <c r="Y166" s="5"/>
      <c r="Z166" s="6"/>
      <c r="AA166" s="5"/>
      <c r="AB166" s="5">
        <f t="shared" si="11"/>
        <v>17.13</v>
      </c>
      <c r="AC166"/>
      <c r="AD166"/>
    </row>
    <row r="167" spans="1:30" x14ac:dyDescent="0.3">
      <c r="A167" s="92">
        <v>156</v>
      </c>
      <c r="B167" s="92">
        <v>21943</v>
      </c>
      <c r="C167" s="4" t="s">
        <v>50</v>
      </c>
      <c r="D167" s="4" t="s">
        <v>3072</v>
      </c>
      <c r="E167" s="3">
        <v>43430</v>
      </c>
      <c r="F167" s="3">
        <v>43432</v>
      </c>
      <c r="G167" s="3">
        <v>43434</v>
      </c>
      <c r="H167" s="4" t="s">
        <v>262</v>
      </c>
      <c r="I167" s="153" t="s">
        <v>3169</v>
      </c>
      <c r="J167" s="92">
        <f t="shared" si="12"/>
        <v>859191</v>
      </c>
      <c r="K167" s="92">
        <v>859197</v>
      </c>
      <c r="L167" s="92">
        <f t="shared" si="17"/>
        <v>7</v>
      </c>
      <c r="M167" s="5">
        <f t="shared" si="18"/>
        <v>39.97</v>
      </c>
      <c r="N167" s="6" t="s">
        <v>3467</v>
      </c>
      <c r="O167" s="5">
        <v>39.97</v>
      </c>
      <c r="P167" s="6"/>
      <c r="Q167" s="5"/>
      <c r="R167" s="6"/>
      <c r="S167" s="5"/>
      <c r="T167" s="6"/>
      <c r="U167" s="5"/>
      <c r="V167" s="6"/>
      <c r="W167" s="5"/>
      <c r="X167" s="6"/>
      <c r="Y167" s="5"/>
      <c r="Z167" s="6"/>
      <c r="AA167" s="5"/>
      <c r="AB167" s="5">
        <f t="shared" si="11"/>
        <v>39.97</v>
      </c>
      <c r="AC167"/>
      <c r="AD167"/>
    </row>
    <row r="168" spans="1:30" x14ac:dyDescent="0.3">
      <c r="A168" s="92">
        <v>157</v>
      </c>
      <c r="B168" s="92">
        <v>21944</v>
      </c>
      <c r="C168" s="4" t="s">
        <v>13</v>
      </c>
      <c r="D168" s="4" t="s">
        <v>3081</v>
      </c>
      <c r="E168" s="3">
        <v>43430</v>
      </c>
      <c r="F168" s="3">
        <v>43434</v>
      </c>
      <c r="G168" s="3">
        <v>43438</v>
      </c>
      <c r="H168" s="4" t="s">
        <v>248</v>
      </c>
      <c r="I168" s="153" t="s">
        <v>3281</v>
      </c>
      <c r="J168" s="92">
        <f t="shared" si="12"/>
        <v>859198</v>
      </c>
      <c r="K168" s="92">
        <v>859201</v>
      </c>
      <c r="L168" s="92">
        <f t="shared" si="17"/>
        <v>4</v>
      </c>
      <c r="M168" s="5">
        <f t="shared" si="18"/>
        <v>22.84</v>
      </c>
      <c r="N168" s="6" t="s">
        <v>3468</v>
      </c>
      <c r="O168" s="5">
        <v>22.84</v>
      </c>
      <c r="P168" s="6"/>
      <c r="Q168" s="5"/>
      <c r="R168" s="6"/>
      <c r="S168" s="5"/>
      <c r="T168" s="6"/>
      <c r="U168" s="5"/>
      <c r="V168" s="6"/>
      <c r="W168" s="5"/>
      <c r="X168" s="6"/>
      <c r="Y168" s="5"/>
      <c r="Z168" s="6"/>
      <c r="AA168" s="5"/>
      <c r="AB168" s="5">
        <f t="shared" si="11"/>
        <v>22.84</v>
      </c>
      <c r="AC168"/>
      <c r="AD168"/>
    </row>
    <row r="169" spans="1:30" x14ac:dyDescent="0.3">
      <c r="A169" s="92">
        <v>158</v>
      </c>
      <c r="B169" s="92">
        <v>21945</v>
      </c>
      <c r="C169" s="4" t="s">
        <v>2847</v>
      </c>
      <c r="D169" s="4" t="s">
        <v>3088</v>
      </c>
      <c r="E169" s="3">
        <v>43430</v>
      </c>
      <c r="F169" s="3">
        <v>43433</v>
      </c>
      <c r="G169" s="3">
        <v>43437</v>
      </c>
      <c r="H169" s="4" t="s">
        <v>156</v>
      </c>
      <c r="I169" s="153" t="s">
        <v>3293</v>
      </c>
      <c r="J169" s="92">
        <f t="shared" si="12"/>
        <v>859202</v>
      </c>
      <c r="K169" s="92">
        <v>859206</v>
      </c>
      <c r="L169" s="92">
        <f t="shared" si="17"/>
        <v>5</v>
      </c>
      <c r="M169" s="5">
        <f t="shared" si="18"/>
        <v>28.55</v>
      </c>
      <c r="N169" s="6" t="s">
        <v>3469</v>
      </c>
      <c r="O169" s="5">
        <v>28.55</v>
      </c>
      <c r="P169" s="6"/>
      <c r="Q169" s="5"/>
      <c r="R169" s="6"/>
      <c r="S169" s="5"/>
      <c r="T169" s="6"/>
      <c r="U169" s="5"/>
      <c r="V169" s="6"/>
      <c r="W169" s="5"/>
      <c r="X169" s="6"/>
      <c r="Y169" s="5"/>
      <c r="Z169" s="6"/>
      <c r="AA169" s="5"/>
      <c r="AB169" s="5">
        <f t="shared" si="11"/>
        <v>28.55</v>
      </c>
      <c r="AC169"/>
      <c r="AD169"/>
    </row>
    <row r="170" spans="1:30" x14ac:dyDescent="0.3">
      <c r="A170" s="92">
        <v>159</v>
      </c>
      <c r="B170" s="92">
        <v>21946</v>
      </c>
      <c r="C170" s="4" t="s">
        <v>117</v>
      </c>
      <c r="D170" s="4" t="s">
        <v>3089</v>
      </c>
      <c r="E170" s="3">
        <v>43430</v>
      </c>
      <c r="F170" s="3">
        <v>43432</v>
      </c>
      <c r="G170" s="3">
        <v>43451</v>
      </c>
      <c r="H170" s="4" t="s">
        <v>186</v>
      </c>
      <c r="I170" s="153" t="s">
        <v>3294</v>
      </c>
      <c r="J170" s="92">
        <f t="shared" si="12"/>
        <v>859207</v>
      </c>
      <c r="K170" s="92">
        <v>859210</v>
      </c>
      <c r="L170" s="92">
        <f t="shared" si="17"/>
        <v>4</v>
      </c>
      <c r="M170" s="5">
        <f t="shared" si="18"/>
        <v>22.84</v>
      </c>
      <c r="N170" s="6" t="s">
        <v>3538</v>
      </c>
      <c r="O170" s="5">
        <v>5.71</v>
      </c>
      <c r="P170" s="6" t="s">
        <v>3539</v>
      </c>
      <c r="Q170" s="5">
        <v>11.42</v>
      </c>
      <c r="R170" s="6" t="s">
        <v>3540</v>
      </c>
      <c r="S170" s="5">
        <v>5.71</v>
      </c>
      <c r="T170" s="6"/>
      <c r="U170" s="5"/>
      <c r="V170" s="6"/>
      <c r="W170" s="5"/>
      <c r="X170" s="6"/>
      <c r="Y170" s="5"/>
      <c r="Z170" s="6"/>
      <c r="AA170" s="5"/>
      <c r="AB170" s="5">
        <f t="shared" si="11"/>
        <v>22.84</v>
      </c>
      <c r="AC170"/>
      <c r="AD170"/>
    </row>
    <row r="171" spans="1:30" x14ac:dyDescent="0.3">
      <c r="A171" s="92">
        <v>160</v>
      </c>
      <c r="B171" s="92">
        <v>21947</v>
      </c>
      <c r="C171" s="4" t="s">
        <v>38</v>
      </c>
      <c r="D171" s="4" t="s">
        <v>3072</v>
      </c>
      <c r="E171" s="3">
        <v>43430</v>
      </c>
      <c r="F171" s="3">
        <v>43431</v>
      </c>
      <c r="G171" s="3">
        <v>43434</v>
      </c>
      <c r="H171" s="4" t="s">
        <v>244</v>
      </c>
      <c r="I171" s="153" t="s">
        <v>3295</v>
      </c>
      <c r="J171" s="92">
        <f t="shared" si="12"/>
        <v>859211</v>
      </c>
      <c r="K171" s="92">
        <v>859215</v>
      </c>
      <c r="L171" s="92">
        <f t="shared" si="17"/>
        <v>5</v>
      </c>
      <c r="M171" s="5">
        <f t="shared" si="18"/>
        <v>28.55</v>
      </c>
      <c r="N171" s="6" t="s">
        <v>3470</v>
      </c>
      <c r="O171" s="5">
        <v>28.55</v>
      </c>
      <c r="P171" s="6"/>
      <c r="Q171" s="5"/>
      <c r="R171" s="6"/>
      <c r="S171" s="5"/>
      <c r="T171" s="6"/>
      <c r="U171" s="5"/>
      <c r="V171" s="6"/>
      <c r="W171" s="5"/>
      <c r="X171" s="6"/>
      <c r="Y171" s="5"/>
      <c r="Z171" s="6"/>
      <c r="AA171" s="5"/>
      <c r="AB171" s="5">
        <f t="shared" si="11"/>
        <v>28.55</v>
      </c>
      <c r="AC171"/>
      <c r="AD171"/>
    </row>
    <row r="172" spans="1:30" x14ac:dyDescent="0.3">
      <c r="A172" s="92">
        <v>161</v>
      </c>
      <c r="B172" s="92">
        <v>21948</v>
      </c>
      <c r="C172" s="4" t="s">
        <v>61</v>
      </c>
      <c r="D172" s="4" t="s">
        <v>3081</v>
      </c>
      <c r="E172" s="3">
        <v>43430</v>
      </c>
      <c r="F172" s="3">
        <v>43432</v>
      </c>
      <c r="G172" s="3">
        <v>43438</v>
      </c>
      <c r="H172" s="4" t="s">
        <v>261</v>
      </c>
      <c r="I172" s="153" t="s">
        <v>2993</v>
      </c>
      <c r="J172" s="92">
        <f t="shared" si="12"/>
        <v>859216</v>
      </c>
      <c r="K172" s="92">
        <v>859221</v>
      </c>
      <c r="L172" s="92">
        <f t="shared" si="17"/>
        <v>6</v>
      </c>
      <c r="M172" s="5">
        <f t="shared" si="18"/>
        <v>34.26</v>
      </c>
      <c r="N172" s="6" t="s">
        <v>3481</v>
      </c>
      <c r="O172" s="5">
        <v>22.84</v>
      </c>
      <c r="P172" s="6" t="s">
        <v>3482</v>
      </c>
      <c r="Q172" s="5">
        <v>11.42</v>
      </c>
      <c r="R172" s="6"/>
      <c r="S172" s="5"/>
      <c r="T172" s="6"/>
      <c r="U172" s="5"/>
      <c r="V172" s="6"/>
      <c r="W172" s="5"/>
      <c r="X172" s="6"/>
      <c r="Y172" s="5"/>
      <c r="Z172" s="6"/>
      <c r="AA172" s="5"/>
      <c r="AB172" s="5">
        <f t="shared" si="11"/>
        <v>34.26</v>
      </c>
      <c r="AC172"/>
      <c r="AD172"/>
    </row>
    <row r="173" spans="1:30" x14ac:dyDescent="0.3">
      <c r="A173" s="92">
        <v>162</v>
      </c>
      <c r="B173" s="92">
        <v>21949</v>
      </c>
      <c r="C173" s="4" t="s">
        <v>188</v>
      </c>
      <c r="D173" s="4" t="s">
        <v>3081</v>
      </c>
      <c r="E173" s="3">
        <v>43431</v>
      </c>
      <c r="F173" s="3">
        <v>43434</v>
      </c>
      <c r="G173" s="3">
        <v>43437</v>
      </c>
      <c r="H173" s="4" t="s">
        <v>333</v>
      </c>
      <c r="I173" s="153" t="s">
        <v>3052</v>
      </c>
      <c r="J173" s="92">
        <f t="shared" si="12"/>
        <v>859222</v>
      </c>
      <c r="K173" s="92">
        <v>859232</v>
      </c>
      <c r="L173" s="92">
        <f t="shared" si="17"/>
        <v>11</v>
      </c>
      <c r="M173" s="5">
        <f t="shared" si="18"/>
        <v>62.81</v>
      </c>
      <c r="N173" s="6" t="s">
        <v>3483</v>
      </c>
      <c r="O173" s="5">
        <v>22.84</v>
      </c>
      <c r="P173" s="6" t="s">
        <v>3484</v>
      </c>
      <c r="Q173" s="5">
        <v>22.84</v>
      </c>
      <c r="R173" s="6" t="s">
        <v>3485</v>
      </c>
      <c r="S173" s="5">
        <v>17.13</v>
      </c>
      <c r="T173" s="6"/>
      <c r="U173" s="5"/>
      <c r="V173" s="6"/>
      <c r="W173" s="5"/>
      <c r="X173" s="6"/>
      <c r="Y173" s="5"/>
      <c r="Z173" s="6"/>
      <c r="AA173" s="5"/>
      <c r="AB173" s="5">
        <f t="shared" si="11"/>
        <v>62.81</v>
      </c>
      <c r="AC173"/>
      <c r="AD173"/>
    </row>
    <row r="174" spans="1:30" x14ac:dyDescent="0.3">
      <c r="A174" s="92">
        <v>163</v>
      </c>
      <c r="B174" s="92">
        <v>21950</v>
      </c>
      <c r="C174" s="4" t="s">
        <v>12</v>
      </c>
      <c r="D174" s="4" t="s">
        <v>3088</v>
      </c>
      <c r="E174" s="3">
        <v>43431</v>
      </c>
      <c r="F174" s="3">
        <v>43432</v>
      </c>
      <c r="G174" s="3">
        <v>43433</v>
      </c>
      <c r="H174" s="4" t="s">
        <v>161</v>
      </c>
      <c r="I174" s="153" t="s">
        <v>3015</v>
      </c>
      <c r="J174" s="92">
        <f t="shared" si="12"/>
        <v>859233</v>
      </c>
      <c r="K174" s="92">
        <v>859234</v>
      </c>
      <c r="L174" s="92">
        <f t="shared" si="17"/>
        <v>2</v>
      </c>
      <c r="M174" s="5">
        <f t="shared" si="18"/>
        <v>11.42</v>
      </c>
      <c r="N174" s="6" t="s">
        <v>3486</v>
      </c>
      <c r="O174" s="5">
        <v>11.42</v>
      </c>
      <c r="P174" s="6"/>
      <c r="Q174" s="5"/>
      <c r="R174" s="6"/>
      <c r="S174" s="5"/>
      <c r="T174" s="6"/>
      <c r="U174" s="5"/>
      <c r="V174" s="6"/>
      <c r="W174" s="5"/>
      <c r="X174" s="6"/>
      <c r="Y174" s="5"/>
      <c r="Z174" s="6"/>
      <c r="AA174" s="5"/>
      <c r="AB174" s="5">
        <f t="shared" si="11"/>
        <v>11.42</v>
      </c>
      <c r="AC174"/>
      <c r="AD174"/>
    </row>
    <row r="175" spans="1:30" x14ac:dyDescent="0.3">
      <c r="A175" s="92">
        <v>164</v>
      </c>
      <c r="B175" s="92">
        <v>21951</v>
      </c>
      <c r="C175" s="4" t="s">
        <v>17</v>
      </c>
      <c r="D175" s="4" t="s">
        <v>3075</v>
      </c>
      <c r="E175" s="3">
        <v>43431</v>
      </c>
      <c r="F175" s="3">
        <v>43431</v>
      </c>
      <c r="G175" s="3">
        <v>43437</v>
      </c>
      <c r="H175" s="4" t="s">
        <v>152</v>
      </c>
      <c r="I175" s="153" t="s">
        <v>3058</v>
      </c>
      <c r="J175" s="92">
        <f t="shared" si="12"/>
        <v>859235</v>
      </c>
      <c r="K175" s="92">
        <v>859235</v>
      </c>
      <c r="L175" s="92">
        <f t="shared" si="17"/>
        <v>1</v>
      </c>
      <c r="M175" s="5">
        <f t="shared" si="18"/>
        <v>5.71</v>
      </c>
      <c r="N175" s="6" t="s">
        <v>3487</v>
      </c>
      <c r="O175" s="5">
        <v>5.71</v>
      </c>
      <c r="P175" s="6"/>
      <c r="Q175" s="5"/>
      <c r="R175" s="6"/>
      <c r="S175" s="5"/>
      <c r="T175" s="6"/>
      <c r="U175" s="5"/>
      <c r="V175" s="6"/>
      <c r="W175" s="5"/>
      <c r="X175" s="6"/>
      <c r="Y175" s="5"/>
      <c r="Z175" s="6"/>
      <c r="AA175" s="5"/>
      <c r="AB175" s="5">
        <f t="shared" si="11"/>
        <v>5.71</v>
      </c>
      <c r="AC175"/>
      <c r="AD175"/>
    </row>
    <row r="176" spans="1:30" x14ac:dyDescent="0.3">
      <c r="A176" s="92">
        <v>165</v>
      </c>
      <c r="B176" s="92">
        <v>21952</v>
      </c>
      <c r="C176" s="4" t="s">
        <v>2491</v>
      </c>
      <c r="D176" s="4" t="s">
        <v>3078</v>
      </c>
      <c r="E176" s="3">
        <v>43431</v>
      </c>
      <c r="F176" s="3">
        <v>43434</v>
      </c>
      <c r="G176" s="3">
        <v>43444</v>
      </c>
      <c r="H176" s="4" t="s">
        <v>176</v>
      </c>
      <c r="I176" s="153" t="s">
        <v>3171</v>
      </c>
      <c r="J176" s="92">
        <f t="shared" si="12"/>
        <v>859236</v>
      </c>
      <c r="K176" s="92">
        <v>859239</v>
      </c>
      <c r="L176" s="92">
        <f t="shared" si="17"/>
        <v>4</v>
      </c>
      <c r="M176" s="5">
        <f t="shared" si="18"/>
        <v>22.84</v>
      </c>
      <c r="N176" s="6" t="s">
        <v>3488</v>
      </c>
      <c r="O176" s="5">
        <v>22.84</v>
      </c>
      <c r="P176" s="6"/>
      <c r="Q176" s="5"/>
      <c r="R176" s="6"/>
      <c r="S176" s="5"/>
      <c r="T176" s="6"/>
      <c r="U176" s="5"/>
      <c r="V176" s="6"/>
      <c r="W176" s="5"/>
      <c r="X176" s="6"/>
      <c r="Y176" s="5"/>
      <c r="Z176" s="6"/>
      <c r="AA176" s="5"/>
      <c r="AB176" s="5">
        <f t="shared" si="11"/>
        <v>22.84</v>
      </c>
      <c r="AC176"/>
      <c r="AD176"/>
    </row>
    <row r="177" spans="1:30" x14ac:dyDescent="0.3">
      <c r="A177" s="92">
        <v>166</v>
      </c>
      <c r="B177" s="92">
        <v>21953</v>
      </c>
      <c r="C177" s="4" t="s">
        <v>193</v>
      </c>
      <c r="D177" s="4" t="s">
        <v>3075</v>
      </c>
      <c r="E177" s="3">
        <v>43431</v>
      </c>
      <c r="F177" s="3">
        <v>43437</v>
      </c>
      <c r="G177" s="3">
        <v>43437</v>
      </c>
      <c r="H177" s="4" t="s">
        <v>249</v>
      </c>
      <c r="I177" s="153" t="s">
        <v>3336</v>
      </c>
      <c r="J177" s="92">
        <f t="shared" si="12"/>
        <v>859240</v>
      </c>
      <c r="K177" s="92">
        <v>859244</v>
      </c>
      <c r="L177" s="92">
        <f t="shared" si="17"/>
        <v>5</v>
      </c>
      <c r="M177" s="5">
        <f t="shared" si="18"/>
        <v>28.55</v>
      </c>
      <c r="N177" s="6" t="s">
        <v>3489</v>
      </c>
      <c r="O177" s="5">
        <v>28.55</v>
      </c>
      <c r="P177" s="6"/>
      <c r="Q177" s="5"/>
      <c r="R177" s="6"/>
      <c r="S177" s="5"/>
      <c r="T177" s="6"/>
      <c r="U177" s="5"/>
      <c r="V177" s="6"/>
      <c r="W177" s="5"/>
      <c r="X177" s="6"/>
      <c r="Y177" s="5"/>
      <c r="Z177" s="6"/>
      <c r="AA177" s="5"/>
      <c r="AB177" s="5">
        <f t="shared" si="11"/>
        <v>28.55</v>
      </c>
      <c r="AC177"/>
      <c r="AD177"/>
    </row>
    <row r="178" spans="1:30" x14ac:dyDescent="0.3">
      <c r="A178" s="92">
        <v>167</v>
      </c>
      <c r="B178" s="92">
        <v>21955</v>
      </c>
      <c r="C178" s="4" t="s">
        <v>103</v>
      </c>
      <c r="D178" s="4" t="s">
        <v>3092</v>
      </c>
      <c r="E178" s="3">
        <v>43431</v>
      </c>
      <c r="F178" s="3">
        <v>43433</v>
      </c>
      <c r="G178" s="3">
        <v>43446</v>
      </c>
      <c r="H178" s="4" t="s">
        <v>255</v>
      </c>
      <c r="I178" s="153" t="s">
        <v>3337</v>
      </c>
      <c r="J178" s="92">
        <f t="shared" si="12"/>
        <v>859245</v>
      </c>
      <c r="K178" s="92">
        <v>859253</v>
      </c>
      <c r="L178" s="92">
        <f t="shared" ref="L178:L191" si="19">(K178-J178)+1</f>
        <v>9</v>
      </c>
      <c r="M178" s="5">
        <f t="shared" ref="M178:M191" si="20">(L178*5.71)</f>
        <v>51.39</v>
      </c>
      <c r="N178" s="6" t="s">
        <v>3541</v>
      </c>
      <c r="O178" s="5">
        <v>51.39</v>
      </c>
      <c r="P178" s="6"/>
      <c r="Q178" s="5"/>
      <c r="R178" s="6"/>
      <c r="S178" s="5"/>
      <c r="T178" s="6"/>
      <c r="U178" s="5"/>
      <c r="V178" s="6"/>
      <c r="W178" s="5"/>
      <c r="X178" s="6"/>
      <c r="Y178" s="5"/>
      <c r="Z178" s="6"/>
      <c r="AA178" s="5"/>
      <c r="AB178" s="5">
        <f t="shared" si="11"/>
        <v>51.39</v>
      </c>
      <c r="AC178"/>
      <c r="AD178"/>
    </row>
    <row r="179" spans="1:30" x14ac:dyDescent="0.3">
      <c r="A179" s="92">
        <v>168</v>
      </c>
      <c r="B179" s="92">
        <v>21956</v>
      </c>
      <c r="C179" s="4" t="s">
        <v>32</v>
      </c>
      <c r="D179" s="4" t="s">
        <v>3093</v>
      </c>
      <c r="E179" s="3">
        <v>43431</v>
      </c>
      <c r="F179" s="3">
        <v>43434</v>
      </c>
      <c r="G179" s="3">
        <v>43434</v>
      </c>
      <c r="H179" s="4" t="s">
        <v>223</v>
      </c>
      <c r="I179" s="153" t="s">
        <v>3009</v>
      </c>
      <c r="J179" s="92">
        <f t="shared" si="12"/>
        <v>859254</v>
      </c>
      <c r="K179" s="92">
        <v>859258</v>
      </c>
      <c r="L179" s="92">
        <f t="shared" si="19"/>
        <v>5</v>
      </c>
      <c r="M179" s="5">
        <f t="shared" si="20"/>
        <v>28.55</v>
      </c>
      <c r="N179" s="6" t="s">
        <v>3490</v>
      </c>
      <c r="O179" s="5">
        <v>28.55</v>
      </c>
      <c r="P179" s="6"/>
      <c r="Q179" s="5"/>
      <c r="R179" s="6"/>
      <c r="S179" s="5"/>
      <c r="T179" s="6"/>
      <c r="U179" s="5"/>
      <c r="V179" s="6"/>
      <c r="W179" s="5"/>
      <c r="X179" s="6"/>
      <c r="Y179" s="5"/>
      <c r="Z179" s="6"/>
      <c r="AA179" s="5"/>
      <c r="AB179" s="5">
        <f t="shared" si="11"/>
        <v>28.55</v>
      </c>
      <c r="AC179"/>
      <c r="AD179"/>
    </row>
    <row r="180" spans="1:30" x14ac:dyDescent="0.3">
      <c r="A180" s="92">
        <v>169</v>
      </c>
      <c r="B180" s="92">
        <v>21957</v>
      </c>
      <c r="C180" s="4" t="s">
        <v>95</v>
      </c>
      <c r="D180" s="4" t="s">
        <v>3074</v>
      </c>
      <c r="E180" s="3">
        <v>43431</v>
      </c>
      <c r="F180" s="3">
        <v>43432</v>
      </c>
      <c r="G180" s="3">
        <v>43439</v>
      </c>
      <c r="H180" s="4" t="s">
        <v>268</v>
      </c>
      <c r="I180" s="153" t="s">
        <v>3338</v>
      </c>
      <c r="J180" s="92">
        <f t="shared" si="12"/>
        <v>859259</v>
      </c>
      <c r="K180" s="92">
        <v>859259</v>
      </c>
      <c r="L180" s="92">
        <f t="shared" si="19"/>
        <v>1</v>
      </c>
      <c r="M180" s="5">
        <f t="shared" si="20"/>
        <v>5.71</v>
      </c>
      <c r="N180" s="6" t="s">
        <v>3491</v>
      </c>
      <c r="O180" s="5">
        <v>5.71</v>
      </c>
      <c r="P180" s="6"/>
      <c r="Q180" s="5"/>
      <c r="R180" s="6"/>
      <c r="S180" s="5"/>
      <c r="T180" s="6"/>
      <c r="U180" s="5"/>
      <c r="V180" s="6"/>
      <c r="W180" s="5"/>
      <c r="X180" s="6"/>
      <c r="Y180" s="5"/>
      <c r="Z180" s="6"/>
      <c r="AA180" s="5"/>
      <c r="AB180" s="5">
        <f t="shared" si="11"/>
        <v>5.71</v>
      </c>
      <c r="AC180"/>
      <c r="AD180"/>
    </row>
    <row r="181" spans="1:30" x14ac:dyDescent="0.3">
      <c r="A181" s="92">
        <v>170</v>
      </c>
      <c r="B181" s="92">
        <v>21958</v>
      </c>
      <c r="C181" s="4" t="s">
        <v>17</v>
      </c>
      <c r="D181" s="4" t="s">
        <v>3075</v>
      </c>
      <c r="E181" s="3">
        <v>43432</v>
      </c>
      <c r="F181" s="3">
        <v>43433</v>
      </c>
      <c r="G181" s="3">
        <v>43444</v>
      </c>
      <c r="H181" s="4" t="s">
        <v>167</v>
      </c>
      <c r="I181" s="153" t="s">
        <v>3041</v>
      </c>
      <c r="J181" s="92">
        <f t="shared" si="12"/>
        <v>859260</v>
      </c>
      <c r="K181" s="92">
        <v>859260</v>
      </c>
      <c r="L181" s="92">
        <f t="shared" si="19"/>
        <v>1</v>
      </c>
      <c r="M181" s="5">
        <f t="shared" si="20"/>
        <v>5.71</v>
      </c>
      <c r="N181" s="6" t="s">
        <v>3492</v>
      </c>
      <c r="O181" s="5">
        <v>5.71</v>
      </c>
      <c r="P181" s="6"/>
      <c r="Q181" s="5"/>
      <c r="R181" s="6"/>
      <c r="S181" s="5"/>
      <c r="T181" s="6"/>
      <c r="U181" s="5"/>
      <c r="V181" s="6"/>
      <c r="W181" s="5"/>
      <c r="X181" s="6"/>
      <c r="Y181" s="5"/>
      <c r="Z181" s="6"/>
      <c r="AA181" s="5"/>
      <c r="AB181" s="5">
        <f t="shared" si="11"/>
        <v>5.71</v>
      </c>
      <c r="AC181"/>
      <c r="AD181"/>
    </row>
    <row r="182" spans="1:30" x14ac:dyDescent="0.3">
      <c r="A182" s="92">
        <v>171</v>
      </c>
      <c r="B182" s="92">
        <v>21960</v>
      </c>
      <c r="C182" s="4" t="s">
        <v>110</v>
      </c>
      <c r="D182" s="4" t="s">
        <v>3073</v>
      </c>
      <c r="E182" s="3">
        <v>43432</v>
      </c>
      <c r="F182" s="3">
        <v>43434</v>
      </c>
      <c r="G182" s="3">
        <v>43438</v>
      </c>
      <c r="H182" s="4" t="s">
        <v>148</v>
      </c>
      <c r="I182" s="153" t="s">
        <v>3339</v>
      </c>
      <c r="J182" s="92">
        <f t="shared" si="12"/>
        <v>859261</v>
      </c>
      <c r="K182" s="92">
        <v>859261</v>
      </c>
      <c r="L182" s="92">
        <f t="shared" si="19"/>
        <v>1</v>
      </c>
      <c r="M182" s="5">
        <f t="shared" si="20"/>
        <v>5.71</v>
      </c>
      <c r="N182" s="6" t="s">
        <v>3493</v>
      </c>
      <c r="O182" s="5">
        <v>5.71</v>
      </c>
      <c r="P182" s="6"/>
      <c r="Q182" s="5"/>
      <c r="R182" s="6"/>
      <c r="S182" s="5"/>
      <c r="T182" s="6"/>
      <c r="U182" s="5"/>
      <c r="V182" s="6"/>
      <c r="W182" s="5"/>
      <c r="X182" s="6"/>
      <c r="Y182" s="5"/>
      <c r="Z182" s="6"/>
      <c r="AA182" s="5"/>
      <c r="AB182" s="5">
        <f t="shared" si="11"/>
        <v>5.71</v>
      </c>
      <c r="AC182"/>
      <c r="AD182"/>
    </row>
    <row r="183" spans="1:30" x14ac:dyDescent="0.3">
      <c r="A183" s="92">
        <v>172</v>
      </c>
      <c r="B183" s="92">
        <v>21961</v>
      </c>
      <c r="C183" s="4" t="s">
        <v>60</v>
      </c>
      <c r="D183" s="4" t="s">
        <v>3081</v>
      </c>
      <c r="E183" s="3">
        <v>43432</v>
      </c>
      <c r="F183" s="3">
        <v>43434</v>
      </c>
      <c r="G183" s="3">
        <v>43437</v>
      </c>
      <c r="H183" s="4" t="s">
        <v>237</v>
      </c>
      <c r="I183" s="153" t="s">
        <v>3340</v>
      </c>
      <c r="J183" s="92">
        <f t="shared" si="12"/>
        <v>859262</v>
      </c>
      <c r="K183" s="92">
        <v>859265</v>
      </c>
      <c r="L183" s="92">
        <f t="shared" si="19"/>
        <v>4</v>
      </c>
      <c r="M183" s="5">
        <f t="shared" si="20"/>
        <v>22.84</v>
      </c>
      <c r="N183" s="6" t="s">
        <v>3494</v>
      </c>
      <c r="O183" s="5">
        <v>22.84</v>
      </c>
      <c r="P183" s="6"/>
      <c r="Q183" s="5"/>
      <c r="R183" s="6"/>
      <c r="S183" s="5"/>
      <c r="T183" s="6"/>
      <c r="U183" s="5"/>
      <c r="V183" s="6"/>
      <c r="W183" s="5"/>
      <c r="X183" s="6"/>
      <c r="Y183" s="5"/>
      <c r="Z183" s="6"/>
      <c r="AA183" s="5"/>
      <c r="AB183" s="5">
        <f t="shared" si="11"/>
        <v>22.84</v>
      </c>
      <c r="AC183"/>
      <c r="AD183"/>
    </row>
    <row r="184" spans="1:30" x14ac:dyDescent="0.3">
      <c r="A184" s="92">
        <v>173</v>
      </c>
      <c r="B184" s="92">
        <v>21962</v>
      </c>
      <c r="C184" s="4" t="s">
        <v>119</v>
      </c>
      <c r="D184" s="4" t="s">
        <v>3081</v>
      </c>
      <c r="E184" s="3">
        <v>43432</v>
      </c>
      <c r="F184" s="3">
        <v>43434</v>
      </c>
      <c r="G184" s="3">
        <v>43448</v>
      </c>
      <c r="H184" s="4" t="s">
        <v>174</v>
      </c>
      <c r="I184" s="153" t="s">
        <v>3022</v>
      </c>
      <c r="J184" s="92">
        <f t="shared" si="12"/>
        <v>859266</v>
      </c>
      <c r="K184" s="92">
        <v>859267</v>
      </c>
      <c r="L184" s="92">
        <f t="shared" si="19"/>
        <v>2</v>
      </c>
      <c r="M184" s="5">
        <f t="shared" si="20"/>
        <v>11.42</v>
      </c>
      <c r="N184" s="6" t="s">
        <v>3542</v>
      </c>
      <c r="O184" s="5">
        <v>11.42</v>
      </c>
      <c r="P184" s="6"/>
      <c r="Q184" s="5"/>
      <c r="R184" s="6"/>
      <c r="S184" s="5"/>
      <c r="T184" s="6"/>
      <c r="U184" s="5"/>
      <c r="V184" s="6"/>
      <c r="W184" s="5"/>
      <c r="X184" s="6"/>
      <c r="Y184" s="5"/>
      <c r="Z184" s="6"/>
      <c r="AA184" s="5"/>
      <c r="AB184" s="5">
        <f t="shared" si="11"/>
        <v>11.42</v>
      </c>
      <c r="AC184"/>
      <c r="AD184"/>
    </row>
    <row r="185" spans="1:30" x14ac:dyDescent="0.3">
      <c r="A185" s="92">
        <v>174</v>
      </c>
      <c r="B185" s="92">
        <v>21963</v>
      </c>
      <c r="C185" s="4" t="s">
        <v>111</v>
      </c>
      <c r="D185" s="4" t="s">
        <v>3073</v>
      </c>
      <c r="E185" s="3">
        <v>43432</v>
      </c>
      <c r="F185" s="3">
        <v>43433</v>
      </c>
      <c r="G185" s="3">
        <v>43446</v>
      </c>
      <c r="H185" s="4" t="s">
        <v>250</v>
      </c>
      <c r="I185" s="153" t="s">
        <v>2991</v>
      </c>
      <c r="J185" s="92">
        <f t="shared" si="12"/>
        <v>859268</v>
      </c>
      <c r="K185" s="92">
        <v>859269</v>
      </c>
      <c r="L185" s="92">
        <f t="shared" si="19"/>
        <v>2</v>
      </c>
      <c r="M185" s="5">
        <f t="shared" si="20"/>
        <v>11.42</v>
      </c>
      <c r="N185" s="6" t="s">
        <v>3543</v>
      </c>
      <c r="O185" s="5">
        <v>11.42</v>
      </c>
      <c r="P185" s="6"/>
      <c r="Q185" s="5"/>
      <c r="R185" s="6"/>
      <c r="S185" s="5"/>
      <c r="T185" s="6"/>
      <c r="U185" s="5"/>
      <c r="V185" s="6"/>
      <c r="W185" s="5"/>
      <c r="X185" s="6"/>
      <c r="Y185" s="5"/>
      <c r="Z185" s="6"/>
      <c r="AA185" s="5"/>
      <c r="AB185" s="5">
        <f t="shared" si="11"/>
        <v>11.42</v>
      </c>
      <c r="AC185"/>
      <c r="AD185"/>
    </row>
    <row r="186" spans="1:30" x14ac:dyDescent="0.3">
      <c r="A186" s="92">
        <v>175</v>
      </c>
      <c r="B186" s="92">
        <v>21964</v>
      </c>
      <c r="C186" s="4" t="s">
        <v>11</v>
      </c>
      <c r="D186" s="4" t="s">
        <v>3081</v>
      </c>
      <c r="E186" s="3">
        <v>43432</v>
      </c>
      <c r="F186" s="3">
        <v>43433</v>
      </c>
      <c r="G186" s="3">
        <v>43438</v>
      </c>
      <c r="H186" s="4" t="s">
        <v>235</v>
      </c>
      <c r="I186" s="153" t="s">
        <v>2987</v>
      </c>
      <c r="J186" s="92">
        <f t="shared" si="12"/>
        <v>859270</v>
      </c>
      <c r="K186" s="92">
        <v>859272</v>
      </c>
      <c r="L186" s="92">
        <f t="shared" si="19"/>
        <v>3</v>
      </c>
      <c r="M186" s="5">
        <f t="shared" si="20"/>
        <v>17.13</v>
      </c>
      <c r="N186" s="6" t="s">
        <v>3495</v>
      </c>
      <c r="O186" s="5">
        <v>17.13</v>
      </c>
      <c r="P186" s="6"/>
      <c r="Q186" s="5"/>
      <c r="R186" s="6"/>
      <c r="S186" s="5"/>
      <c r="T186" s="6"/>
      <c r="U186" s="5"/>
      <c r="V186" s="6"/>
      <c r="W186" s="5"/>
      <c r="X186" s="6"/>
      <c r="Y186" s="5"/>
      <c r="Z186" s="6"/>
      <c r="AA186" s="5"/>
      <c r="AB186" s="5">
        <f t="shared" si="11"/>
        <v>17.13</v>
      </c>
      <c r="AC186"/>
      <c r="AD186"/>
    </row>
    <row r="187" spans="1:30" x14ac:dyDescent="0.3">
      <c r="A187" s="92">
        <v>176</v>
      </c>
      <c r="B187" s="92">
        <v>21965</v>
      </c>
      <c r="C187" s="4" t="s">
        <v>91</v>
      </c>
      <c r="D187" s="4" t="s">
        <v>3341</v>
      </c>
      <c r="E187" s="3">
        <v>43432</v>
      </c>
      <c r="F187" s="3">
        <v>43434</v>
      </c>
      <c r="G187" s="3">
        <v>43437</v>
      </c>
      <c r="H187" s="4" t="s">
        <v>167</v>
      </c>
      <c r="I187" s="153" t="s">
        <v>3171</v>
      </c>
      <c r="J187" s="92">
        <f t="shared" si="12"/>
        <v>859273</v>
      </c>
      <c r="K187" s="92">
        <v>859276</v>
      </c>
      <c r="L187" s="92">
        <f t="shared" si="19"/>
        <v>4</v>
      </c>
      <c r="M187" s="5">
        <f t="shared" si="20"/>
        <v>22.84</v>
      </c>
      <c r="N187" s="6" t="s">
        <v>3497</v>
      </c>
      <c r="O187" s="5">
        <v>11.42</v>
      </c>
      <c r="P187" s="6" t="s">
        <v>3496</v>
      </c>
      <c r="Q187" s="5">
        <v>11.42</v>
      </c>
      <c r="R187" s="6"/>
      <c r="S187" s="5"/>
      <c r="T187" s="6"/>
      <c r="U187" s="5"/>
      <c r="V187" s="6"/>
      <c r="W187" s="5"/>
      <c r="X187" s="6"/>
      <c r="Y187" s="5"/>
      <c r="Z187" s="6"/>
      <c r="AA187" s="5"/>
      <c r="AB187" s="5">
        <f t="shared" si="11"/>
        <v>22.84</v>
      </c>
      <c r="AC187"/>
      <c r="AD187"/>
    </row>
    <row r="188" spans="1:30" x14ac:dyDescent="0.3">
      <c r="A188" s="92">
        <v>177</v>
      </c>
      <c r="B188" s="92">
        <v>21966</v>
      </c>
      <c r="C188" s="4" t="s">
        <v>17</v>
      </c>
      <c r="D188" s="4" t="s">
        <v>3075</v>
      </c>
      <c r="E188" s="3">
        <v>43433</v>
      </c>
      <c r="F188" s="3">
        <v>43433</v>
      </c>
      <c r="G188" s="3">
        <v>43437</v>
      </c>
      <c r="H188" s="4" t="s">
        <v>3342</v>
      </c>
      <c r="I188" s="153" t="s">
        <v>3343</v>
      </c>
      <c r="J188" s="92">
        <f t="shared" si="12"/>
        <v>859277</v>
      </c>
      <c r="K188" s="92">
        <v>859277</v>
      </c>
      <c r="L188" s="92">
        <f t="shared" si="19"/>
        <v>1</v>
      </c>
      <c r="M188" s="5">
        <f t="shared" si="20"/>
        <v>5.71</v>
      </c>
      <c r="N188" s="6" t="s">
        <v>3498</v>
      </c>
      <c r="O188" s="5">
        <v>5.71</v>
      </c>
      <c r="P188" s="6"/>
      <c r="Q188" s="5"/>
      <c r="R188" s="6"/>
      <c r="S188" s="5"/>
      <c r="T188" s="6"/>
      <c r="U188" s="5"/>
      <c r="V188" s="6"/>
      <c r="W188" s="5"/>
      <c r="X188" s="6"/>
      <c r="Y188" s="5"/>
      <c r="Z188" s="6"/>
      <c r="AA188" s="5"/>
      <c r="AB188" s="5">
        <f t="shared" si="11"/>
        <v>5.71</v>
      </c>
      <c r="AC188"/>
      <c r="AD188"/>
    </row>
    <row r="189" spans="1:30" x14ac:dyDescent="0.3">
      <c r="A189" s="92">
        <v>178</v>
      </c>
      <c r="B189" s="92">
        <v>21967</v>
      </c>
      <c r="C189" s="4" t="s">
        <v>89</v>
      </c>
      <c r="D189" s="4" t="s">
        <v>3075</v>
      </c>
      <c r="E189" s="3">
        <v>43433</v>
      </c>
      <c r="F189" s="3">
        <v>43434</v>
      </c>
      <c r="G189" s="3">
        <v>43437</v>
      </c>
      <c r="H189" s="4" t="s">
        <v>170</v>
      </c>
      <c r="I189" s="153" t="s">
        <v>3062</v>
      </c>
      <c r="J189" s="92">
        <f t="shared" si="12"/>
        <v>859278</v>
      </c>
      <c r="K189" s="92">
        <v>859279</v>
      </c>
      <c r="L189" s="92">
        <f t="shared" si="19"/>
        <v>2</v>
      </c>
      <c r="M189" s="5">
        <f t="shared" si="20"/>
        <v>11.42</v>
      </c>
      <c r="N189" s="6" t="s">
        <v>3499</v>
      </c>
      <c r="O189" s="5">
        <v>11.42</v>
      </c>
      <c r="P189" s="6"/>
      <c r="Q189" s="5"/>
      <c r="R189" s="6"/>
      <c r="S189" s="5"/>
      <c r="T189" s="6"/>
      <c r="U189" s="5"/>
      <c r="V189" s="6"/>
      <c r="W189" s="5"/>
      <c r="X189" s="6"/>
      <c r="Y189" s="5"/>
      <c r="Z189" s="6"/>
      <c r="AA189" s="5"/>
      <c r="AB189" s="5">
        <f t="shared" si="11"/>
        <v>11.42</v>
      </c>
      <c r="AC189"/>
      <c r="AD189"/>
    </row>
    <row r="190" spans="1:30" x14ac:dyDescent="0.3">
      <c r="A190" s="92">
        <v>179</v>
      </c>
      <c r="B190" s="92">
        <v>21968</v>
      </c>
      <c r="C190" s="4" t="s">
        <v>2785</v>
      </c>
      <c r="D190" s="4" t="s">
        <v>3280</v>
      </c>
      <c r="E190" s="3">
        <v>43433</v>
      </c>
      <c r="F190" s="3">
        <v>43434</v>
      </c>
      <c r="G190" s="3">
        <v>43437</v>
      </c>
      <c r="H190" s="4" t="s">
        <v>161</v>
      </c>
      <c r="I190" s="153" t="s">
        <v>3003</v>
      </c>
      <c r="J190" s="92">
        <f t="shared" si="12"/>
        <v>859280</v>
      </c>
      <c r="K190" s="92">
        <v>859282</v>
      </c>
      <c r="L190" s="92">
        <f t="shared" si="19"/>
        <v>3</v>
      </c>
      <c r="M190" s="5">
        <f t="shared" si="20"/>
        <v>17.13</v>
      </c>
      <c r="N190" s="6" t="s">
        <v>3500</v>
      </c>
      <c r="O190" s="5">
        <v>17.13</v>
      </c>
      <c r="P190" s="6"/>
      <c r="Q190" s="5"/>
      <c r="R190" s="6"/>
      <c r="S190" s="5"/>
      <c r="T190" s="6"/>
      <c r="U190" s="5"/>
      <c r="V190" s="6"/>
      <c r="W190" s="5"/>
      <c r="X190" s="6"/>
      <c r="Y190" s="5"/>
      <c r="Z190" s="6"/>
      <c r="AA190" s="5"/>
      <c r="AB190" s="5">
        <f t="shared" si="11"/>
        <v>17.13</v>
      </c>
      <c r="AC190"/>
      <c r="AD190"/>
    </row>
    <row r="191" spans="1:30" s="76" customFormat="1" x14ac:dyDescent="0.3">
      <c r="A191" s="92">
        <v>180</v>
      </c>
      <c r="B191" s="92">
        <v>21969</v>
      </c>
      <c r="C191" s="4" t="s">
        <v>90</v>
      </c>
      <c r="D191" s="4" t="s">
        <v>3095</v>
      </c>
      <c r="E191" s="3">
        <v>43433</v>
      </c>
      <c r="F191" s="3">
        <v>43434</v>
      </c>
      <c r="G191" s="3">
        <v>43441</v>
      </c>
      <c r="H191" s="4" t="s">
        <v>257</v>
      </c>
      <c r="I191" s="153" t="s">
        <v>3344</v>
      </c>
      <c r="J191" s="92">
        <f t="shared" si="12"/>
        <v>859283</v>
      </c>
      <c r="K191" s="92">
        <v>859283</v>
      </c>
      <c r="L191" s="92">
        <f t="shared" si="19"/>
        <v>1</v>
      </c>
      <c r="M191" s="5">
        <f t="shared" si="20"/>
        <v>5.71</v>
      </c>
      <c r="N191" s="6" t="s">
        <v>3501</v>
      </c>
      <c r="O191" s="5">
        <v>5.71</v>
      </c>
      <c r="P191" s="6"/>
      <c r="Q191" s="5"/>
      <c r="R191" s="6"/>
      <c r="S191" s="5"/>
      <c r="T191" s="6"/>
      <c r="U191" s="5"/>
      <c r="V191" s="6"/>
      <c r="W191" s="5"/>
      <c r="X191" s="6"/>
      <c r="Y191" s="5"/>
      <c r="Z191" s="6"/>
      <c r="AA191" s="5"/>
      <c r="AB191" s="5">
        <f t="shared" si="11"/>
        <v>5.71</v>
      </c>
    </row>
    <row r="192" spans="1:30" s="76" customFormat="1" x14ac:dyDescent="0.3">
      <c r="A192" s="92">
        <v>181</v>
      </c>
      <c r="B192" s="92">
        <v>21970</v>
      </c>
      <c r="C192" s="4" t="s">
        <v>17</v>
      </c>
      <c r="D192" s="4" t="s">
        <v>3075</v>
      </c>
      <c r="E192" s="3">
        <v>43434</v>
      </c>
      <c r="F192" s="3">
        <v>43434</v>
      </c>
      <c r="G192" s="3">
        <v>43441</v>
      </c>
      <c r="H192" s="4" t="s">
        <v>152</v>
      </c>
      <c r="I192" s="153" t="s">
        <v>3041</v>
      </c>
      <c r="J192" s="92">
        <f t="shared" si="12"/>
        <v>859284</v>
      </c>
      <c r="K192" s="92">
        <v>859284</v>
      </c>
      <c r="L192" s="92">
        <f t="shared" ref="L192:L198" si="21">(K192-J192)+1</f>
        <v>1</v>
      </c>
      <c r="M192" s="5">
        <f t="shared" ref="M192:M198" si="22">(L192*5.71)</f>
        <v>5.71</v>
      </c>
      <c r="N192" s="6" t="s">
        <v>3502</v>
      </c>
      <c r="O192" s="5">
        <v>5.71</v>
      </c>
      <c r="P192" s="6"/>
      <c r="Q192" s="5"/>
      <c r="R192" s="6"/>
      <c r="S192" s="5"/>
      <c r="T192" s="6"/>
      <c r="U192" s="5"/>
      <c r="V192" s="6"/>
      <c r="W192" s="5"/>
      <c r="X192" s="6"/>
      <c r="Y192" s="5"/>
      <c r="Z192" s="6"/>
      <c r="AA192" s="5"/>
      <c r="AB192" s="5">
        <f t="shared" si="11"/>
        <v>5.71</v>
      </c>
    </row>
    <row r="193" spans="1:30" s="76" customFormat="1" x14ac:dyDescent="0.3">
      <c r="A193" s="92">
        <v>182</v>
      </c>
      <c r="B193" s="92">
        <v>21971</v>
      </c>
      <c r="C193" s="4" t="s">
        <v>111</v>
      </c>
      <c r="D193" s="4" t="s">
        <v>3073</v>
      </c>
      <c r="E193" s="3">
        <v>43434</v>
      </c>
      <c r="F193" s="3">
        <v>43434</v>
      </c>
      <c r="G193" s="3">
        <v>43446</v>
      </c>
      <c r="H193" s="4" t="s">
        <v>250</v>
      </c>
      <c r="I193" s="153" t="s">
        <v>2991</v>
      </c>
      <c r="J193" s="92">
        <f t="shared" si="12"/>
        <v>859285</v>
      </c>
      <c r="K193" s="92">
        <v>859286</v>
      </c>
      <c r="L193" s="92">
        <f t="shared" si="21"/>
        <v>2</v>
      </c>
      <c r="M193" s="5">
        <f t="shared" si="22"/>
        <v>11.42</v>
      </c>
      <c r="N193" s="6" t="s">
        <v>3544</v>
      </c>
      <c r="O193" s="5">
        <v>11.42</v>
      </c>
      <c r="P193" s="6"/>
      <c r="Q193" s="5"/>
      <c r="R193" s="6"/>
      <c r="S193" s="5"/>
      <c r="T193" s="6"/>
      <c r="U193" s="5"/>
      <c r="V193" s="6"/>
      <c r="W193" s="5"/>
      <c r="X193" s="6"/>
      <c r="Y193" s="5"/>
      <c r="Z193" s="6"/>
      <c r="AA193" s="5"/>
      <c r="AB193" s="5">
        <f t="shared" si="11"/>
        <v>11.42</v>
      </c>
    </row>
    <row r="194" spans="1:30" s="76" customFormat="1" x14ac:dyDescent="0.3">
      <c r="A194" s="92">
        <v>183</v>
      </c>
      <c r="B194" s="92">
        <v>21972</v>
      </c>
      <c r="C194" s="4" t="s">
        <v>94</v>
      </c>
      <c r="D194" s="4" t="s">
        <v>3074</v>
      </c>
      <c r="E194" s="3">
        <v>43434</v>
      </c>
      <c r="F194" s="3">
        <v>43434</v>
      </c>
      <c r="G194" s="3">
        <v>43437</v>
      </c>
      <c r="H194" s="4" t="s">
        <v>268</v>
      </c>
      <c r="I194" s="153" t="s">
        <v>3336</v>
      </c>
      <c r="J194" s="92">
        <f t="shared" si="12"/>
        <v>859287</v>
      </c>
      <c r="K194" s="92">
        <v>859289</v>
      </c>
      <c r="L194" s="92">
        <f t="shared" si="21"/>
        <v>3</v>
      </c>
      <c r="M194" s="5">
        <f t="shared" si="22"/>
        <v>17.13</v>
      </c>
      <c r="N194" s="6" t="s">
        <v>3503</v>
      </c>
      <c r="O194" s="5">
        <v>17.13</v>
      </c>
      <c r="P194" s="6"/>
      <c r="Q194" s="5"/>
      <c r="R194" s="6"/>
      <c r="S194" s="5"/>
      <c r="T194" s="6"/>
      <c r="U194" s="5"/>
      <c r="V194" s="6"/>
      <c r="W194" s="5"/>
      <c r="X194" s="6"/>
      <c r="Y194" s="5"/>
      <c r="Z194" s="6"/>
      <c r="AA194" s="5"/>
      <c r="AB194" s="5">
        <f t="shared" si="11"/>
        <v>17.13</v>
      </c>
    </row>
    <row r="195" spans="1:30" s="76" customFormat="1" x14ac:dyDescent="0.3">
      <c r="A195" s="92">
        <v>184</v>
      </c>
      <c r="B195" s="92">
        <v>21973</v>
      </c>
      <c r="C195" s="4" t="s">
        <v>219</v>
      </c>
      <c r="D195" s="4" t="s">
        <v>3094</v>
      </c>
      <c r="E195" s="3">
        <v>43434</v>
      </c>
      <c r="F195" s="3">
        <v>43434</v>
      </c>
      <c r="G195" s="3">
        <v>43434</v>
      </c>
      <c r="H195" s="4" t="s">
        <v>3345</v>
      </c>
      <c r="I195" s="153" t="s">
        <v>3022</v>
      </c>
      <c r="J195" s="92">
        <f t="shared" si="12"/>
        <v>859290</v>
      </c>
      <c r="K195" s="92">
        <v>859291</v>
      </c>
      <c r="L195" s="92">
        <f t="shared" si="21"/>
        <v>2</v>
      </c>
      <c r="M195" s="5">
        <f t="shared" si="22"/>
        <v>11.42</v>
      </c>
      <c r="N195" s="6" t="s">
        <v>3504</v>
      </c>
      <c r="O195" s="5">
        <v>11.42</v>
      </c>
      <c r="P195" s="6"/>
      <c r="Q195" s="5"/>
      <c r="R195" s="6"/>
      <c r="S195" s="5"/>
      <c r="T195" s="6"/>
      <c r="U195" s="5"/>
      <c r="V195" s="6"/>
      <c r="W195" s="5"/>
      <c r="X195" s="6"/>
      <c r="Y195" s="5"/>
      <c r="Z195" s="6"/>
      <c r="AA195" s="5"/>
      <c r="AB195" s="5">
        <f t="shared" si="11"/>
        <v>11.42</v>
      </c>
    </row>
    <row r="196" spans="1:30" s="76" customFormat="1" x14ac:dyDescent="0.3">
      <c r="A196" s="92">
        <v>185</v>
      </c>
      <c r="B196" s="92">
        <v>21974</v>
      </c>
      <c r="C196" s="4" t="s">
        <v>181</v>
      </c>
      <c r="D196" s="4" t="s">
        <v>3073</v>
      </c>
      <c r="E196" s="3">
        <v>43434</v>
      </c>
      <c r="F196" s="3">
        <v>43434</v>
      </c>
      <c r="G196" s="3">
        <v>43437</v>
      </c>
      <c r="H196" s="4" t="s">
        <v>177</v>
      </c>
      <c r="I196" s="153" t="s">
        <v>3015</v>
      </c>
      <c r="J196" s="92">
        <f t="shared" si="12"/>
        <v>859292</v>
      </c>
      <c r="K196" s="92">
        <v>859293</v>
      </c>
      <c r="L196" s="92">
        <f t="shared" si="21"/>
        <v>2</v>
      </c>
      <c r="M196" s="5">
        <f t="shared" si="22"/>
        <v>11.42</v>
      </c>
      <c r="N196" s="6" t="s">
        <v>3505</v>
      </c>
      <c r="O196" s="5">
        <v>11.42</v>
      </c>
      <c r="P196" s="6"/>
      <c r="Q196" s="5"/>
      <c r="R196" s="6"/>
      <c r="S196" s="5"/>
      <c r="T196" s="6"/>
      <c r="U196" s="5"/>
      <c r="V196" s="6"/>
      <c r="W196" s="5"/>
      <c r="X196" s="6"/>
      <c r="Y196" s="5"/>
      <c r="Z196" s="6"/>
      <c r="AA196" s="5"/>
      <c r="AB196" s="5">
        <f t="shared" si="11"/>
        <v>11.42</v>
      </c>
    </row>
    <row r="197" spans="1:30" s="76" customFormat="1" x14ac:dyDescent="0.3">
      <c r="A197" s="92">
        <v>186</v>
      </c>
      <c r="B197" s="92">
        <v>21975</v>
      </c>
      <c r="C197" s="4" t="s">
        <v>1567</v>
      </c>
      <c r="D197" s="4" t="s">
        <v>3075</v>
      </c>
      <c r="E197" s="3">
        <v>43434</v>
      </c>
      <c r="F197" s="3">
        <v>43434</v>
      </c>
      <c r="G197" s="3">
        <v>43441</v>
      </c>
      <c r="H197" s="4" t="s">
        <v>244</v>
      </c>
      <c r="I197" s="153" t="s">
        <v>3058</v>
      </c>
      <c r="J197" s="92">
        <f t="shared" si="12"/>
        <v>859294</v>
      </c>
      <c r="K197" s="92">
        <v>859294</v>
      </c>
      <c r="L197" s="92">
        <f t="shared" si="21"/>
        <v>1</v>
      </c>
      <c r="M197" s="5">
        <f t="shared" si="22"/>
        <v>5.71</v>
      </c>
      <c r="N197" s="6" t="s">
        <v>3506</v>
      </c>
      <c r="O197" s="5">
        <v>5.71</v>
      </c>
      <c r="P197" s="6"/>
      <c r="Q197" s="5"/>
      <c r="R197" s="6"/>
      <c r="S197" s="5"/>
      <c r="T197" s="6"/>
      <c r="U197" s="5"/>
      <c r="V197" s="6"/>
      <c r="W197" s="5"/>
      <c r="X197" s="6"/>
      <c r="Y197" s="5"/>
      <c r="Z197" s="6"/>
      <c r="AA197" s="5"/>
      <c r="AB197" s="5">
        <f t="shared" si="11"/>
        <v>5.71</v>
      </c>
    </row>
    <row r="198" spans="1:30" x14ac:dyDescent="0.3">
      <c r="A198" s="92">
        <v>187</v>
      </c>
      <c r="B198" s="92">
        <v>21976</v>
      </c>
      <c r="C198" s="4" t="s">
        <v>1567</v>
      </c>
      <c r="D198" s="4" t="s">
        <v>3075</v>
      </c>
      <c r="E198" s="3">
        <v>43434</v>
      </c>
      <c r="F198" s="3">
        <v>43437</v>
      </c>
      <c r="G198" s="3">
        <v>43441</v>
      </c>
      <c r="H198" s="43" t="s">
        <v>152</v>
      </c>
      <c r="I198" s="155" t="s">
        <v>3158</v>
      </c>
      <c r="J198" s="92">
        <f t="shared" si="12"/>
        <v>859295</v>
      </c>
      <c r="K198" s="92">
        <v>859300</v>
      </c>
      <c r="L198" s="92">
        <f t="shared" si="21"/>
        <v>6</v>
      </c>
      <c r="M198" s="5">
        <f t="shared" si="22"/>
        <v>34.26</v>
      </c>
      <c r="N198" s="6" t="s">
        <v>3507</v>
      </c>
      <c r="O198" s="5">
        <v>34.26</v>
      </c>
      <c r="P198" s="6"/>
      <c r="Q198" s="5"/>
      <c r="R198" s="6"/>
      <c r="S198" s="5"/>
      <c r="T198" s="6"/>
      <c r="U198" s="5"/>
      <c r="V198" s="6"/>
      <c r="W198" s="5"/>
      <c r="X198" s="6"/>
      <c r="Y198" s="5"/>
      <c r="Z198" s="6"/>
      <c r="AA198" s="5"/>
      <c r="AB198" s="5">
        <f t="shared" si="11"/>
        <v>34.26</v>
      </c>
      <c r="AC198"/>
      <c r="AD198"/>
    </row>
    <row r="199" spans="1:30" s="76" customFormat="1" x14ac:dyDescent="0.3">
      <c r="A199" s="92"/>
      <c r="B199" s="92"/>
      <c r="C199" s="4"/>
      <c r="D199" s="4"/>
      <c r="E199" s="3"/>
      <c r="F199" s="3"/>
      <c r="G199" s="3"/>
      <c r="H199" s="43"/>
      <c r="I199" s="155"/>
      <c r="J199" s="92"/>
      <c r="K199" s="92"/>
      <c r="L199" s="92"/>
      <c r="M199" s="5"/>
      <c r="N199" s="6"/>
      <c r="O199" s="5"/>
      <c r="P199" s="6"/>
      <c r="Q199" s="5"/>
      <c r="R199" s="6"/>
      <c r="S199" s="5"/>
      <c r="T199" s="6"/>
      <c r="U199" s="5"/>
      <c r="V199" s="6"/>
      <c r="W199" s="5"/>
      <c r="X199" s="6"/>
      <c r="Y199" s="5"/>
      <c r="Z199" s="6"/>
      <c r="AA199" s="5"/>
      <c r="AB199" s="5"/>
    </row>
    <row r="200" spans="1:30" x14ac:dyDescent="0.3">
      <c r="A200" s="92"/>
      <c r="B200" s="4"/>
      <c r="C200" s="4"/>
      <c r="D200" s="4"/>
      <c r="E200" s="3"/>
      <c r="F200" s="3"/>
      <c r="G200" s="3"/>
      <c r="H200" s="43"/>
      <c r="I200" s="155"/>
      <c r="J200" s="92"/>
      <c r="K200" s="92"/>
      <c r="L200" s="92">
        <f>SUM(L12:L198)</f>
        <v>3013</v>
      </c>
      <c r="M200" s="5">
        <f>SUM(M12:M198)</f>
        <v>17204.229999999956</v>
      </c>
      <c r="N200" s="6"/>
      <c r="O200" s="5"/>
      <c r="P200" s="6"/>
      <c r="Q200" s="5"/>
      <c r="R200" s="6"/>
      <c r="S200" s="5"/>
      <c r="T200" s="6"/>
      <c r="U200" s="5"/>
      <c r="V200" s="6"/>
      <c r="W200" s="5"/>
      <c r="X200" s="6"/>
      <c r="Y200" s="5"/>
      <c r="Z200" s="6"/>
      <c r="AA200" s="5"/>
      <c r="AB200" s="5">
        <f>SUM(AB12:AB198)</f>
        <v>16947.279999999955</v>
      </c>
      <c r="AC200"/>
      <c r="AD200"/>
    </row>
    <row r="203" spans="1:30" x14ac:dyDescent="0.3">
      <c r="O203" s="185" t="s">
        <v>1929</v>
      </c>
      <c r="P203" s="185" t="s">
        <v>1930</v>
      </c>
      <c r="Q203" s="186" t="s">
        <v>1931</v>
      </c>
      <c r="R203" s="187"/>
    </row>
    <row r="204" spans="1:30" x14ac:dyDescent="0.3">
      <c r="O204" s="185"/>
      <c r="P204" s="185"/>
      <c r="Q204" s="188"/>
      <c r="R204" s="189"/>
    </row>
    <row r="205" spans="1:30" x14ac:dyDescent="0.3">
      <c r="O205" s="4"/>
      <c r="P205" s="4"/>
      <c r="Q205" s="190"/>
      <c r="R205" s="191"/>
    </row>
    <row r="206" spans="1:30" x14ac:dyDescent="0.3">
      <c r="O206" s="125">
        <f>(M200)</f>
        <v>17204.229999999956</v>
      </c>
      <c r="P206" s="125">
        <f>(AB200)</f>
        <v>16947.279999999955</v>
      </c>
      <c r="Q206" s="192">
        <v>256.95</v>
      </c>
      <c r="R206" s="193"/>
    </row>
  </sheetData>
  <mergeCells count="12">
    <mergeCell ref="O203:O204"/>
    <mergeCell ref="P203:P204"/>
    <mergeCell ref="Q203:R204"/>
    <mergeCell ref="Q205:R205"/>
    <mergeCell ref="Q206:R206"/>
    <mergeCell ref="A10:AB10"/>
    <mergeCell ref="A9:AB9"/>
    <mergeCell ref="A8:AB8"/>
    <mergeCell ref="A1:AD4"/>
    <mergeCell ref="A7:AB7"/>
    <mergeCell ref="A6:AB6"/>
    <mergeCell ref="A5:AB5"/>
  </mergeCells>
  <pageMargins left="0.7" right="0.7" top="0.75" bottom="0.75" header="0.3" footer="0.3"/>
  <pageSetup orientation="portrait" horizontalDpi="180" verticalDpi="18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5"/>
  <sheetViews>
    <sheetView zoomScaleNormal="100" workbookViewId="0">
      <selection activeCell="B29" sqref="B29"/>
    </sheetView>
  </sheetViews>
  <sheetFormatPr baseColWidth="10" defaultRowHeight="14.4" x14ac:dyDescent="0.3"/>
  <cols>
    <col min="1" max="1" width="4.6640625" style="76" bestFit="1" customWidth="1"/>
    <col min="2" max="2" width="12" style="76" customWidth="1"/>
    <col min="3" max="3" width="40.88671875" style="76" bestFit="1" customWidth="1"/>
    <col min="4" max="4" width="33" style="76" customWidth="1"/>
    <col min="5" max="5" width="11.6640625" style="76" customWidth="1"/>
    <col min="6" max="6" width="12.5546875" style="76" customWidth="1"/>
    <col min="7" max="7" width="10.6640625" style="76" customWidth="1"/>
    <col min="8" max="8" width="21.33203125" style="76" bestFit="1" customWidth="1"/>
    <col min="9" max="9" width="13.109375" style="44" customWidth="1"/>
    <col min="10" max="10" width="13.5546875" style="44" customWidth="1"/>
    <col min="11" max="11" width="9.44140625" style="76" bestFit="1" customWidth="1"/>
    <col min="12" max="12" width="8.6640625" style="76" bestFit="1" customWidth="1"/>
    <col min="13" max="13" width="12.88671875" style="76" customWidth="1"/>
    <col min="14" max="14" width="9" style="76" customWidth="1"/>
    <col min="15" max="15" width="13.44140625" style="76" customWidth="1"/>
    <col min="16" max="16" width="13.33203125" style="76" customWidth="1"/>
    <col min="17" max="17" width="11.44140625" style="76" customWidth="1"/>
    <col min="18" max="18" width="9.88671875" style="76" bestFit="1" customWidth="1"/>
    <col min="19" max="19" width="9" style="76" bestFit="1" customWidth="1"/>
    <col min="20" max="20" width="9.88671875" style="76" bestFit="1" customWidth="1"/>
    <col min="21" max="21" width="9" style="76" bestFit="1" customWidth="1"/>
    <col min="22" max="22" width="9.6640625" style="76" bestFit="1" customWidth="1"/>
    <col min="23" max="23" width="8" style="76" bestFit="1" customWidth="1"/>
    <col min="24" max="24" width="9.88671875" style="76" bestFit="1" customWidth="1"/>
    <col min="25" max="25" width="7.5546875" style="76" bestFit="1" customWidth="1"/>
    <col min="26" max="26" width="9.6640625" style="76" bestFit="1" customWidth="1"/>
    <col min="27" max="27" width="7.5546875" style="76" bestFit="1" customWidth="1"/>
    <col min="28" max="28" width="11.5546875" style="76" bestFit="1" customWidth="1"/>
  </cols>
  <sheetData>
    <row r="1" spans="1:28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x14ac:dyDescent="0.3">
      <c r="A5" s="195" t="s">
        <v>51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</row>
    <row r="6" spans="1:28" x14ac:dyDescent="0.3">
      <c r="A6" s="195" t="s">
        <v>36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</row>
    <row r="7" spans="1:28" x14ac:dyDescent="0.3">
      <c r="A7" s="195" t="s">
        <v>63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</row>
    <row r="8" spans="1:28" x14ac:dyDescent="0.3">
      <c r="A8" s="195" t="s">
        <v>64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</row>
    <row r="9" spans="1:28" x14ac:dyDescent="0.3">
      <c r="A9" s="195" t="s">
        <v>65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8" x14ac:dyDescent="0.3">
      <c r="A10" s="202" t="s">
        <v>3794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</row>
    <row r="11" spans="1:28" ht="43.2" x14ac:dyDescent="0.3">
      <c r="A11" s="161" t="s">
        <v>75</v>
      </c>
      <c r="B11" s="150" t="s">
        <v>2983</v>
      </c>
      <c r="C11" s="161" t="s">
        <v>2982</v>
      </c>
      <c r="D11" s="161" t="s">
        <v>3071</v>
      </c>
      <c r="E11" s="150" t="s">
        <v>2979</v>
      </c>
      <c r="F11" s="150" t="s">
        <v>2985</v>
      </c>
      <c r="G11" s="150" t="s">
        <v>2984</v>
      </c>
      <c r="H11" s="161" t="s">
        <v>2980</v>
      </c>
      <c r="I11" s="150" t="s">
        <v>2975</v>
      </c>
      <c r="J11" s="150" t="s">
        <v>2978</v>
      </c>
      <c r="K11" s="150" t="s">
        <v>2976</v>
      </c>
      <c r="L11" s="150" t="s">
        <v>2977</v>
      </c>
      <c r="M11" s="150" t="s">
        <v>2981</v>
      </c>
      <c r="N11" s="161" t="s">
        <v>53</v>
      </c>
      <c r="O11" s="161" t="s">
        <v>54</v>
      </c>
      <c r="P11" s="161" t="s">
        <v>55</v>
      </c>
      <c r="Q11" s="161" t="s">
        <v>54</v>
      </c>
      <c r="R11" s="161" t="s">
        <v>56</v>
      </c>
      <c r="S11" s="161" t="s">
        <v>54</v>
      </c>
      <c r="T11" s="161" t="s">
        <v>57</v>
      </c>
      <c r="U11" s="161" t="s">
        <v>54</v>
      </c>
      <c r="V11" s="161" t="s">
        <v>58</v>
      </c>
      <c r="W11" s="161" t="s">
        <v>54</v>
      </c>
      <c r="X11" s="161" t="s">
        <v>70</v>
      </c>
      <c r="Y11" s="161" t="s">
        <v>54</v>
      </c>
      <c r="Z11" s="161" t="s">
        <v>71</v>
      </c>
      <c r="AA11" s="161" t="s">
        <v>54</v>
      </c>
      <c r="AB11" s="161" t="s">
        <v>72</v>
      </c>
    </row>
    <row r="12" spans="1:28" x14ac:dyDescent="0.3">
      <c r="A12" s="92">
        <v>1</v>
      </c>
      <c r="B12" s="92">
        <v>21977</v>
      </c>
      <c r="C12" s="4" t="s">
        <v>91</v>
      </c>
      <c r="D12" s="4" t="s">
        <v>3350</v>
      </c>
      <c r="E12" s="3">
        <v>43437</v>
      </c>
      <c r="F12" s="3">
        <v>43438</v>
      </c>
      <c r="G12" s="3">
        <v>43440</v>
      </c>
      <c r="H12" s="4" t="s">
        <v>167</v>
      </c>
      <c r="I12" s="153" t="s">
        <v>3346</v>
      </c>
      <c r="J12" s="92">
        <v>859301</v>
      </c>
      <c r="K12" s="92">
        <v>859303</v>
      </c>
      <c r="L12" s="92">
        <f t="shared" ref="L12:L26" si="0">(K12-J12)+1</f>
        <v>3</v>
      </c>
      <c r="M12" s="5">
        <f t="shared" ref="M12:M26" si="1">(L12*5.71)</f>
        <v>17.13</v>
      </c>
      <c r="N12" s="6" t="s">
        <v>3592</v>
      </c>
      <c r="O12" s="5">
        <v>17.13</v>
      </c>
      <c r="P12" s="6"/>
      <c r="Q12" s="5"/>
      <c r="R12" s="6"/>
      <c r="S12" s="5"/>
      <c r="T12" s="6"/>
      <c r="U12" s="5"/>
      <c r="V12" s="6"/>
      <c r="W12" s="5"/>
      <c r="X12" s="6"/>
      <c r="Y12" s="5"/>
      <c r="Z12" s="6"/>
      <c r="AA12" s="5"/>
      <c r="AB12" s="5">
        <f t="shared" ref="AB12:AB75" si="2">O12+Q12+S12+U12+W12+Y12+AA12</f>
        <v>17.13</v>
      </c>
    </row>
    <row r="13" spans="1:28" x14ac:dyDescent="0.3">
      <c r="A13" s="92">
        <v>2</v>
      </c>
      <c r="B13" s="92">
        <v>21978</v>
      </c>
      <c r="C13" s="4" t="s">
        <v>2491</v>
      </c>
      <c r="D13" s="4" t="s">
        <v>3078</v>
      </c>
      <c r="E13" s="3">
        <v>43437</v>
      </c>
      <c r="F13" s="3">
        <v>43441</v>
      </c>
      <c r="G13" s="3">
        <v>43444</v>
      </c>
      <c r="H13" s="4" t="s">
        <v>176</v>
      </c>
      <c r="I13" s="153" t="s">
        <v>3347</v>
      </c>
      <c r="J13" s="92">
        <f t="shared" ref="J13:J76" si="3">(K12+1)</f>
        <v>859304</v>
      </c>
      <c r="K13" s="92">
        <v>859309</v>
      </c>
      <c r="L13" s="92">
        <f t="shared" si="0"/>
        <v>6</v>
      </c>
      <c r="M13" s="5">
        <f t="shared" si="1"/>
        <v>34.26</v>
      </c>
      <c r="N13" s="6" t="s">
        <v>3593</v>
      </c>
      <c r="O13" s="5">
        <v>34.26</v>
      </c>
      <c r="P13" s="6"/>
      <c r="Q13" s="5"/>
      <c r="R13" s="6"/>
      <c r="S13" s="5"/>
      <c r="T13" s="6"/>
      <c r="U13" s="5"/>
      <c r="V13" s="6"/>
      <c r="W13" s="5"/>
      <c r="X13" s="6"/>
      <c r="Y13" s="5"/>
      <c r="Z13" s="6"/>
      <c r="AA13" s="5"/>
      <c r="AB13" s="5">
        <f t="shared" si="2"/>
        <v>34.26</v>
      </c>
    </row>
    <row r="14" spans="1:28" x14ac:dyDescent="0.3">
      <c r="A14" s="92">
        <v>3</v>
      </c>
      <c r="B14" s="92">
        <v>21979</v>
      </c>
      <c r="C14" s="4" t="s">
        <v>40</v>
      </c>
      <c r="D14" s="4" t="s">
        <v>3078</v>
      </c>
      <c r="E14" s="3">
        <v>43437</v>
      </c>
      <c r="F14" s="3">
        <v>43457</v>
      </c>
      <c r="G14" s="3">
        <v>43468</v>
      </c>
      <c r="H14" s="4" t="s">
        <v>227</v>
      </c>
      <c r="I14" s="153" t="s">
        <v>3348</v>
      </c>
      <c r="J14" s="92">
        <f t="shared" si="3"/>
        <v>859310</v>
      </c>
      <c r="K14" s="92">
        <v>859359</v>
      </c>
      <c r="L14" s="92">
        <f t="shared" si="0"/>
        <v>50</v>
      </c>
      <c r="M14" s="5">
        <f t="shared" si="1"/>
        <v>285.5</v>
      </c>
      <c r="N14" s="6" t="s">
        <v>3594</v>
      </c>
      <c r="O14" s="5">
        <v>114.2</v>
      </c>
      <c r="P14" s="6" t="s">
        <v>3595</v>
      </c>
      <c r="Q14" s="5">
        <v>85.65</v>
      </c>
      <c r="R14" s="6" t="s">
        <v>3596</v>
      </c>
      <c r="S14" s="5">
        <v>85.65</v>
      </c>
      <c r="T14" s="6"/>
      <c r="U14" s="5"/>
      <c r="V14" s="6"/>
      <c r="W14" s="5"/>
      <c r="X14" s="6"/>
      <c r="Y14" s="5"/>
      <c r="Z14" s="6"/>
      <c r="AA14" s="5"/>
      <c r="AB14" s="5">
        <f t="shared" si="2"/>
        <v>285.5</v>
      </c>
    </row>
    <row r="15" spans="1:28" x14ac:dyDescent="0.3">
      <c r="A15" s="92">
        <v>4</v>
      </c>
      <c r="B15" s="92">
        <v>21980</v>
      </c>
      <c r="C15" s="4" t="s">
        <v>40</v>
      </c>
      <c r="D15" s="4" t="s">
        <v>3078</v>
      </c>
      <c r="E15" s="3">
        <v>43437</v>
      </c>
      <c r="F15" s="3">
        <v>43456</v>
      </c>
      <c r="G15" s="3">
        <v>43468</v>
      </c>
      <c r="H15" s="4" t="s">
        <v>228</v>
      </c>
      <c r="I15" s="153" t="s">
        <v>3349</v>
      </c>
      <c r="J15" s="92">
        <f t="shared" si="3"/>
        <v>859360</v>
      </c>
      <c r="K15" s="92">
        <v>859397</v>
      </c>
      <c r="L15" s="92">
        <f t="shared" si="0"/>
        <v>38</v>
      </c>
      <c r="M15" s="5">
        <f t="shared" si="1"/>
        <v>216.98</v>
      </c>
      <c r="N15" s="6" t="s">
        <v>3597</v>
      </c>
      <c r="O15" s="5">
        <v>114.2</v>
      </c>
      <c r="P15" s="6" t="s">
        <v>3598</v>
      </c>
      <c r="Q15" s="5">
        <v>51.39</v>
      </c>
      <c r="R15" s="6" t="s">
        <v>3599</v>
      </c>
      <c r="S15" s="5">
        <v>51.39</v>
      </c>
      <c r="T15" s="134"/>
      <c r="U15" s="5"/>
      <c r="V15" s="6"/>
      <c r="W15" s="5"/>
      <c r="X15" s="6"/>
      <c r="Y15" s="5"/>
      <c r="Z15" s="6"/>
      <c r="AA15" s="5"/>
      <c r="AB15" s="5">
        <f t="shared" si="2"/>
        <v>216.98000000000002</v>
      </c>
    </row>
    <row r="16" spans="1:28" x14ac:dyDescent="0.3">
      <c r="A16" s="92">
        <v>5</v>
      </c>
      <c r="B16" s="92">
        <v>21981</v>
      </c>
      <c r="C16" s="4" t="s">
        <v>108</v>
      </c>
      <c r="D16" s="4" t="s">
        <v>3351</v>
      </c>
      <c r="E16" s="3">
        <v>43437</v>
      </c>
      <c r="F16" s="3">
        <v>43451</v>
      </c>
      <c r="G16" s="3">
        <v>43451</v>
      </c>
      <c r="H16" s="4" t="s">
        <v>138</v>
      </c>
      <c r="I16" s="153" t="s">
        <v>3352</v>
      </c>
      <c r="J16" s="92">
        <f t="shared" si="3"/>
        <v>859398</v>
      </c>
      <c r="K16" s="92">
        <v>859432</v>
      </c>
      <c r="L16" s="92">
        <f t="shared" si="0"/>
        <v>35</v>
      </c>
      <c r="M16" s="5">
        <f t="shared" si="1"/>
        <v>199.85</v>
      </c>
      <c r="N16" s="6" t="s">
        <v>3600</v>
      </c>
      <c r="O16" s="5">
        <v>45.68</v>
      </c>
      <c r="P16" s="6" t="s">
        <v>3601</v>
      </c>
      <c r="Q16" s="5">
        <v>57.1</v>
      </c>
      <c r="R16" s="6" t="s">
        <v>3602</v>
      </c>
      <c r="S16" s="5">
        <v>57.1</v>
      </c>
      <c r="T16" s="6" t="s">
        <v>3603</v>
      </c>
      <c r="U16" s="5">
        <v>39.97</v>
      </c>
      <c r="V16" s="6"/>
      <c r="W16" s="5"/>
      <c r="X16" s="6"/>
      <c r="Y16" s="5"/>
      <c r="Z16" s="6"/>
      <c r="AA16" s="5"/>
      <c r="AB16" s="5">
        <f t="shared" si="2"/>
        <v>199.85</v>
      </c>
    </row>
    <row r="17" spans="1:28" x14ac:dyDescent="0.3">
      <c r="A17" s="92">
        <v>6</v>
      </c>
      <c r="B17" s="92">
        <v>21982</v>
      </c>
      <c r="C17" s="4" t="s">
        <v>193</v>
      </c>
      <c r="D17" s="4" t="s">
        <v>3351</v>
      </c>
      <c r="E17" s="3">
        <v>43437</v>
      </c>
      <c r="F17" s="3">
        <v>43451</v>
      </c>
      <c r="G17" s="3">
        <v>43451</v>
      </c>
      <c r="H17" s="4" t="s">
        <v>249</v>
      </c>
      <c r="I17" s="153" t="s">
        <v>3353</v>
      </c>
      <c r="J17" s="92">
        <f t="shared" si="3"/>
        <v>859433</v>
      </c>
      <c r="K17" s="92">
        <v>859444</v>
      </c>
      <c r="L17" s="92">
        <f t="shared" si="0"/>
        <v>12</v>
      </c>
      <c r="M17" s="5">
        <f t="shared" si="1"/>
        <v>68.52</v>
      </c>
      <c r="N17" s="6" t="s">
        <v>3604</v>
      </c>
      <c r="O17" s="5">
        <v>34.26</v>
      </c>
      <c r="P17" s="6" t="s">
        <v>3605</v>
      </c>
      <c r="Q17" s="5">
        <v>34.26</v>
      </c>
      <c r="R17" s="6"/>
      <c r="S17" s="5"/>
      <c r="T17" s="6"/>
      <c r="U17" s="5"/>
      <c r="V17" s="6"/>
      <c r="W17" s="5"/>
      <c r="X17" s="6"/>
      <c r="Y17" s="5"/>
      <c r="Z17" s="6"/>
      <c r="AA17" s="5"/>
      <c r="AB17" s="5">
        <f t="shared" si="2"/>
        <v>68.52</v>
      </c>
    </row>
    <row r="18" spans="1:28" x14ac:dyDescent="0.3">
      <c r="A18" s="92">
        <v>7</v>
      </c>
      <c r="B18" s="92">
        <v>21983</v>
      </c>
      <c r="C18" s="4" t="s">
        <v>188</v>
      </c>
      <c r="D18" s="4" t="s">
        <v>3081</v>
      </c>
      <c r="E18" s="3">
        <v>43437</v>
      </c>
      <c r="F18" s="3">
        <v>43440</v>
      </c>
      <c r="G18" s="3">
        <v>43446</v>
      </c>
      <c r="H18" s="4" t="s">
        <v>333</v>
      </c>
      <c r="I18" s="153" t="s">
        <v>3354</v>
      </c>
      <c r="J18" s="92">
        <f t="shared" si="3"/>
        <v>859445</v>
      </c>
      <c r="K18" s="92">
        <v>859450</v>
      </c>
      <c r="L18" s="92">
        <f t="shared" si="0"/>
        <v>6</v>
      </c>
      <c r="M18" s="5">
        <f t="shared" si="1"/>
        <v>34.26</v>
      </c>
      <c r="N18" s="6" t="s">
        <v>3606</v>
      </c>
      <c r="O18" s="5">
        <v>5.71</v>
      </c>
      <c r="P18" s="6" t="s">
        <v>3607</v>
      </c>
      <c r="Q18" s="5">
        <v>5.71</v>
      </c>
      <c r="R18" s="6" t="s">
        <v>3608</v>
      </c>
      <c r="S18" s="5">
        <v>5.71</v>
      </c>
      <c r="T18" s="6" t="s">
        <v>3609</v>
      </c>
      <c r="U18" s="5">
        <v>17.13</v>
      </c>
      <c r="V18" s="6"/>
      <c r="W18" s="5"/>
      <c r="X18" s="6"/>
      <c r="Y18" s="5"/>
      <c r="Z18" s="6"/>
      <c r="AA18" s="5"/>
      <c r="AB18" s="5">
        <f t="shared" si="2"/>
        <v>34.26</v>
      </c>
    </row>
    <row r="19" spans="1:28" x14ac:dyDescent="0.3">
      <c r="A19" s="92">
        <v>8</v>
      </c>
      <c r="B19" s="92">
        <v>21984</v>
      </c>
      <c r="C19" s="4" t="s">
        <v>43</v>
      </c>
      <c r="D19" s="4" t="s">
        <v>3079</v>
      </c>
      <c r="E19" s="3">
        <v>43437</v>
      </c>
      <c r="F19" s="3">
        <v>43448</v>
      </c>
      <c r="G19" s="3">
        <v>43451</v>
      </c>
      <c r="H19" s="4" t="s">
        <v>163</v>
      </c>
      <c r="I19" s="153" t="s">
        <v>3355</v>
      </c>
      <c r="J19" s="92">
        <f t="shared" si="3"/>
        <v>859451</v>
      </c>
      <c r="K19" s="92">
        <v>859452</v>
      </c>
      <c r="L19" s="92">
        <f t="shared" si="0"/>
        <v>2</v>
      </c>
      <c r="M19" s="5">
        <f t="shared" si="1"/>
        <v>11.42</v>
      </c>
      <c r="N19" s="6" t="s">
        <v>3610</v>
      </c>
      <c r="O19" s="5">
        <v>5.71</v>
      </c>
      <c r="P19" s="6" t="s">
        <v>3611</v>
      </c>
      <c r="Q19" s="5">
        <v>5.71</v>
      </c>
      <c r="R19" s="6"/>
      <c r="S19" s="5"/>
      <c r="T19" s="6"/>
      <c r="U19" s="5"/>
      <c r="V19" s="6"/>
      <c r="W19" s="5"/>
      <c r="X19" s="6"/>
      <c r="Y19" s="5"/>
      <c r="Z19" s="6"/>
      <c r="AA19" s="5"/>
      <c r="AB19" s="5">
        <f t="shared" si="2"/>
        <v>11.42</v>
      </c>
    </row>
    <row r="20" spans="1:28" x14ac:dyDescent="0.3">
      <c r="A20" s="92">
        <v>9</v>
      </c>
      <c r="B20" s="92">
        <v>21985</v>
      </c>
      <c r="C20" s="4" t="s">
        <v>193</v>
      </c>
      <c r="D20" s="4" t="s">
        <v>3351</v>
      </c>
      <c r="E20" s="3">
        <v>43437</v>
      </c>
      <c r="F20" s="3">
        <v>43437</v>
      </c>
      <c r="G20" s="3">
        <v>43439</v>
      </c>
      <c r="H20" s="4" t="s">
        <v>268</v>
      </c>
      <c r="I20" s="153" t="s">
        <v>3356</v>
      </c>
      <c r="J20" s="92">
        <f t="shared" si="3"/>
        <v>859453</v>
      </c>
      <c r="K20" s="92">
        <v>859454</v>
      </c>
      <c r="L20" s="92">
        <f t="shared" si="0"/>
        <v>2</v>
      </c>
      <c r="M20" s="5">
        <f t="shared" si="1"/>
        <v>11.42</v>
      </c>
      <c r="N20" s="6" t="s">
        <v>3612</v>
      </c>
      <c r="O20" s="5">
        <v>11.42</v>
      </c>
      <c r="P20" s="6"/>
      <c r="Q20" s="5"/>
      <c r="R20" s="6"/>
      <c r="S20" s="5"/>
      <c r="T20" s="6"/>
      <c r="U20" s="5"/>
      <c r="V20" s="6"/>
      <c r="W20" s="5"/>
      <c r="X20" s="6"/>
      <c r="Y20" s="5"/>
      <c r="Z20" s="6"/>
      <c r="AA20" s="5"/>
      <c r="AB20" s="5">
        <f t="shared" si="2"/>
        <v>11.42</v>
      </c>
    </row>
    <row r="21" spans="1:28" x14ac:dyDescent="0.3">
      <c r="A21" s="92">
        <v>10</v>
      </c>
      <c r="B21" s="92">
        <v>21986</v>
      </c>
      <c r="C21" s="4" t="s">
        <v>110</v>
      </c>
      <c r="D21" s="4" t="s">
        <v>3073</v>
      </c>
      <c r="E21" s="3">
        <v>43437</v>
      </c>
      <c r="F21" s="3">
        <v>43438</v>
      </c>
      <c r="G21" s="3">
        <v>43452</v>
      </c>
      <c r="H21" s="4" t="s">
        <v>148</v>
      </c>
      <c r="I21" s="153" t="s">
        <v>3357</v>
      </c>
      <c r="J21" s="92">
        <f t="shared" si="3"/>
        <v>859455</v>
      </c>
      <c r="K21" s="92">
        <v>859458</v>
      </c>
      <c r="L21" s="92">
        <f t="shared" si="0"/>
        <v>4</v>
      </c>
      <c r="M21" s="5">
        <f t="shared" si="1"/>
        <v>22.84</v>
      </c>
      <c r="N21" s="6" t="s">
        <v>3613</v>
      </c>
      <c r="O21" s="5">
        <v>22.84</v>
      </c>
      <c r="P21" s="6"/>
      <c r="Q21" s="5"/>
      <c r="R21" s="6"/>
      <c r="S21" s="5"/>
      <c r="T21" s="6"/>
      <c r="U21" s="5"/>
      <c r="V21" s="6"/>
      <c r="W21" s="5"/>
      <c r="X21" s="6"/>
      <c r="Y21" s="5"/>
      <c r="Z21" s="6"/>
      <c r="AA21" s="5"/>
      <c r="AB21" s="5">
        <f t="shared" si="2"/>
        <v>22.84</v>
      </c>
    </row>
    <row r="22" spans="1:28" x14ac:dyDescent="0.3">
      <c r="A22" s="92">
        <v>11</v>
      </c>
      <c r="B22" s="92">
        <v>21987</v>
      </c>
      <c r="C22" s="4" t="s">
        <v>10</v>
      </c>
      <c r="D22" s="4" t="s">
        <v>3080</v>
      </c>
      <c r="E22" s="3">
        <v>43437</v>
      </c>
      <c r="F22" s="3">
        <v>43455</v>
      </c>
      <c r="G22" s="3">
        <v>43468</v>
      </c>
      <c r="H22" s="4" t="s">
        <v>154</v>
      </c>
      <c r="I22" s="153" t="s">
        <v>3358</v>
      </c>
      <c r="J22" s="92">
        <f t="shared" si="3"/>
        <v>859459</v>
      </c>
      <c r="K22" s="92">
        <v>859480</v>
      </c>
      <c r="L22" s="92">
        <f t="shared" si="0"/>
        <v>22</v>
      </c>
      <c r="M22" s="5">
        <f t="shared" si="1"/>
        <v>125.62</v>
      </c>
      <c r="N22" s="6" t="s">
        <v>3614</v>
      </c>
      <c r="O22" s="5">
        <v>17.13</v>
      </c>
      <c r="P22" s="6" t="s">
        <v>3615</v>
      </c>
      <c r="Q22" s="5">
        <v>45.68</v>
      </c>
      <c r="R22" s="6" t="s">
        <v>3616</v>
      </c>
      <c r="S22" s="5">
        <v>34.26</v>
      </c>
      <c r="T22" s="6" t="s">
        <v>3617</v>
      </c>
      <c r="U22" s="5">
        <v>28.55</v>
      </c>
      <c r="V22" s="6"/>
      <c r="W22" s="5"/>
      <c r="X22" s="6"/>
      <c r="Y22" s="5"/>
      <c r="Z22" s="6"/>
      <c r="AA22" s="5"/>
      <c r="AB22" s="5">
        <f t="shared" si="2"/>
        <v>125.61999999999999</v>
      </c>
    </row>
    <row r="23" spans="1:28" x14ac:dyDescent="0.3">
      <c r="A23" s="92">
        <v>12</v>
      </c>
      <c r="B23" s="92">
        <v>21988</v>
      </c>
      <c r="C23" s="4" t="s">
        <v>10</v>
      </c>
      <c r="D23" s="4" t="s">
        <v>3080</v>
      </c>
      <c r="E23" s="3">
        <v>43437</v>
      </c>
      <c r="F23" s="3">
        <v>43448</v>
      </c>
      <c r="G23" s="3">
        <v>43452</v>
      </c>
      <c r="H23" s="4" t="s">
        <v>300</v>
      </c>
      <c r="I23" s="153" t="s">
        <v>3359</v>
      </c>
      <c r="J23" s="92">
        <f t="shared" si="3"/>
        <v>859481</v>
      </c>
      <c r="K23" s="92">
        <v>859521</v>
      </c>
      <c r="L23" s="92">
        <f t="shared" si="0"/>
        <v>41</v>
      </c>
      <c r="M23" s="5">
        <f t="shared" si="1"/>
        <v>234.10999999999999</v>
      </c>
      <c r="N23" s="6" t="s">
        <v>3618</v>
      </c>
      <c r="O23" s="5">
        <v>234.11</v>
      </c>
      <c r="P23" s="6"/>
      <c r="Q23" s="5"/>
      <c r="R23" s="6"/>
      <c r="S23" s="5"/>
      <c r="T23" s="6"/>
      <c r="U23" s="5"/>
      <c r="V23" s="6"/>
      <c r="W23" s="5"/>
      <c r="X23" s="6"/>
      <c r="Y23" s="5"/>
      <c r="Z23" s="6"/>
      <c r="AA23" s="5"/>
      <c r="AB23" s="5">
        <f t="shared" si="2"/>
        <v>234.11</v>
      </c>
    </row>
    <row r="24" spans="1:28" x14ac:dyDescent="0.3">
      <c r="A24" s="92">
        <v>13</v>
      </c>
      <c r="B24" s="92">
        <v>21989</v>
      </c>
      <c r="C24" s="4" t="s">
        <v>10</v>
      </c>
      <c r="D24" s="4" t="s">
        <v>3080</v>
      </c>
      <c r="E24" s="3">
        <v>43437</v>
      </c>
      <c r="F24" s="3">
        <v>43448</v>
      </c>
      <c r="G24" s="3">
        <v>43453</v>
      </c>
      <c r="H24" s="4" t="s">
        <v>236</v>
      </c>
      <c r="I24" s="153" t="s">
        <v>3360</v>
      </c>
      <c r="J24" s="92">
        <f t="shared" si="3"/>
        <v>859522</v>
      </c>
      <c r="K24" s="92">
        <v>859535</v>
      </c>
      <c r="L24" s="92">
        <f t="shared" si="0"/>
        <v>14</v>
      </c>
      <c r="M24" s="5">
        <f t="shared" si="1"/>
        <v>79.94</v>
      </c>
      <c r="N24" s="6" t="s">
        <v>3619</v>
      </c>
      <c r="O24" s="5">
        <v>79.94</v>
      </c>
      <c r="P24" s="6"/>
      <c r="Q24" s="5"/>
      <c r="R24" s="6"/>
      <c r="S24" s="5"/>
      <c r="T24" s="6"/>
      <c r="U24" s="5"/>
      <c r="V24" s="6"/>
      <c r="W24" s="5"/>
      <c r="X24" s="6"/>
      <c r="Y24" s="5"/>
      <c r="Z24" s="6"/>
      <c r="AA24" s="5"/>
      <c r="AB24" s="5">
        <f t="shared" si="2"/>
        <v>79.94</v>
      </c>
    </row>
    <row r="25" spans="1:28" x14ac:dyDescent="0.3">
      <c r="A25" s="92">
        <v>14</v>
      </c>
      <c r="B25" s="92">
        <v>21990</v>
      </c>
      <c r="C25" s="4" t="s">
        <v>44</v>
      </c>
      <c r="D25" s="4" t="s">
        <v>3080</v>
      </c>
      <c r="E25" s="3">
        <v>43437</v>
      </c>
      <c r="F25" s="3">
        <v>43455</v>
      </c>
      <c r="G25" s="3">
        <v>43468</v>
      </c>
      <c r="H25" s="4" t="s">
        <v>155</v>
      </c>
      <c r="I25" s="153" t="s">
        <v>3355</v>
      </c>
      <c r="J25" s="92">
        <f t="shared" si="3"/>
        <v>859536</v>
      </c>
      <c r="K25" s="92">
        <v>859537</v>
      </c>
      <c r="L25" s="92">
        <f t="shared" si="0"/>
        <v>2</v>
      </c>
      <c r="M25" s="5">
        <f t="shared" si="1"/>
        <v>11.42</v>
      </c>
      <c r="N25" s="6" t="s">
        <v>3621</v>
      </c>
      <c r="O25" s="5">
        <v>11.42</v>
      </c>
      <c r="P25" s="6"/>
      <c r="Q25" s="5"/>
      <c r="R25" s="6"/>
      <c r="S25" s="5"/>
      <c r="T25" s="6"/>
      <c r="U25" s="5"/>
      <c r="V25" s="6"/>
      <c r="W25" s="5"/>
      <c r="X25" s="6"/>
      <c r="Y25" s="5"/>
      <c r="Z25" s="6"/>
      <c r="AA25" s="5"/>
      <c r="AB25" s="5">
        <f t="shared" si="2"/>
        <v>11.42</v>
      </c>
    </row>
    <row r="26" spans="1:28" x14ac:dyDescent="0.3">
      <c r="A26" s="92">
        <v>15</v>
      </c>
      <c r="B26" s="92">
        <v>21991</v>
      </c>
      <c r="C26" s="4" t="s">
        <v>14</v>
      </c>
      <c r="D26" s="4" t="s">
        <v>3073</v>
      </c>
      <c r="E26" s="3">
        <v>43437</v>
      </c>
      <c r="F26" s="3">
        <v>43448</v>
      </c>
      <c r="G26" s="3">
        <v>43452</v>
      </c>
      <c r="H26" s="4" t="s">
        <v>1043</v>
      </c>
      <c r="I26" s="153" t="s">
        <v>3357</v>
      </c>
      <c r="J26" s="92">
        <f t="shared" si="3"/>
        <v>859538</v>
      </c>
      <c r="K26" s="92">
        <v>859541</v>
      </c>
      <c r="L26" s="92">
        <f t="shared" si="0"/>
        <v>4</v>
      </c>
      <c r="M26" s="5">
        <f t="shared" si="1"/>
        <v>22.84</v>
      </c>
      <c r="N26" s="6" t="s">
        <v>3622</v>
      </c>
      <c r="O26" s="5">
        <v>22.84</v>
      </c>
      <c r="P26" s="6"/>
      <c r="Q26" s="5"/>
      <c r="R26" s="6"/>
      <c r="S26" s="5"/>
      <c r="T26" s="6"/>
      <c r="U26" s="5"/>
      <c r="V26" s="6"/>
      <c r="W26" s="5"/>
      <c r="X26" s="6"/>
      <c r="Y26" s="5"/>
      <c r="Z26" s="6"/>
      <c r="AA26" s="5"/>
      <c r="AB26" s="5">
        <f t="shared" si="2"/>
        <v>22.84</v>
      </c>
    </row>
    <row r="27" spans="1:28" x14ac:dyDescent="0.3">
      <c r="A27" s="92">
        <v>16</v>
      </c>
      <c r="B27" s="92">
        <v>21992</v>
      </c>
      <c r="C27" s="4" t="s">
        <v>131</v>
      </c>
      <c r="D27" s="4" t="s">
        <v>3081</v>
      </c>
      <c r="E27" s="3">
        <v>43437</v>
      </c>
      <c r="F27" s="3">
        <v>43441</v>
      </c>
      <c r="G27" s="3">
        <v>43446</v>
      </c>
      <c r="H27" s="4" t="s">
        <v>247</v>
      </c>
      <c r="I27" s="153" t="s">
        <v>3361</v>
      </c>
      <c r="J27" s="92">
        <f t="shared" si="3"/>
        <v>859542</v>
      </c>
      <c r="K27" s="92">
        <v>859551</v>
      </c>
      <c r="L27" s="92">
        <f t="shared" ref="L27:L40" si="4">(K27-J27)+1</f>
        <v>10</v>
      </c>
      <c r="M27" s="5">
        <f t="shared" ref="M27:M40" si="5">(L27*5.71)</f>
        <v>57.1</v>
      </c>
      <c r="N27" s="6" t="s">
        <v>3623</v>
      </c>
      <c r="O27" s="5">
        <v>17.13</v>
      </c>
      <c r="P27" s="6" t="s">
        <v>3624</v>
      </c>
      <c r="Q27" s="5">
        <v>17.13</v>
      </c>
      <c r="R27" s="6" t="s">
        <v>3625</v>
      </c>
      <c r="S27" s="5">
        <v>22.84</v>
      </c>
      <c r="T27" s="6"/>
      <c r="U27" s="5"/>
      <c r="V27" s="6"/>
      <c r="W27" s="5"/>
      <c r="X27" s="6"/>
      <c r="Y27" s="5"/>
      <c r="Z27" s="6"/>
      <c r="AA27" s="5"/>
      <c r="AB27" s="5">
        <f t="shared" si="2"/>
        <v>57.099999999999994</v>
      </c>
    </row>
    <row r="28" spans="1:28" x14ac:dyDescent="0.3">
      <c r="A28" s="92">
        <v>17</v>
      </c>
      <c r="B28" s="92">
        <v>21993</v>
      </c>
      <c r="C28" s="4" t="s">
        <v>181</v>
      </c>
      <c r="D28" s="4" t="s">
        <v>3073</v>
      </c>
      <c r="E28" s="3">
        <v>43437</v>
      </c>
      <c r="F28" s="3">
        <v>43438</v>
      </c>
      <c r="G28" s="3">
        <v>43439</v>
      </c>
      <c r="H28" s="4" t="s">
        <v>177</v>
      </c>
      <c r="I28" s="153" t="s">
        <v>3362</v>
      </c>
      <c r="J28" s="92">
        <f t="shared" si="3"/>
        <v>859552</v>
      </c>
      <c r="K28" s="92">
        <v>859553</v>
      </c>
      <c r="L28" s="92">
        <f t="shared" si="4"/>
        <v>2</v>
      </c>
      <c r="M28" s="5">
        <f t="shared" si="5"/>
        <v>11.42</v>
      </c>
      <c r="N28" s="6" t="s">
        <v>3626</v>
      </c>
      <c r="O28" s="5">
        <v>11.42</v>
      </c>
      <c r="P28" s="6"/>
      <c r="Q28" s="5"/>
      <c r="R28" s="6"/>
      <c r="S28" s="5"/>
      <c r="T28" s="6"/>
      <c r="U28" s="5"/>
      <c r="V28" s="6"/>
      <c r="W28" s="5"/>
      <c r="X28" s="6"/>
      <c r="Y28" s="5"/>
      <c r="Z28" s="6"/>
      <c r="AA28" s="5"/>
      <c r="AB28" s="5">
        <f t="shared" si="2"/>
        <v>11.42</v>
      </c>
    </row>
    <row r="29" spans="1:28" x14ac:dyDescent="0.3">
      <c r="A29" s="92">
        <v>18</v>
      </c>
      <c r="B29" s="92">
        <v>21994</v>
      </c>
      <c r="C29" s="4" t="s">
        <v>184</v>
      </c>
      <c r="D29" s="4" t="s">
        <v>3072</v>
      </c>
      <c r="E29" s="3">
        <v>43437</v>
      </c>
      <c r="F29" s="3">
        <v>43438</v>
      </c>
      <c r="G29" s="3">
        <v>43441</v>
      </c>
      <c r="H29" s="4" t="s">
        <v>262</v>
      </c>
      <c r="I29" s="153" t="s">
        <v>3343</v>
      </c>
      <c r="J29" s="92">
        <f t="shared" si="3"/>
        <v>859554</v>
      </c>
      <c r="K29" s="92">
        <v>859554</v>
      </c>
      <c r="L29" s="92">
        <f t="shared" si="4"/>
        <v>1</v>
      </c>
      <c r="M29" s="5">
        <f t="shared" si="5"/>
        <v>5.71</v>
      </c>
      <c r="N29" s="6" t="s">
        <v>3627</v>
      </c>
      <c r="O29" s="5">
        <v>5.71</v>
      </c>
      <c r="P29" s="6"/>
      <c r="Q29" s="5"/>
      <c r="R29" s="6"/>
      <c r="S29" s="5"/>
      <c r="T29" s="6"/>
      <c r="U29" s="5"/>
      <c r="V29" s="6"/>
      <c r="W29" s="5"/>
      <c r="X29" s="6"/>
      <c r="Y29" s="5"/>
      <c r="Z29" s="6"/>
      <c r="AA29" s="5"/>
      <c r="AB29" s="5">
        <f t="shared" si="2"/>
        <v>5.71</v>
      </c>
    </row>
    <row r="30" spans="1:28" x14ac:dyDescent="0.3">
      <c r="A30" s="92">
        <v>19</v>
      </c>
      <c r="B30" s="92">
        <v>21995</v>
      </c>
      <c r="C30" s="4" t="s">
        <v>38</v>
      </c>
      <c r="D30" s="4" t="s">
        <v>3072</v>
      </c>
      <c r="E30" s="3">
        <v>43437</v>
      </c>
      <c r="F30" s="3">
        <v>43441</v>
      </c>
      <c r="G30" s="3">
        <v>43448</v>
      </c>
      <c r="H30" s="4" t="s">
        <v>244</v>
      </c>
      <c r="I30" s="153" t="s">
        <v>3363</v>
      </c>
      <c r="J30" s="92">
        <f t="shared" si="3"/>
        <v>859555</v>
      </c>
      <c r="K30" s="92">
        <v>859566</v>
      </c>
      <c r="L30" s="92">
        <f t="shared" si="4"/>
        <v>12</v>
      </c>
      <c r="M30" s="5">
        <f t="shared" si="5"/>
        <v>68.52</v>
      </c>
      <c r="N30" s="6" t="s">
        <v>3628</v>
      </c>
      <c r="O30" s="5">
        <v>34.26</v>
      </c>
      <c r="P30" s="6" t="s">
        <v>3629</v>
      </c>
      <c r="Q30" s="5">
        <v>17.13</v>
      </c>
      <c r="R30" s="6" t="s">
        <v>3630</v>
      </c>
      <c r="S30" s="5">
        <v>17.13</v>
      </c>
      <c r="T30" s="6"/>
      <c r="U30" s="5"/>
      <c r="V30" s="6"/>
      <c r="W30" s="5"/>
      <c r="X30" s="6"/>
      <c r="Y30" s="5"/>
      <c r="Z30" s="6"/>
      <c r="AA30" s="5"/>
      <c r="AB30" s="5">
        <f t="shared" si="2"/>
        <v>68.52</v>
      </c>
    </row>
    <row r="31" spans="1:28" x14ac:dyDescent="0.3">
      <c r="A31" s="92">
        <v>20</v>
      </c>
      <c r="B31" s="92">
        <v>21996</v>
      </c>
      <c r="C31" s="4" t="s">
        <v>61</v>
      </c>
      <c r="D31" s="4" t="s">
        <v>3081</v>
      </c>
      <c r="E31" s="3">
        <v>43437</v>
      </c>
      <c r="F31" s="3">
        <v>43439</v>
      </c>
      <c r="G31" s="3">
        <v>43448</v>
      </c>
      <c r="H31" s="4" t="s">
        <v>261</v>
      </c>
      <c r="I31" s="153" t="s">
        <v>3357</v>
      </c>
      <c r="J31" s="92">
        <f t="shared" si="3"/>
        <v>859567</v>
      </c>
      <c r="K31" s="92">
        <v>859570</v>
      </c>
      <c r="L31" s="92">
        <f t="shared" si="4"/>
        <v>4</v>
      </c>
      <c r="M31" s="5">
        <f t="shared" si="5"/>
        <v>22.84</v>
      </c>
      <c r="N31" s="6" t="s">
        <v>3631</v>
      </c>
      <c r="O31" s="5">
        <v>22.84</v>
      </c>
      <c r="P31" s="6"/>
      <c r="Q31" s="5"/>
      <c r="R31" s="6"/>
      <c r="S31" s="5"/>
      <c r="T31" s="6"/>
      <c r="U31" s="5"/>
      <c r="V31" s="6"/>
      <c r="W31" s="5"/>
      <c r="X31" s="6"/>
      <c r="Y31" s="5"/>
      <c r="Z31" s="6"/>
      <c r="AA31" s="5"/>
      <c r="AB31" s="5">
        <f t="shared" si="2"/>
        <v>22.84</v>
      </c>
    </row>
    <row r="32" spans="1:28" x14ac:dyDescent="0.3">
      <c r="A32" s="92">
        <v>21</v>
      </c>
      <c r="B32" s="92">
        <v>21997</v>
      </c>
      <c r="C32" s="4" t="s">
        <v>2786</v>
      </c>
      <c r="D32" s="4" t="s">
        <v>3364</v>
      </c>
      <c r="E32" s="3">
        <v>43437</v>
      </c>
      <c r="F32" s="3">
        <v>43439</v>
      </c>
      <c r="G32" s="3">
        <v>43441</v>
      </c>
      <c r="H32" s="4" t="s">
        <v>179</v>
      </c>
      <c r="I32" s="153" t="s">
        <v>3365</v>
      </c>
      <c r="J32" s="92">
        <f t="shared" si="3"/>
        <v>859571</v>
      </c>
      <c r="K32" s="92">
        <v>859572</v>
      </c>
      <c r="L32" s="92">
        <f t="shared" si="4"/>
        <v>2</v>
      </c>
      <c r="M32" s="5">
        <f t="shared" si="5"/>
        <v>11.42</v>
      </c>
      <c r="N32" s="6" t="s">
        <v>3632</v>
      </c>
      <c r="O32" s="5">
        <v>11.42</v>
      </c>
      <c r="P32" s="6"/>
      <c r="Q32" s="5"/>
      <c r="R32" s="6"/>
      <c r="S32" s="5"/>
      <c r="T32" s="6"/>
      <c r="U32" s="5"/>
      <c r="V32" s="6"/>
      <c r="W32" s="5"/>
      <c r="X32" s="6"/>
      <c r="Y32" s="5"/>
      <c r="Z32" s="6"/>
      <c r="AA32" s="5"/>
      <c r="AB32" s="5">
        <f t="shared" si="2"/>
        <v>11.42</v>
      </c>
    </row>
    <row r="33" spans="1:28" x14ac:dyDescent="0.3">
      <c r="A33" s="92">
        <v>22</v>
      </c>
      <c r="B33" s="92">
        <v>21998</v>
      </c>
      <c r="C33" s="4" t="s">
        <v>116</v>
      </c>
      <c r="D33" s="4" t="s">
        <v>3073</v>
      </c>
      <c r="E33" s="3">
        <v>43438</v>
      </c>
      <c r="F33" s="3">
        <v>43440</v>
      </c>
      <c r="G33" s="3">
        <v>43453</v>
      </c>
      <c r="H33" s="4" t="s">
        <v>250</v>
      </c>
      <c r="I33" s="153" t="s">
        <v>3366</v>
      </c>
      <c r="J33" s="92">
        <f t="shared" si="3"/>
        <v>859573</v>
      </c>
      <c r="K33" s="92">
        <v>859575</v>
      </c>
      <c r="L33" s="92">
        <f t="shared" si="4"/>
        <v>3</v>
      </c>
      <c r="M33" s="5">
        <f t="shared" si="5"/>
        <v>17.13</v>
      </c>
      <c r="N33" s="6" t="s">
        <v>3633</v>
      </c>
      <c r="O33" s="5">
        <v>11.42</v>
      </c>
      <c r="P33" s="6" t="s">
        <v>3634</v>
      </c>
      <c r="Q33" s="5">
        <v>5.71</v>
      </c>
      <c r="R33" s="6"/>
      <c r="S33" s="5"/>
      <c r="T33" s="6"/>
      <c r="U33" s="5"/>
      <c r="V33" s="6"/>
      <c r="W33" s="5"/>
      <c r="X33" s="6"/>
      <c r="Y33" s="5"/>
      <c r="Z33" s="6"/>
      <c r="AA33" s="5"/>
      <c r="AB33" s="5">
        <f t="shared" si="2"/>
        <v>17.13</v>
      </c>
    </row>
    <row r="34" spans="1:28" x14ac:dyDescent="0.3">
      <c r="A34" s="92">
        <v>23</v>
      </c>
      <c r="B34" s="92">
        <v>21999</v>
      </c>
      <c r="C34" s="4" t="s">
        <v>13</v>
      </c>
      <c r="D34" s="4" t="s">
        <v>3081</v>
      </c>
      <c r="E34" s="3">
        <v>43438</v>
      </c>
      <c r="F34" s="3">
        <v>43441</v>
      </c>
      <c r="G34" s="3">
        <v>43438</v>
      </c>
      <c r="H34" s="4" t="s">
        <v>248</v>
      </c>
      <c r="I34" s="153" t="s">
        <v>3367</v>
      </c>
      <c r="J34" s="92">
        <f t="shared" si="3"/>
        <v>859576</v>
      </c>
      <c r="K34" s="92">
        <v>859579</v>
      </c>
      <c r="L34" s="92">
        <f t="shared" si="4"/>
        <v>4</v>
      </c>
      <c r="M34" s="5">
        <f t="shared" si="5"/>
        <v>22.84</v>
      </c>
      <c r="N34" s="6" t="s">
        <v>3637</v>
      </c>
      <c r="O34" s="5">
        <v>22.84</v>
      </c>
      <c r="P34" s="6"/>
      <c r="Q34" s="5"/>
      <c r="R34" s="6"/>
      <c r="S34" s="5"/>
      <c r="T34" s="6"/>
      <c r="U34" s="5"/>
      <c r="V34" s="6"/>
      <c r="W34" s="5"/>
      <c r="X34" s="6"/>
      <c r="Y34" s="5"/>
      <c r="Z34" s="6"/>
      <c r="AA34" s="5"/>
      <c r="AB34" s="5">
        <f t="shared" si="2"/>
        <v>22.84</v>
      </c>
    </row>
    <row r="35" spans="1:28" x14ac:dyDescent="0.3">
      <c r="A35" s="92">
        <v>24</v>
      </c>
      <c r="B35" s="92">
        <v>22000</v>
      </c>
      <c r="C35" s="4" t="s">
        <v>89</v>
      </c>
      <c r="D35" s="4" t="s">
        <v>3075</v>
      </c>
      <c r="E35" s="3">
        <v>43438</v>
      </c>
      <c r="F35" s="3">
        <v>43441</v>
      </c>
      <c r="G35" s="3">
        <v>43438</v>
      </c>
      <c r="H35" s="4" t="s">
        <v>170</v>
      </c>
      <c r="I35" s="153" t="s">
        <v>3368</v>
      </c>
      <c r="J35" s="92">
        <f t="shared" si="3"/>
        <v>859580</v>
      </c>
      <c r="K35" s="92">
        <v>859585</v>
      </c>
      <c r="L35" s="92">
        <f t="shared" si="4"/>
        <v>6</v>
      </c>
      <c r="M35" s="5">
        <f t="shared" si="5"/>
        <v>34.26</v>
      </c>
      <c r="N35" s="6" t="s">
        <v>3638</v>
      </c>
      <c r="O35" s="5">
        <v>17.13</v>
      </c>
      <c r="P35" s="6" t="s">
        <v>3639</v>
      </c>
      <c r="Q35" s="5">
        <v>17.13</v>
      </c>
      <c r="R35" s="6"/>
      <c r="S35" s="5"/>
      <c r="T35" s="6"/>
      <c r="U35" s="5"/>
      <c r="V35" s="6"/>
      <c r="W35" s="5"/>
      <c r="X35" s="6"/>
      <c r="Y35" s="5"/>
      <c r="Z35" s="6"/>
      <c r="AA35" s="5"/>
      <c r="AB35" s="5">
        <f t="shared" si="2"/>
        <v>34.26</v>
      </c>
    </row>
    <row r="36" spans="1:28" x14ac:dyDescent="0.3">
      <c r="A36" s="92">
        <v>25</v>
      </c>
      <c r="B36" s="92">
        <v>22001</v>
      </c>
      <c r="C36" s="4" t="s">
        <v>11</v>
      </c>
      <c r="D36" s="4" t="s">
        <v>3081</v>
      </c>
      <c r="E36" s="3">
        <v>43438</v>
      </c>
      <c r="F36" s="3">
        <v>43441</v>
      </c>
      <c r="G36" s="3">
        <v>43446</v>
      </c>
      <c r="H36" s="4" t="s">
        <v>235</v>
      </c>
      <c r="I36" s="153" t="s">
        <v>3369</v>
      </c>
      <c r="J36" s="92">
        <f t="shared" si="3"/>
        <v>859586</v>
      </c>
      <c r="K36" s="92">
        <v>859594</v>
      </c>
      <c r="L36" s="92">
        <f t="shared" si="4"/>
        <v>9</v>
      </c>
      <c r="M36" s="5">
        <f t="shared" si="5"/>
        <v>51.39</v>
      </c>
      <c r="N36" s="6" t="s">
        <v>3635</v>
      </c>
      <c r="O36" s="5">
        <v>22.84</v>
      </c>
      <c r="P36" s="6" t="s">
        <v>3636</v>
      </c>
      <c r="Q36" s="5">
        <v>28.55</v>
      </c>
      <c r="R36" s="6"/>
      <c r="S36" s="5"/>
      <c r="T36" s="6"/>
      <c r="U36" s="5"/>
      <c r="V36" s="6"/>
      <c r="W36" s="5"/>
      <c r="X36" s="6"/>
      <c r="Y36" s="5"/>
      <c r="Z36" s="6"/>
      <c r="AA36" s="5"/>
      <c r="AB36" s="5">
        <f t="shared" si="2"/>
        <v>51.39</v>
      </c>
    </row>
    <row r="37" spans="1:28" x14ac:dyDescent="0.3">
      <c r="A37" s="92">
        <v>26</v>
      </c>
      <c r="B37" s="92">
        <v>22002</v>
      </c>
      <c r="C37" s="4" t="s">
        <v>7</v>
      </c>
      <c r="D37" s="4" t="s">
        <v>3088</v>
      </c>
      <c r="E37" s="3">
        <v>43438</v>
      </c>
      <c r="F37" s="3">
        <v>43441</v>
      </c>
      <c r="G37" s="3">
        <v>43438</v>
      </c>
      <c r="H37" s="4" t="s">
        <v>145</v>
      </c>
      <c r="I37" s="153" t="s">
        <v>3370</v>
      </c>
      <c r="J37" s="92">
        <f t="shared" si="3"/>
        <v>859595</v>
      </c>
      <c r="K37" s="92">
        <v>859602</v>
      </c>
      <c r="L37" s="92">
        <f t="shared" si="4"/>
        <v>8</v>
      </c>
      <c r="M37" s="5">
        <f t="shared" si="5"/>
        <v>45.68</v>
      </c>
      <c r="N37" s="6" t="s">
        <v>3640</v>
      </c>
      <c r="O37" s="5">
        <v>28.55</v>
      </c>
      <c r="P37" s="6" t="s">
        <v>3641</v>
      </c>
      <c r="Q37" s="5">
        <v>17.13</v>
      </c>
      <c r="R37" s="6"/>
      <c r="S37" s="5"/>
      <c r="T37" s="6"/>
      <c r="U37" s="5"/>
      <c r="V37" s="6"/>
      <c r="W37" s="5"/>
      <c r="X37" s="6"/>
      <c r="Y37" s="5"/>
      <c r="Z37" s="6"/>
      <c r="AA37" s="5"/>
      <c r="AB37" s="5">
        <f t="shared" si="2"/>
        <v>45.68</v>
      </c>
    </row>
    <row r="38" spans="1:28" x14ac:dyDescent="0.3">
      <c r="A38" s="92">
        <v>27</v>
      </c>
      <c r="B38" s="92">
        <v>22003</v>
      </c>
      <c r="C38" s="4" t="s">
        <v>109</v>
      </c>
      <c r="D38" s="4" t="s">
        <v>3081</v>
      </c>
      <c r="E38" s="3">
        <v>43438</v>
      </c>
      <c r="F38" s="3">
        <v>43441</v>
      </c>
      <c r="G38" s="3">
        <v>43446</v>
      </c>
      <c r="H38" s="4" t="s">
        <v>270</v>
      </c>
      <c r="I38" s="153" t="s">
        <v>3371</v>
      </c>
      <c r="J38" s="92">
        <f t="shared" si="3"/>
        <v>859603</v>
      </c>
      <c r="K38" s="92">
        <v>859604</v>
      </c>
      <c r="L38" s="92">
        <f t="shared" si="4"/>
        <v>2</v>
      </c>
      <c r="M38" s="5">
        <f t="shared" si="5"/>
        <v>11.42</v>
      </c>
      <c r="N38" s="6" t="s">
        <v>3642</v>
      </c>
      <c r="O38" s="5">
        <v>11.42</v>
      </c>
      <c r="P38" s="6"/>
      <c r="Q38" s="5"/>
      <c r="R38" s="6"/>
      <c r="S38" s="5"/>
      <c r="T38" s="6"/>
      <c r="U38" s="5"/>
      <c r="V38" s="6"/>
      <c r="W38" s="5"/>
      <c r="X38" s="6"/>
      <c r="Y38" s="5"/>
      <c r="Z38" s="6"/>
      <c r="AA38" s="5"/>
      <c r="AB38" s="5">
        <f t="shared" si="2"/>
        <v>11.42</v>
      </c>
    </row>
    <row r="39" spans="1:28" x14ac:dyDescent="0.3">
      <c r="A39" s="92">
        <v>28</v>
      </c>
      <c r="B39" s="92">
        <v>22006</v>
      </c>
      <c r="C39" s="4" t="s">
        <v>2846</v>
      </c>
      <c r="D39" s="4" t="s">
        <v>3084</v>
      </c>
      <c r="E39" s="3">
        <v>43438</v>
      </c>
      <c r="F39" s="3">
        <v>43455</v>
      </c>
      <c r="G39" s="3"/>
      <c r="H39" s="4" t="s">
        <v>233</v>
      </c>
      <c r="I39" s="169" t="s">
        <v>3372</v>
      </c>
      <c r="J39" s="92">
        <f t="shared" si="3"/>
        <v>859605</v>
      </c>
      <c r="K39" s="92">
        <v>859647</v>
      </c>
      <c r="L39" s="92">
        <f t="shared" si="4"/>
        <v>43</v>
      </c>
      <c r="M39" s="5">
        <f t="shared" si="5"/>
        <v>245.53</v>
      </c>
      <c r="N39" s="134" t="s">
        <v>501</v>
      </c>
      <c r="O39" s="127">
        <v>245.53</v>
      </c>
      <c r="P39" s="6"/>
      <c r="Q39" s="5"/>
      <c r="R39" s="6"/>
      <c r="S39" s="5"/>
      <c r="T39" s="6"/>
      <c r="U39" s="5"/>
      <c r="V39" s="6"/>
      <c r="W39" s="5"/>
      <c r="X39" s="6"/>
      <c r="Y39" s="5"/>
      <c r="Z39" s="6"/>
      <c r="AA39" s="5"/>
      <c r="AB39" s="5">
        <f t="shared" si="2"/>
        <v>245.53</v>
      </c>
    </row>
    <row r="40" spans="1:28" x14ac:dyDescent="0.3">
      <c r="A40" s="92">
        <v>29</v>
      </c>
      <c r="B40" s="92">
        <v>22007</v>
      </c>
      <c r="C40" s="4" t="s">
        <v>2846</v>
      </c>
      <c r="D40" s="4" t="s">
        <v>3084</v>
      </c>
      <c r="E40" s="3">
        <v>43438</v>
      </c>
      <c r="F40" s="3">
        <v>43455</v>
      </c>
      <c r="G40" s="3"/>
      <c r="H40" s="4" t="s">
        <v>233</v>
      </c>
      <c r="I40" s="153" t="s">
        <v>3373</v>
      </c>
      <c r="J40" s="92">
        <f t="shared" si="3"/>
        <v>859648</v>
      </c>
      <c r="K40" s="92">
        <v>859783</v>
      </c>
      <c r="L40" s="92">
        <f t="shared" si="4"/>
        <v>136</v>
      </c>
      <c r="M40" s="5">
        <f t="shared" si="5"/>
        <v>776.56</v>
      </c>
      <c r="N40" s="134" t="s">
        <v>501</v>
      </c>
      <c r="O40" s="127">
        <v>776.56</v>
      </c>
      <c r="P40" s="6"/>
      <c r="Q40" s="5"/>
      <c r="R40" s="6"/>
      <c r="S40" s="5"/>
      <c r="T40" s="6"/>
      <c r="U40" s="5"/>
      <c r="V40" s="6"/>
      <c r="W40" s="5"/>
      <c r="X40" s="6"/>
      <c r="Y40" s="5"/>
      <c r="Z40" s="6"/>
      <c r="AA40" s="5"/>
      <c r="AB40" s="5">
        <f t="shared" si="2"/>
        <v>776.56</v>
      </c>
    </row>
    <row r="41" spans="1:28" x14ac:dyDescent="0.3">
      <c r="A41" s="92">
        <v>30</v>
      </c>
      <c r="B41" s="92">
        <v>22008</v>
      </c>
      <c r="C41" s="4" t="s">
        <v>6</v>
      </c>
      <c r="D41" s="4" t="s">
        <v>3088</v>
      </c>
      <c r="E41" s="3">
        <v>43438</v>
      </c>
      <c r="F41" s="3">
        <v>43440</v>
      </c>
      <c r="G41" s="3">
        <v>43441</v>
      </c>
      <c r="H41" s="4" t="s">
        <v>156</v>
      </c>
      <c r="I41" s="153" t="s">
        <v>3374</v>
      </c>
      <c r="J41" s="92">
        <f t="shared" si="3"/>
        <v>859784</v>
      </c>
      <c r="K41" s="92">
        <v>859788</v>
      </c>
      <c r="L41" s="92">
        <f t="shared" ref="L41:L54" si="6">(K41-J41)+1</f>
        <v>5</v>
      </c>
      <c r="M41" s="5">
        <f t="shared" ref="M41:M54" si="7">(L41*5.71)</f>
        <v>28.55</v>
      </c>
      <c r="N41" s="6" t="s">
        <v>3643</v>
      </c>
      <c r="O41" s="5">
        <v>22.84</v>
      </c>
      <c r="P41" s="6" t="s">
        <v>3644</v>
      </c>
      <c r="Q41" s="5">
        <v>5.71</v>
      </c>
      <c r="R41" s="6"/>
      <c r="S41" s="5"/>
      <c r="T41" s="6"/>
      <c r="U41" s="5"/>
      <c r="V41" s="6"/>
      <c r="W41" s="5"/>
      <c r="X41" s="6"/>
      <c r="Y41" s="5"/>
      <c r="Z41" s="6"/>
      <c r="AA41" s="5"/>
      <c r="AB41" s="5">
        <f t="shared" si="2"/>
        <v>28.55</v>
      </c>
    </row>
    <row r="42" spans="1:28" x14ac:dyDescent="0.3">
      <c r="A42" s="92">
        <v>31</v>
      </c>
      <c r="B42" s="92">
        <v>22009</v>
      </c>
      <c r="C42" s="4" t="s">
        <v>113</v>
      </c>
      <c r="D42" s="4" t="s">
        <v>3087</v>
      </c>
      <c r="E42" s="3">
        <v>43439</v>
      </c>
      <c r="F42" s="3">
        <v>43439</v>
      </c>
      <c r="G42" s="3">
        <v>43439</v>
      </c>
      <c r="H42" s="4" t="s">
        <v>164</v>
      </c>
      <c r="I42" s="153" t="s">
        <v>3375</v>
      </c>
      <c r="J42" s="92">
        <f t="shared" si="3"/>
        <v>859789</v>
      </c>
      <c r="K42" s="92">
        <v>859789</v>
      </c>
      <c r="L42" s="92">
        <f t="shared" si="6"/>
        <v>1</v>
      </c>
      <c r="M42" s="5">
        <f t="shared" si="7"/>
        <v>5.71</v>
      </c>
      <c r="N42" s="6" t="s">
        <v>3645</v>
      </c>
      <c r="O42" s="5">
        <v>5.71</v>
      </c>
      <c r="P42" s="6"/>
      <c r="Q42" s="5"/>
      <c r="R42" s="6"/>
      <c r="S42" s="5"/>
      <c r="T42" s="6"/>
      <c r="U42" s="5"/>
      <c r="V42" s="6"/>
      <c r="W42" s="5"/>
      <c r="X42" s="6"/>
      <c r="Y42" s="5"/>
      <c r="Z42" s="6"/>
      <c r="AA42" s="5"/>
      <c r="AB42" s="5">
        <f t="shared" si="2"/>
        <v>5.71</v>
      </c>
    </row>
    <row r="43" spans="1:28" x14ac:dyDescent="0.3">
      <c r="A43" s="92">
        <v>32</v>
      </c>
      <c r="B43" s="92">
        <v>22011</v>
      </c>
      <c r="C43" s="4" t="s">
        <v>114</v>
      </c>
      <c r="D43" s="4" t="s">
        <v>3085</v>
      </c>
      <c r="E43" s="3">
        <v>43439</v>
      </c>
      <c r="F43" s="3">
        <v>43455</v>
      </c>
      <c r="G43" s="3">
        <v>43472</v>
      </c>
      <c r="H43" s="4" t="s">
        <v>233</v>
      </c>
      <c r="I43" s="153" t="s">
        <v>3376</v>
      </c>
      <c r="J43" s="92">
        <f t="shared" si="3"/>
        <v>859790</v>
      </c>
      <c r="K43" s="92">
        <v>859944</v>
      </c>
      <c r="L43" s="92">
        <f t="shared" si="6"/>
        <v>155</v>
      </c>
      <c r="M43" s="5">
        <f t="shared" si="7"/>
        <v>885.05</v>
      </c>
      <c r="N43" s="6" t="s">
        <v>501</v>
      </c>
      <c r="O43" s="5">
        <v>885.05</v>
      </c>
      <c r="P43" s="6"/>
      <c r="Q43" s="5"/>
      <c r="R43" s="6"/>
      <c r="S43" s="5"/>
      <c r="T43" s="6"/>
      <c r="U43" s="5"/>
      <c r="V43" s="6"/>
      <c r="W43" s="5"/>
      <c r="X43" s="6"/>
      <c r="Y43" s="5"/>
      <c r="Z43" s="6"/>
      <c r="AA43" s="5"/>
      <c r="AB43" s="5">
        <f t="shared" si="2"/>
        <v>885.05</v>
      </c>
    </row>
    <row r="44" spans="1:28" x14ac:dyDescent="0.3">
      <c r="A44" s="92">
        <v>33</v>
      </c>
      <c r="B44" s="92">
        <v>22012</v>
      </c>
      <c r="C44" s="4" t="s">
        <v>114</v>
      </c>
      <c r="D44" s="4" t="s">
        <v>3085</v>
      </c>
      <c r="E44" s="3">
        <v>43439</v>
      </c>
      <c r="F44" s="3">
        <v>43455</v>
      </c>
      <c r="G44" s="3">
        <v>43472</v>
      </c>
      <c r="H44" s="4" t="s">
        <v>233</v>
      </c>
      <c r="I44" s="153" t="s">
        <v>3377</v>
      </c>
      <c r="J44" s="92">
        <f t="shared" si="3"/>
        <v>859945</v>
      </c>
      <c r="K44" s="92">
        <v>860025</v>
      </c>
      <c r="L44" s="92">
        <f t="shared" si="6"/>
        <v>81</v>
      </c>
      <c r="M44" s="5">
        <f t="shared" si="7"/>
        <v>462.51</v>
      </c>
      <c r="N44" s="6" t="s">
        <v>501</v>
      </c>
      <c r="O44" s="5">
        <v>462.51</v>
      </c>
      <c r="P44" s="6"/>
      <c r="Q44" s="5"/>
      <c r="R44" s="6"/>
      <c r="S44" s="5"/>
      <c r="T44" s="6"/>
      <c r="U44" s="5"/>
      <c r="V44" s="6"/>
      <c r="W44" s="5"/>
      <c r="X44" s="6"/>
      <c r="Y44" s="5"/>
      <c r="Z44" s="6"/>
      <c r="AA44" s="5"/>
      <c r="AB44" s="5">
        <f t="shared" si="2"/>
        <v>462.51</v>
      </c>
    </row>
    <row r="45" spans="1:28" x14ac:dyDescent="0.3">
      <c r="A45" s="92">
        <v>34</v>
      </c>
      <c r="B45" s="92">
        <v>22013</v>
      </c>
      <c r="C45" s="4" t="s">
        <v>99</v>
      </c>
      <c r="D45" s="4" t="s">
        <v>3351</v>
      </c>
      <c r="E45" s="3">
        <v>43439</v>
      </c>
      <c r="F45" s="3">
        <v>43439</v>
      </c>
      <c r="G45" s="3">
        <v>43439</v>
      </c>
      <c r="H45" s="4" t="s">
        <v>167</v>
      </c>
      <c r="I45" s="153" t="s">
        <v>3378</v>
      </c>
      <c r="J45" s="92">
        <f t="shared" si="3"/>
        <v>860026</v>
      </c>
      <c r="K45" s="92">
        <v>860027</v>
      </c>
      <c r="L45" s="92">
        <f t="shared" si="6"/>
        <v>2</v>
      </c>
      <c r="M45" s="5">
        <f t="shared" si="7"/>
        <v>11.42</v>
      </c>
      <c r="N45" s="6" t="s">
        <v>3646</v>
      </c>
      <c r="O45" s="5">
        <v>11.42</v>
      </c>
      <c r="P45" s="6"/>
      <c r="Q45" s="5"/>
      <c r="R45" s="6"/>
      <c r="S45" s="5"/>
      <c r="T45" s="6"/>
      <c r="U45" s="5"/>
      <c r="V45" s="6"/>
      <c r="W45" s="5"/>
      <c r="X45" s="6"/>
      <c r="Y45" s="5"/>
      <c r="Z45" s="6"/>
      <c r="AA45" s="5"/>
      <c r="AB45" s="5">
        <f t="shared" si="2"/>
        <v>11.42</v>
      </c>
    </row>
    <row r="46" spans="1:28" x14ac:dyDescent="0.3">
      <c r="A46" s="92">
        <v>35</v>
      </c>
      <c r="B46" s="92">
        <v>22014</v>
      </c>
      <c r="C46" s="4" t="s">
        <v>90</v>
      </c>
      <c r="D46" s="4" t="s">
        <v>3095</v>
      </c>
      <c r="E46" s="3">
        <v>43439</v>
      </c>
      <c r="F46" s="3">
        <v>43439</v>
      </c>
      <c r="G46" s="3">
        <v>43439</v>
      </c>
      <c r="H46" s="4" t="s">
        <v>257</v>
      </c>
      <c r="I46" s="153" t="s">
        <v>3379</v>
      </c>
      <c r="J46" s="92">
        <f t="shared" si="3"/>
        <v>860028</v>
      </c>
      <c r="K46" s="92">
        <v>860028</v>
      </c>
      <c r="L46" s="92">
        <f t="shared" si="6"/>
        <v>1</v>
      </c>
      <c r="M46" s="5">
        <f t="shared" si="7"/>
        <v>5.71</v>
      </c>
      <c r="N46" s="6" t="s">
        <v>3647</v>
      </c>
      <c r="O46" s="5">
        <v>5.71</v>
      </c>
      <c r="P46" s="6"/>
      <c r="Q46" s="5"/>
      <c r="R46" s="6"/>
      <c r="S46" s="5"/>
      <c r="T46" s="6"/>
      <c r="U46" s="5"/>
      <c r="V46" s="6"/>
      <c r="W46" s="5"/>
      <c r="X46" s="6"/>
      <c r="Y46" s="5"/>
      <c r="Z46" s="6"/>
      <c r="AA46" s="5"/>
      <c r="AB46" s="5">
        <f t="shared" si="2"/>
        <v>5.71</v>
      </c>
    </row>
    <row r="47" spans="1:28" x14ac:dyDescent="0.3">
      <c r="A47" s="92">
        <v>36</v>
      </c>
      <c r="B47" s="92">
        <v>22015</v>
      </c>
      <c r="C47" s="4" t="s">
        <v>21</v>
      </c>
      <c r="D47" s="4" t="s">
        <v>3083</v>
      </c>
      <c r="E47" s="3">
        <v>43439</v>
      </c>
      <c r="F47" s="3">
        <v>43455</v>
      </c>
      <c r="G47" s="3">
        <v>43473</v>
      </c>
      <c r="H47" s="4" t="s">
        <v>233</v>
      </c>
      <c r="I47" s="153" t="s">
        <v>3380</v>
      </c>
      <c r="J47" s="92">
        <f t="shared" si="3"/>
        <v>860029</v>
      </c>
      <c r="K47" s="92">
        <v>860223</v>
      </c>
      <c r="L47" s="92">
        <f t="shared" si="6"/>
        <v>195</v>
      </c>
      <c r="M47" s="5">
        <f t="shared" si="7"/>
        <v>1113.45</v>
      </c>
      <c r="N47" s="6" t="s">
        <v>501</v>
      </c>
      <c r="O47" s="5">
        <v>1113.45</v>
      </c>
      <c r="P47" s="6"/>
      <c r="Q47" s="5"/>
      <c r="R47" s="6"/>
      <c r="S47" s="5"/>
      <c r="T47" s="6"/>
      <c r="U47" s="5"/>
      <c r="V47" s="6"/>
      <c r="W47" s="5"/>
      <c r="X47" s="6"/>
      <c r="Y47" s="5"/>
      <c r="Z47" s="6"/>
      <c r="AA47" s="5"/>
      <c r="AB47" s="5">
        <f t="shared" si="2"/>
        <v>1113.45</v>
      </c>
    </row>
    <row r="48" spans="1:28" x14ac:dyDescent="0.3">
      <c r="A48" s="92">
        <v>37</v>
      </c>
      <c r="B48" s="92">
        <v>22016</v>
      </c>
      <c r="C48" s="4" t="s">
        <v>21</v>
      </c>
      <c r="D48" s="4" t="s">
        <v>3083</v>
      </c>
      <c r="E48" s="3">
        <v>43439</v>
      </c>
      <c r="F48" s="3">
        <v>43455</v>
      </c>
      <c r="G48" s="3">
        <v>43473</v>
      </c>
      <c r="H48" s="4" t="s">
        <v>233</v>
      </c>
      <c r="I48" s="153" t="s">
        <v>3381</v>
      </c>
      <c r="J48" s="92">
        <f t="shared" si="3"/>
        <v>860224</v>
      </c>
      <c r="K48" s="92">
        <v>860301</v>
      </c>
      <c r="L48" s="92">
        <f t="shared" si="6"/>
        <v>78</v>
      </c>
      <c r="M48" s="5">
        <f t="shared" si="7"/>
        <v>445.38</v>
      </c>
      <c r="N48" s="6" t="s">
        <v>501</v>
      </c>
      <c r="O48" s="5">
        <v>445.38</v>
      </c>
      <c r="P48" s="6"/>
      <c r="Q48" s="5"/>
      <c r="R48" s="6"/>
      <c r="S48" s="5"/>
      <c r="T48" s="6"/>
      <c r="U48" s="5"/>
      <c r="V48" s="6"/>
      <c r="W48" s="5"/>
      <c r="X48" s="6"/>
      <c r="Y48" s="5"/>
      <c r="Z48" s="6"/>
      <c r="AA48" s="5"/>
      <c r="AB48" s="5">
        <f t="shared" si="2"/>
        <v>445.38</v>
      </c>
    </row>
    <row r="49" spans="1:28" x14ac:dyDescent="0.3">
      <c r="A49" s="92">
        <v>38</v>
      </c>
      <c r="B49" s="92">
        <v>22018</v>
      </c>
      <c r="C49" s="4" t="s">
        <v>201</v>
      </c>
      <c r="D49" s="4" t="s">
        <v>3074</v>
      </c>
      <c r="E49" s="3">
        <v>43439</v>
      </c>
      <c r="F49" s="3">
        <v>43452</v>
      </c>
      <c r="G49" s="3">
        <v>43455</v>
      </c>
      <c r="H49" s="4" t="s">
        <v>233</v>
      </c>
      <c r="I49" s="153" t="s">
        <v>3382</v>
      </c>
      <c r="J49" s="92">
        <f t="shared" si="3"/>
        <v>860302</v>
      </c>
      <c r="K49" s="92">
        <v>860307</v>
      </c>
      <c r="L49" s="92">
        <f t="shared" si="6"/>
        <v>6</v>
      </c>
      <c r="M49" s="5">
        <f t="shared" si="7"/>
        <v>34.26</v>
      </c>
      <c r="N49" s="6" t="s">
        <v>3648</v>
      </c>
      <c r="O49" s="5">
        <v>34.26</v>
      </c>
      <c r="P49" s="6"/>
      <c r="Q49" s="5"/>
      <c r="R49" s="6"/>
      <c r="S49" s="5"/>
      <c r="T49" s="6"/>
      <c r="U49" s="5"/>
      <c r="V49" s="6"/>
      <c r="W49" s="5"/>
      <c r="X49" s="6"/>
      <c r="Y49" s="5"/>
      <c r="Z49" s="6"/>
      <c r="AA49" s="5"/>
      <c r="AB49" s="5">
        <f t="shared" si="2"/>
        <v>34.26</v>
      </c>
    </row>
    <row r="50" spans="1:28" x14ac:dyDescent="0.3">
      <c r="A50" s="92">
        <v>39</v>
      </c>
      <c r="B50" s="92">
        <v>22019</v>
      </c>
      <c r="C50" s="4" t="s">
        <v>181</v>
      </c>
      <c r="D50" s="4" t="s">
        <v>3073</v>
      </c>
      <c r="E50" s="3">
        <v>43439</v>
      </c>
      <c r="F50" s="3">
        <v>43440</v>
      </c>
      <c r="G50" s="3">
        <v>43441</v>
      </c>
      <c r="H50" s="4" t="s">
        <v>177</v>
      </c>
      <c r="I50" s="153" t="s">
        <v>3362</v>
      </c>
      <c r="J50" s="92">
        <f t="shared" si="3"/>
        <v>860308</v>
      </c>
      <c r="K50" s="92">
        <v>860309</v>
      </c>
      <c r="L50" s="92">
        <f t="shared" si="6"/>
        <v>2</v>
      </c>
      <c r="M50" s="5">
        <f t="shared" si="7"/>
        <v>11.42</v>
      </c>
      <c r="N50" s="6" t="s">
        <v>3649</v>
      </c>
      <c r="O50" s="5">
        <v>11.42</v>
      </c>
      <c r="P50" s="6"/>
      <c r="Q50" s="5"/>
      <c r="R50" s="6"/>
      <c r="S50" s="5"/>
      <c r="T50" s="6"/>
      <c r="U50" s="5"/>
      <c r="V50" s="6"/>
      <c r="W50" s="5"/>
      <c r="X50" s="6"/>
      <c r="Y50" s="5"/>
      <c r="Z50" s="6"/>
      <c r="AA50" s="5"/>
      <c r="AB50" s="5">
        <f t="shared" si="2"/>
        <v>11.42</v>
      </c>
    </row>
    <row r="51" spans="1:28" x14ac:dyDescent="0.3">
      <c r="A51" s="92">
        <v>40</v>
      </c>
      <c r="B51" s="92">
        <v>22020</v>
      </c>
      <c r="C51" s="4" t="s">
        <v>60</v>
      </c>
      <c r="D51" s="4" t="s">
        <v>3081</v>
      </c>
      <c r="E51" s="3">
        <v>43439</v>
      </c>
      <c r="F51" s="3">
        <v>43441</v>
      </c>
      <c r="G51" s="3">
        <v>43452</v>
      </c>
      <c r="H51" s="4" t="s">
        <v>237</v>
      </c>
      <c r="I51" s="153" t="s">
        <v>3383</v>
      </c>
      <c r="J51" s="92">
        <f t="shared" si="3"/>
        <v>860310</v>
      </c>
      <c r="K51" s="92">
        <v>860313</v>
      </c>
      <c r="L51" s="92">
        <f t="shared" si="6"/>
        <v>4</v>
      </c>
      <c r="M51" s="5">
        <f t="shared" si="7"/>
        <v>22.84</v>
      </c>
      <c r="N51" s="6" t="s">
        <v>3650</v>
      </c>
      <c r="O51" s="5">
        <v>22.84</v>
      </c>
      <c r="P51" s="6"/>
      <c r="Q51" s="5"/>
      <c r="R51" s="6"/>
      <c r="S51" s="5"/>
      <c r="T51" s="6"/>
      <c r="U51" s="5"/>
      <c r="V51" s="6"/>
      <c r="W51" s="5"/>
      <c r="X51" s="6"/>
      <c r="Y51" s="5"/>
      <c r="Z51" s="6"/>
      <c r="AA51" s="5"/>
      <c r="AB51" s="5">
        <f t="shared" si="2"/>
        <v>22.84</v>
      </c>
    </row>
    <row r="52" spans="1:28" x14ac:dyDescent="0.3">
      <c r="A52" s="92">
        <v>41</v>
      </c>
      <c r="B52" s="92">
        <v>22021</v>
      </c>
      <c r="C52" s="4" t="s">
        <v>42</v>
      </c>
      <c r="D52" s="4" t="s">
        <v>3091</v>
      </c>
      <c r="E52" s="3">
        <v>43439</v>
      </c>
      <c r="F52" s="3">
        <v>43455</v>
      </c>
      <c r="G52" s="3"/>
      <c r="H52" s="4" t="s">
        <v>874</v>
      </c>
      <c r="I52" s="153" t="s">
        <v>3384</v>
      </c>
      <c r="J52" s="92">
        <f t="shared" si="3"/>
        <v>860314</v>
      </c>
      <c r="K52" s="92">
        <v>860329</v>
      </c>
      <c r="L52" s="92">
        <f t="shared" si="6"/>
        <v>16</v>
      </c>
      <c r="M52" s="5">
        <f t="shared" si="7"/>
        <v>91.36</v>
      </c>
      <c r="N52" s="134" t="s">
        <v>3745</v>
      </c>
      <c r="O52" s="127">
        <v>45.68</v>
      </c>
      <c r="P52" s="134" t="s">
        <v>3747</v>
      </c>
      <c r="Q52" s="127">
        <v>45.68</v>
      </c>
      <c r="R52" s="6"/>
      <c r="S52" s="5"/>
      <c r="T52" s="6"/>
      <c r="U52" s="5"/>
      <c r="V52" s="6"/>
      <c r="W52" s="5"/>
      <c r="X52" s="6"/>
      <c r="Y52" s="5"/>
      <c r="Z52" s="6"/>
      <c r="AA52" s="5"/>
      <c r="AB52" s="5">
        <f t="shared" si="2"/>
        <v>91.36</v>
      </c>
    </row>
    <row r="53" spans="1:28" x14ac:dyDescent="0.3">
      <c r="A53" s="92">
        <v>42</v>
      </c>
      <c r="B53" s="92">
        <v>22022</v>
      </c>
      <c r="C53" s="4" t="s">
        <v>95</v>
      </c>
      <c r="D53" s="4" t="s">
        <v>3074</v>
      </c>
      <c r="E53" s="3">
        <v>43439</v>
      </c>
      <c r="F53" s="3">
        <v>43440</v>
      </c>
      <c r="G53" s="3">
        <v>43441</v>
      </c>
      <c r="H53" s="4" t="s">
        <v>268</v>
      </c>
      <c r="I53" s="153" t="s">
        <v>3385</v>
      </c>
      <c r="J53" s="92">
        <f t="shared" si="3"/>
        <v>860330</v>
      </c>
      <c r="K53" s="92">
        <v>860330</v>
      </c>
      <c r="L53" s="92">
        <f t="shared" si="6"/>
        <v>1</v>
      </c>
      <c r="M53" s="5">
        <f t="shared" si="7"/>
        <v>5.71</v>
      </c>
      <c r="N53" s="6" t="s">
        <v>3651</v>
      </c>
      <c r="O53" s="5">
        <v>5.71</v>
      </c>
      <c r="P53" s="6"/>
      <c r="Q53" s="5"/>
      <c r="R53" s="6"/>
      <c r="S53" s="5"/>
      <c r="T53" s="6"/>
      <c r="U53" s="5"/>
      <c r="V53" s="6"/>
      <c r="W53" s="5"/>
      <c r="X53" s="6"/>
      <c r="Y53" s="5"/>
      <c r="Z53" s="6"/>
      <c r="AA53" s="5"/>
      <c r="AB53" s="5">
        <f t="shared" si="2"/>
        <v>5.71</v>
      </c>
    </row>
    <row r="54" spans="1:28" x14ac:dyDescent="0.3">
      <c r="A54" s="92">
        <v>43</v>
      </c>
      <c r="B54" s="92">
        <v>22023</v>
      </c>
      <c r="C54" s="4" t="s">
        <v>2785</v>
      </c>
      <c r="D54" s="4" t="s">
        <v>3280</v>
      </c>
      <c r="E54" s="3">
        <v>43439</v>
      </c>
      <c r="F54" s="3">
        <v>43440</v>
      </c>
      <c r="G54" s="3">
        <v>43444</v>
      </c>
      <c r="H54" s="4" t="s">
        <v>161</v>
      </c>
      <c r="I54" s="153" t="s">
        <v>3386</v>
      </c>
      <c r="J54" s="92">
        <f t="shared" si="3"/>
        <v>860331</v>
      </c>
      <c r="K54" s="92">
        <v>860333</v>
      </c>
      <c r="L54" s="92">
        <f t="shared" si="6"/>
        <v>3</v>
      </c>
      <c r="M54" s="5">
        <f t="shared" si="7"/>
        <v>17.13</v>
      </c>
      <c r="N54" s="6" t="s">
        <v>3652</v>
      </c>
      <c r="O54" s="5">
        <v>17.13</v>
      </c>
      <c r="P54" s="6"/>
      <c r="Q54" s="5"/>
      <c r="R54" s="6"/>
      <c r="S54" s="5"/>
      <c r="T54" s="6"/>
      <c r="U54" s="5"/>
      <c r="V54" s="6"/>
      <c r="W54" s="5"/>
      <c r="X54" s="6"/>
      <c r="Y54" s="5"/>
      <c r="Z54" s="6"/>
      <c r="AA54" s="5"/>
      <c r="AB54" s="5">
        <f t="shared" si="2"/>
        <v>17.13</v>
      </c>
    </row>
    <row r="55" spans="1:28" x14ac:dyDescent="0.3">
      <c r="A55" s="92">
        <v>44</v>
      </c>
      <c r="B55" s="92">
        <v>22024</v>
      </c>
      <c r="C55" s="4" t="s">
        <v>29</v>
      </c>
      <c r="D55" s="4" t="s">
        <v>3082</v>
      </c>
      <c r="E55" s="3">
        <v>43439</v>
      </c>
      <c r="F55" s="3">
        <v>43455</v>
      </c>
      <c r="G55" s="3">
        <v>43479</v>
      </c>
      <c r="H55" s="4" t="s">
        <v>149</v>
      </c>
      <c r="I55" s="153" t="s">
        <v>3387</v>
      </c>
      <c r="J55" s="92">
        <f t="shared" si="3"/>
        <v>860334</v>
      </c>
      <c r="K55" s="92">
        <v>860344</v>
      </c>
      <c r="L55" s="92">
        <f t="shared" ref="L55:L71" si="8">(K55-J55)+1</f>
        <v>11</v>
      </c>
      <c r="M55" s="5">
        <f t="shared" ref="M55:M71" si="9">(L55*5.71)</f>
        <v>62.81</v>
      </c>
      <c r="N55" s="6" t="s">
        <v>3752</v>
      </c>
      <c r="O55" s="5">
        <v>28.55</v>
      </c>
      <c r="P55" s="6" t="s">
        <v>3753</v>
      </c>
      <c r="Q55" s="5">
        <v>34.26</v>
      </c>
      <c r="R55" s="6"/>
      <c r="S55" s="5"/>
      <c r="T55" s="6"/>
      <c r="U55" s="5"/>
      <c r="V55" s="6"/>
      <c r="W55" s="5"/>
      <c r="X55" s="6"/>
      <c r="Y55" s="5"/>
      <c r="Z55" s="6"/>
      <c r="AA55" s="5"/>
      <c r="AB55" s="5">
        <f t="shared" si="2"/>
        <v>62.81</v>
      </c>
    </row>
    <row r="56" spans="1:28" x14ac:dyDescent="0.3">
      <c r="A56" s="92">
        <v>45</v>
      </c>
      <c r="B56" s="92">
        <v>22025</v>
      </c>
      <c r="C56" s="4" t="s">
        <v>219</v>
      </c>
      <c r="D56" s="4" t="s">
        <v>3094</v>
      </c>
      <c r="E56" s="3">
        <v>43440</v>
      </c>
      <c r="F56" s="3">
        <v>43441</v>
      </c>
      <c r="G56" s="3">
        <v>43448</v>
      </c>
      <c r="H56" s="4" t="s">
        <v>169</v>
      </c>
      <c r="I56" s="153" t="s">
        <v>3388</v>
      </c>
      <c r="J56" s="92">
        <f t="shared" si="3"/>
        <v>860345</v>
      </c>
      <c r="K56" s="92">
        <v>860349</v>
      </c>
      <c r="L56" s="92">
        <f t="shared" si="8"/>
        <v>5</v>
      </c>
      <c r="M56" s="5">
        <f t="shared" si="9"/>
        <v>28.55</v>
      </c>
      <c r="N56" s="6" t="s">
        <v>3653</v>
      </c>
      <c r="O56" s="5">
        <v>28.55</v>
      </c>
      <c r="P56" s="6"/>
      <c r="Q56" s="5"/>
      <c r="R56" s="6"/>
      <c r="S56" s="5"/>
      <c r="T56" s="6"/>
      <c r="U56" s="5"/>
      <c r="V56" s="6"/>
      <c r="W56" s="5"/>
      <c r="X56" s="6"/>
      <c r="Y56" s="5"/>
      <c r="Z56" s="6"/>
      <c r="AA56" s="5"/>
      <c r="AB56" s="5">
        <f t="shared" si="2"/>
        <v>28.55</v>
      </c>
    </row>
    <row r="57" spans="1:28" x14ac:dyDescent="0.3">
      <c r="A57" s="92">
        <v>46</v>
      </c>
      <c r="B57" s="92">
        <v>22026</v>
      </c>
      <c r="C57" s="4" t="s">
        <v>17</v>
      </c>
      <c r="D57" s="4" t="s">
        <v>3351</v>
      </c>
      <c r="E57" s="3">
        <v>43440</v>
      </c>
      <c r="F57" s="3">
        <v>43441</v>
      </c>
      <c r="G57" s="3">
        <v>43447</v>
      </c>
      <c r="H57" s="4" t="s">
        <v>167</v>
      </c>
      <c r="I57" s="153" t="s">
        <v>3366</v>
      </c>
      <c r="J57" s="92">
        <f t="shared" si="3"/>
        <v>860350</v>
      </c>
      <c r="K57" s="92">
        <v>860352</v>
      </c>
      <c r="L57" s="92">
        <f t="shared" si="8"/>
        <v>3</v>
      </c>
      <c r="M57" s="5">
        <f t="shared" si="9"/>
        <v>17.13</v>
      </c>
      <c r="N57" s="6" t="s">
        <v>3654</v>
      </c>
      <c r="O57" s="5">
        <v>17.13</v>
      </c>
      <c r="P57" s="6"/>
      <c r="Q57" s="5"/>
      <c r="R57" s="6"/>
      <c r="S57" s="5"/>
      <c r="T57" s="6"/>
      <c r="U57" s="5"/>
      <c r="V57" s="6"/>
      <c r="W57" s="5"/>
      <c r="X57" s="6"/>
      <c r="Y57" s="5"/>
      <c r="Z57" s="6"/>
      <c r="AA57" s="5"/>
      <c r="AB57" s="5">
        <f t="shared" si="2"/>
        <v>17.13</v>
      </c>
    </row>
    <row r="58" spans="1:28" x14ac:dyDescent="0.3">
      <c r="A58" s="92">
        <v>47</v>
      </c>
      <c r="B58" s="92">
        <v>22027</v>
      </c>
      <c r="C58" s="4" t="s">
        <v>1394</v>
      </c>
      <c r="D58" s="4" t="s">
        <v>3086</v>
      </c>
      <c r="E58" s="3">
        <v>43440</v>
      </c>
      <c r="F58" s="3">
        <v>43455</v>
      </c>
      <c r="G58" s="3">
        <v>43474</v>
      </c>
      <c r="H58" s="4" t="s">
        <v>233</v>
      </c>
      <c r="I58" s="153" t="s">
        <v>3389</v>
      </c>
      <c r="J58" s="92">
        <f t="shared" si="3"/>
        <v>860353</v>
      </c>
      <c r="K58" s="92">
        <v>860442</v>
      </c>
      <c r="L58" s="92">
        <f t="shared" si="8"/>
        <v>90</v>
      </c>
      <c r="M58" s="5">
        <f t="shared" si="9"/>
        <v>513.9</v>
      </c>
      <c r="N58" s="6" t="s">
        <v>501</v>
      </c>
      <c r="O58" s="5">
        <v>513.9</v>
      </c>
      <c r="P58" s="6"/>
      <c r="Q58" s="5"/>
      <c r="R58" s="6"/>
      <c r="S58" s="5"/>
      <c r="T58" s="6"/>
      <c r="U58" s="5"/>
      <c r="V58" s="6"/>
      <c r="W58" s="5"/>
      <c r="X58" s="6"/>
      <c r="Y58" s="5"/>
      <c r="Z58" s="6"/>
      <c r="AA58" s="5"/>
      <c r="AB58" s="5">
        <f t="shared" si="2"/>
        <v>513.9</v>
      </c>
    </row>
    <row r="59" spans="1:28" x14ac:dyDescent="0.3">
      <c r="A59" s="92">
        <v>48</v>
      </c>
      <c r="B59" s="92">
        <v>22028</v>
      </c>
      <c r="C59" s="4" t="s">
        <v>1394</v>
      </c>
      <c r="D59" s="4" t="s">
        <v>3086</v>
      </c>
      <c r="E59" s="3">
        <v>43440</v>
      </c>
      <c r="F59" s="3">
        <v>43455</v>
      </c>
      <c r="G59" s="3">
        <v>43474</v>
      </c>
      <c r="H59" s="4" t="s">
        <v>233</v>
      </c>
      <c r="I59" s="153" t="s">
        <v>3390</v>
      </c>
      <c r="J59" s="92">
        <f t="shared" si="3"/>
        <v>860443</v>
      </c>
      <c r="K59" s="92">
        <v>860465</v>
      </c>
      <c r="L59" s="92">
        <f t="shared" si="8"/>
        <v>23</v>
      </c>
      <c r="M59" s="5">
        <f t="shared" si="9"/>
        <v>131.33000000000001</v>
      </c>
      <c r="N59" s="6" t="s">
        <v>501</v>
      </c>
      <c r="O59" s="5">
        <v>131.33000000000001</v>
      </c>
      <c r="P59" s="6"/>
      <c r="Q59" s="5"/>
      <c r="R59" s="6"/>
      <c r="S59" s="5"/>
      <c r="T59" s="6"/>
      <c r="U59" s="5"/>
      <c r="V59" s="6"/>
      <c r="W59" s="5"/>
      <c r="X59" s="6"/>
      <c r="Y59" s="5"/>
      <c r="Z59" s="6"/>
      <c r="AA59" s="5"/>
      <c r="AB59" s="5">
        <f t="shared" si="2"/>
        <v>131.33000000000001</v>
      </c>
    </row>
    <row r="60" spans="1:28" x14ac:dyDescent="0.3">
      <c r="A60" s="92">
        <v>49</v>
      </c>
      <c r="B60" s="92">
        <v>22032</v>
      </c>
      <c r="C60" s="4" t="s">
        <v>95</v>
      </c>
      <c r="D60" s="4" t="s">
        <v>3074</v>
      </c>
      <c r="E60" s="3">
        <v>43440</v>
      </c>
      <c r="F60" s="3">
        <v>43441</v>
      </c>
      <c r="G60" s="3">
        <v>43445</v>
      </c>
      <c r="H60" s="4" t="s">
        <v>268</v>
      </c>
      <c r="I60" s="153" t="s">
        <v>3362</v>
      </c>
      <c r="J60" s="92">
        <f t="shared" si="3"/>
        <v>860466</v>
      </c>
      <c r="K60" s="92">
        <v>860467</v>
      </c>
      <c r="L60" s="92">
        <f t="shared" si="8"/>
        <v>2</v>
      </c>
      <c r="M60" s="5">
        <f t="shared" si="9"/>
        <v>11.42</v>
      </c>
      <c r="N60" s="6" t="s">
        <v>3655</v>
      </c>
      <c r="O60" s="5">
        <v>11.42</v>
      </c>
      <c r="P60" s="6"/>
      <c r="Q60" s="5"/>
      <c r="R60" s="6"/>
      <c r="S60" s="5"/>
      <c r="T60" s="6"/>
      <c r="U60" s="5"/>
      <c r="V60" s="6"/>
      <c r="W60" s="5"/>
      <c r="X60" s="6"/>
      <c r="Y60" s="5"/>
      <c r="Z60" s="6"/>
      <c r="AA60" s="5"/>
      <c r="AB60" s="5">
        <f t="shared" si="2"/>
        <v>11.42</v>
      </c>
    </row>
    <row r="61" spans="1:28" x14ac:dyDescent="0.3">
      <c r="A61" s="92">
        <v>50</v>
      </c>
      <c r="B61" s="92">
        <v>22033</v>
      </c>
      <c r="C61" s="4" t="s">
        <v>184</v>
      </c>
      <c r="D61" s="4" t="s">
        <v>3072</v>
      </c>
      <c r="E61" s="3">
        <v>43441</v>
      </c>
      <c r="F61" s="3">
        <v>43444</v>
      </c>
      <c r="G61" s="3">
        <v>43455</v>
      </c>
      <c r="H61" s="4" t="s">
        <v>244</v>
      </c>
      <c r="I61" s="153" t="s">
        <v>3391</v>
      </c>
      <c r="J61" s="92">
        <f t="shared" si="3"/>
        <v>860468</v>
      </c>
      <c r="K61" s="92">
        <v>860471</v>
      </c>
      <c r="L61" s="92">
        <f t="shared" si="8"/>
        <v>4</v>
      </c>
      <c r="M61" s="5">
        <f t="shared" si="9"/>
        <v>22.84</v>
      </c>
      <c r="N61" s="6" t="s">
        <v>3656</v>
      </c>
      <c r="O61" s="5">
        <v>5.71</v>
      </c>
      <c r="P61" s="6" t="s">
        <v>3657</v>
      </c>
      <c r="Q61" s="5">
        <v>17.13</v>
      </c>
      <c r="R61" s="6"/>
      <c r="S61" s="5"/>
      <c r="T61" s="6"/>
      <c r="U61" s="5"/>
      <c r="V61" s="6"/>
      <c r="W61" s="5"/>
      <c r="X61" s="6"/>
      <c r="Y61" s="5"/>
      <c r="Z61" s="6"/>
      <c r="AA61" s="5"/>
      <c r="AB61" s="5">
        <f t="shared" si="2"/>
        <v>22.84</v>
      </c>
    </row>
    <row r="62" spans="1:28" x14ac:dyDescent="0.3">
      <c r="A62" s="92">
        <v>51</v>
      </c>
      <c r="B62" s="92">
        <v>22034</v>
      </c>
      <c r="C62" s="4" t="s">
        <v>331</v>
      </c>
      <c r="D62" s="4" t="s">
        <v>3076</v>
      </c>
      <c r="E62" s="3">
        <v>43441</v>
      </c>
      <c r="F62" s="3">
        <v>43453</v>
      </c>
      <c r="G62" s="3">
        <v>43453</v>
      </c>
      <c r="H62" s="4" t="s">
        <v>239</v>
      </c>
      <c r="I62" s="153" t="s">
        <v>3392</v>
      </c>
      <c r="J62" s="92">
        <f t="shared" si="3"/>
        <v>860472</v>
      </c>
      <c r="K62" s="92">
        <v>860476</v>
      </c>
      <c r="L62" s="92">
        <f t="shared" si="8"/>
        <v>5</v>
      </c>
      <c r="M62" s="5">
        <f t="shared" si="9"/>
        <v>28.55</v>
      </c>
      <c r="N62" s="6" t="s">
        <v>3658</v>
      </c>
      <c r="O62" s="5">
        <v>28.55</v>
      </c>
      <c r="P62" s="6"/>
      <c r="Q62" s="5"/>
      <c r="R62" s="6"/>
      <c r="S62" s="5"/>
      <c r="T62" s="6"/>
      <c r="U62" s="5"/>
      <c r="V62" s="6"/>
      <c r="W62" s="5"/>
      <c r="X62" s="6"/>
      <c r="Y62" s="5"/>
      <c r="Z62" s="6"/>
      <c r="AA62" s="5"/>
      <c r="AB62" s="5">
        <f t="shared" si="2"/>
        <v>28.55</v>
      </c>
    </row>
    <row r="63" spans="1:28" x14ac:dyDescent="0.3">
      <c r="A63" s="92">
        <v>52</v>
      </c>
      <c r="B63" s="92">
        <v>22035</v>
      </c>
      <c r="C63" s="4" t="s">
        <v>102</v>
      </c>
      <c r="D63" s="4" t="s">
        <v>3076</v>
      </c>
      <c r="E63" s="3">
        <v>43441</v>
      </c>
      <c r="F63" s="3">
        <v>43454</v>
      </c>
      <c r="G63" s="3">
        <v>43472</v>
      </c>
      <c r="H63" s="4" t="s">
        <v>233</v>
      </c>
      <c r="I63" s="153" t="s">
        <v>3393</v>
      </c>
      <c r="J63" s="92">
        <f t="shared" si="3"/>
        <v>860477</v>
      </c>
      <c r="K63" s="92">
        <v>860485</v>
      </c>
      <c r="L63" s="92">
        <f t="shared" si="8"/>
        <v>9</v>
      </c>
      <c r="M63" s="5">
        <f t="shared" si="9"/>
        <v>51.39</v>
      </c>
      <c r="N63" s="6" t="s">
        <v>3754</v>
      </c>
      <c r="O63" s="5">
        <v>51.39</v>
      </c>
      <c r="P63" s="6"/>
      <c r="Q63" s="5"/>
      <c r="R63" s="6"/>
      <c r="S63" s="5"/>
      <c r="T63" s="6"/>
      <c r="U63" s="5"/>
      <c r="V63" s="6"/>
      <c r="W63" s="5"/>
      <c r="X63" s="6"/>
      <c r="Y63" s="5"/>
      <c r="Z63" s="6"/>
      <c r="AA63" s="5"/>
      <c r="AB63" s="5">
        <f t="shared" si="2"/>
        <v>51.39</v>
      </c>
    </row>
    <row r="64" spans="1:28" x14ac:dyDescent="0.3">
      <c r="A64" s="92">
        <v>53</v>
      </c>
      <c r="B64" s="92">
        <v>22036</v>
      </c>
      <c r="C64" s="4" t="s">
        <v>331</v>
      </c>
      <c r="D64" s="4" t="s">
        <v>3076</v>
      </c>
      <c r="E64" s="3">
        <v>43441</v>
      </c>
      <c r="F64" s="3">
        <v>43445</v>
      </c>
      <c r="G64" s="3">
        <v>43447</v>
      </c>
      <c r="H64" s="4" t="s">
        <v>266</v>
      </c>
      <c r="I64" s="153" t="s">
        <v>3394</v>
      </c>
      <c r="J64" s="92">
        <f t="shared" si="3"/>
        <v>860486</v>
      </c>
      <c r="K64" s="92">
        <v>860496</v>
      </c>
      <c r="L64" s="92">
        <f t="shared" si="8"/>
        <v>11</v>
      </c>
      <c r="M64" s="5">
        <f t="shared" si="9"/>
        <v>62.81</v>
      </c>
      <c r="N64" s="6" t="s">
        <v>3659</v>
      </c>
      <c r="O64" s="5">
        <v>62.81</v>
      </c>
      <c r="P64" s="6"/>
      <c r="Q64" s="5"/>
      <c r="R64" s="6"/>
      <c r="S64" s="5"/>
      <c r="T64" s="6"/>
      <c r="U64" s="5"/>
      <c r="V64" s="6"/>
      <c r="W64" s="5"/>
      <c r="X64" s="6"/>
      <c r="Y64" s="5"/>
      <c r="Z64" s="6"/>
      <c r="AA64" s="5"/>
      <c r="AB64" s="5">
        <f t="shared" si="2"/>
        <v>62.81</v>
      </c>
    </row>
    <row r="65" spans="1:28" x14ac:dyDescent="0.3">
      <c r="A65" s="92">
        <v>54</v>
      </c>
      <c r="B65" s="92">
        <v>22037</v>
      </c>
      <c r="C65" s="4" t="s">
        <v>104</v>
      </c>
      <c r="D65" s="4" t="s">
        <v>3076</v>
      </c>
      <c r="E65" s="3">
        <v>43441</v>
      </c>
      <c r="F65" s="3">
        <v>43465</v>
      </c>
      <c r="G65" s="3">
        <v>43472</v>
      </c>
      <c r="H65" s="4" t="s">
        <v>323</v>
      </c>
      <c r="I65" s="153" t="s">
        <v>3392</v>
      </c>
      <c r="J65" s="92">
        <f t="shared" si="3"/>
        <v>860497</v>
      </c>
      <c r="K65" s="92">
        <v>860512</v>
      </c>
      <c r="L65" s="92">
        <f t="shared" si="8"/>
        <v>16</v>
      </c>
      <c r="M65" s="5">
        <f t="shared" si="9"/>
        <v>91.36</v>
      </c>
      <c r="N65" s="6" t="s">
        <v>3755</v>
      </c>
      <c r="O65" s="5">
        <v>91.36</v>
      </c>
      <c r="P65" s="6"/>
      <c r="Q65" s="5"/>
      <c r="R65" s="6"/>
      <c r="S65" s="5"/>
      <c r="T65" s="6"/>
      <c r="U65" s="5"/>
      <c r="V65" s="6"/>
      <c r="W65" s="5"/>
      <c r="X65" s="6"/>
      <c r="Y65" s="5"/>
      <c r="Z65" s="6"/>
      <c r="AA65" s="5"/>
      <c r="AB65" s="5">
        <f t="shared" si="2"/>
        <v>91.36</v>
      </c>
    </row>
    <row r="66" spans="1:28" x14ac:dyDescent="0.3">
      <c r="A66" s="92">
        <v>55</v>
      </c>
      <c r="B66" s="92">
        <v>22038</v>
      </c>
      <c r="C66" s="4" t="s">
        <v>104</v>
      </c>
      <c r="D66" s="4" t="s">
        <v>3076</v>
      </c>
      <c r="E66" s="3">
        <v>43441</v>
      </c>
      <c r="F66" s="3">
        <v>43464</v>
      </c>
      <c r="G66" s="3">
        <v>43472</v>
      </c>
      <c r="H66" s="4" t="s">
        <v>231</v>
      </c>
      <c r="I66" s="153" t="s">
        <v>3395</v>
      </c>
      <c r="J66" s="92">
        <f t="shared" si="3"/>
        <v>860513</v>
      </c>
      <c r="K66" s="92">
        <v>860580</v>
      </c>
      <c r="L66" s="92">
        <f t="shared" si="8"/>
        <v>68</v>
      </c>
      <c r="M66" s="5">
        <f t="shared" si="9"/>
        <v>388.28</v>
      </c>
      <c r="N66" s="6" t="s">
        <v>3756</v>
      </c>
      <c r="O66" s="5">
        <v>91.36</v>
      </c>
      <c r="P66" s="134" t="s">
        <v>3757</v>
      </c>
      <c r="Q66" s="5">
        <v>171.3</v>
      </c>
      <c r="R66" s="6" t="s">
        <v>3758</v>
      </c>
      <c r="S66" s="5">
        <v>125.62</v>
      </c>
      <c r="T66" s="6"/>
      <c r="U66" s="5"/>
      <c r="V66" s="6"/>
      <c r="W66" s="5"/>
      <c r="X66" s="6"/>
      <c r="Y66" s="5"/>
      <c r="Z66" s="6"/>
      <c r="AA66" s="5"/>
      <c r="AB66" s="5">
        <f t="shared" si="2"/>
        <v>388.28000000000003</v>
      </c>
    </row>
    <row r="67" spans="1:28" x14ac:dyDescent="0.3">
      <c r="A67" s="92">
        <v>56</v>
      </c>
      <c r="B67" s="92">
        <v>22039</v>
      </c>
      <c r="C67" s="4" t="s">
        <v>104</v>
      </c>
      <c r="D67" s="4" t="s">
        <v>3076</v>
      </c>
      <c r="E67" s="3">
        <v>43441</v>
      </c>
      <c r="F67" s="3">
        <v>43447</v>
      </c>
      <c r="G67" s="3">
        <v>43472</v>
      </c>
      <c r="H67" s="4" t="s">
        <v>238</v>
      </c>
      <c r="I67" s="153" t="s">
        <v>3396</v>
      </c>
      <c r="J67" s="92">
        <f t="shared" si="3"/>
        <v>860581</v>
      </c>
      <c r="K67" s="92">
        <v>860606</v>
      </c>
      <c r="L67" s="92">
        <f t="shared" si="8"/>
        <v>26</v>
      </c>
      <c r="M67" s="5">
        <f t="shared" si="9"/>
        <v>148.46</v>
      </c>
      <c r="N67" s="6" t="s">
        <v>3759</v>
      </c>
      <c r="O67" s="5">
        <v>74.23</v>
      </c>
      <c r="P67" s="134" t="s">
        <v>3760</v>
      </c>
      <c r="Q67" s="5">
        <v>74.23</v>
      </c>
      <c r="R67" s="6"/>
      <c r="S67" s="5"/>
      <c r="T67" s="6"/>
      <c r="U67" s="5"/>
      <c r="V67" s="6"/>
      <c r="W67" s="5"/>
      <c r="X67" s="6"/>
      <c r="Y67" s="5"/>
      <c r="Z67" s="6"/>
      <c r="AA67" s="5"/>
      <c r="AB67" s="5">
        <f t="shared" si="2"/>
        <v>148.46</v>
      </c>
    </row>
    <row r="68" spans="1:28" x14ac:dyDescent="0.3">
      <c r="A68" s="92">
        <v>57</v>
      </c>
      <c r="B68" s="92">
        <v>22040</v>
      </c>
      <c r="C68" s="207" t="s">
        <v>104</v>
      </c>
      <c r="D68" s="207" t="s">
        <v>3076</v>
      </c>
      <c r="E68" s="209">
        <v>43441</v>
      </c>
      <c r="F68" s="209">
        <v>43447</v>
      </c>
      <c r="G68" s="209">
        <v>43453</v>
      </c>
      <c r="H68" s="205" t="s">
        <v>230</v>
      </c>
      <c r="I68" s="203" t="s">
        <v>3397</v>
      </c>
      <c r="J68" s="92">
        <f t="shared" si="3"/>
        <v>860607</v>
      </c>
      <c r="K68" s="92">
        <v>860613</v>
      </c>
      <c r="L68" s="92">
        <f t="shared" si="8"/>
        <v>7</v>
      </c>
      <c r="M68" s="5">
        <f t="shared" si="9"/>
        <v>39.97</v>
      </c>
      <c r="N68" s="6" t="s">
        <v>3660</v>
      </c>
      <c r="O68" s="5">
        <v>39.97</v>
      </c>
      <c r="P68" s="134"/>
      <c r="Q68" s="5"/>
      <c r="R68" s="6"/>
      <c r="S68" s="5"/>
      <c r="T68" s="6"/>
      <c r="U68" s="5"/>
      <c r="V68" s="6"/>
      <c r="W68" s="5"/>
      <c r="X68" s="6"/>
      <c r="Y68" s="5"/>
      <c r="Z68" s="6"/>
      <c r="AA68" s="5"/>
      <c r="AB68" s="5">
        <f t="shared" si="2"/>
        <v>39.97</v>
      </c>
    </row>
    <row r="69" spans="1:28" x14ac:dyDescent="0.3">
      <c r="A69" s="92">
        <v>58</v>
      </c>
      <c r="B69" s="92">
        <v>22041</v>
      </c>
      <c r="C69" s="208"/>
      <c r="D69" s="208"/>
      <c r="E69" s="210"/>
      <c r="F69" s="210"/>
      <c r="G69" s="210"/>
      <c r="H69" s="206"/>
      <c r="I69" s="204"/>
      <c r="J69" s="92">
        <v>900881</v>
      </c>
      <c r="K69" s="92">
        <v>900987</v>
      </c>
      <c r="L69" s="92">
        <f t="shared" si="8"/>
        <v>107</v>
      </c>
      <c r="M69" s="5">
        <f t="shared" si="9"/>
        <v>610.97</v>
      </c>
      <c r="N69" s="6" t="s">
        <v>3661</v>
      </c>
      <c r="O69" s="5">
        <v>137.04</v>
      </c>
      <c r="P69" s="6" t="s">
        <v>3662</v>
      </c>
      <c r="Q69" s="5">
        <v>85.65</v>
      </c>
      <c r="R69" s="6" t="s">
        <v>3663</v>
      </c>
      <c r="S69" s="5">
        <v>171.3</v>
      </c>
      <c r="T69" s="6" t="s">
        <v>3664</v>
      </c>
      <c r="U69" s="5">
        <v>216.98</v>
      </c>
      <c r="V69" s="6"/>
      <c r="W69" s="5"/>
      <c r="X69" s="6"/>
      <c r="Y69" s="5"/>
      <c r="Z69" s="6"/>
      <c r="AA69" s="5"/>
      <c r="AB69" s="5">
        <f t="shared" si="2"/>
        <v>610.97</v>
      </c>
    </row>
    <row r="70" spans="1:28" x14ac:dyDescent="0.3">
      <c r="A70" s="92">
        <v>59</v>
      </c>
      <c r="B70" s="92">
        <v>22042</v>
      </c>
      <c r="C70" s="4" t="s">
        <v>113</v>
      </c>
      <c r="D70" s="4" t="s">
        <v>3087</v>
      </c>
      <c r="E70" s="3">
        <v>43444</v>
      </c>
      <c r="F70" s="3">
        <v>43444</v>
      </c>
      <c r="G70" s="3">
        <v>43444</v>
      </c>
      <c r="H70" s="4" t="s">
        <v>157</v>
      </c>
      <c r="I70" s="153" t="s">
        <v>3471</v>
      </c>
      <c r="J70" s="92">
        <f t="shared" si="3"/>
        <v>900988</v>
      </c>
      <c r="K70" s="92">
        <v>900988</v>
      </c>
      <c r="L70" s="92">
        <f t="shared" si="8"/>
        <v>1</v>
      </c>
      <c r="M70" s="5">
        <f t="shared" si="9"/>
        <v>5.71</v>
      </c>
      <c r="N70" s="6" t="s">
        <v>3665</v>
      </c>
      <c r="O70" s="5">
        <v>5.71</v>
      </c>
      <c r="P70" s="6"/>
      <c r="Q70" s="5"/>
      <c r="R70" s="6"/>
      <c r="S70" s="5"/>
      <c r="T70" s="6"/>
      <c r="U70" s="5"/>
      <c r="V70" s="6"/>
      <c r="W70" s="5"/>
      <c r="X70" s="6"/>
      <c r="Y70" s="5"/>
      <c r="Z70" s="6"/>
      <c r="AA70" s="5"/>
      <c r="AB70" s="5">
        <f t="shared" si="2"/>
        <v>5.71</v>
      </c>
    </row>
    <row r="71" spans="1:28" x14ac:dyDescent="0.3">
      <c r="A71" s="92">
        <v>60</v>
      </c>
      <c r="B71" s="92">
        <v>22043</v>
      </c>
      <c r="C71" s="4" t="s">
        <v>17</v>
      </c>
      <c r="D71" s="4" t="s">
        <v>3351</v>
      </c>
      <c r="E71" s="3">
        <v>43444</v>
      </c>
      <c r="F71" s="3">
        <v>43444</v>
      </c>
      <c r="G71" s="3">
        <v>43445</v>
      </c>
      <c r="H71" s="4" t="s">
        <v>159</v>
      </c>
      <c r="I71" s="153" t="s">
        <v>3343</v>
      </c>
      <c r="J71" s="92">
        <f t="shared" si="3"/>
        <v>900989</v>
      </c>
      <c r="K71" s="92">
        <v>900989</v>
      </c>
      <c r="L71" s="92">
        <f t="shared" si="8"/>
        <v>1</v>
      </c>
      <c r="M71" s="5">
        <f t="shared" si="9"/>
        <v>5.71</v>
      </c>
      <c r="N71" s="6" t="s">
        <v>3666</v>
      </c>
      <c r="O71" s="5">
        <v>5.71</v>
      </c>
      <c r="P71" s="6"/>
      <c r="Q71" s="5"/>
      <c r="R71" s="6"/>
      <c r="S71" s="5"/>
      <c r="T71" s="6"/>
      <c r="U71" s="5"/>
      <c r="V71" s="6"/>
      <c r="W71" s="5"/>
      <c r="X71" s="6"/>
      <c r="Y71" s="5"/>
      <c r="Z71" s="6"/>
      <c r="AA71" s="5"/>
      <c r="AB71" s="5">
        <f t="shared" si="2"/>
        <v>5.71</v>
      </c>
    </row>
    <row r="72" spans="1:28" x14ac:dyDescent="0.3">
      <c r="A72" s="92">
        <v>61</v>
      </c>
      <c r="B72" s="92">
        <v>22044</v>
      </c>
      <c r="C72" s="4" t="s">
        <v>2491</v>
      </c>
      <c r="D72" s="4" t="s">
        <v>3078</v>
      </c>
      <c r="E72" s="3">
        <v>43444</v>
      </c>
      <c r="F72" s="3">
        <v>43448</v>
      </c>
      <c r="G72" s="3">
        <v>43452</v>
      </c>
      <c r="H72" s="4" t="s">
        <v>176</v>
      </c>
      <c r="I72" s="153" t="s">
        <v>3472</v>
      </c>
      <c r="J72" s="92">
        <f t="shared" si="3"/>
        <v>900990</v>
      </c>
      <c r="K72" s="92">
        <v>900995</v>
      </c>
      <c r="L72" s="92">
        <f t="shared" ref="L72:L83" si="10">(K72-J72)+1</f>
        <v>6</v>
      </c>
      <c r="M72" s="5">
        <f t="shared" ref="M72:M83" si="11">(L72*5.71)</f>
        <v>34.26</v>
      </c>
      <c r="N72" s="6" t="s">
        <v>3667</v>
      </c>
      <c r="O72" s="5">
        <v>34.26</v>
      </c>
      <c r="P72" s="6"/>
      <c r="Q72" s="5"/>
      <c r="R72" s="6"/>
      <c r="S72" s="5"/>
      <c r="T72" s="6"/>
      <c r="U72" s="5"/>
      <c r="V72" s="6"/>
      <c r="W72" s="5"/>
      <c r="X72" s="6"/>
      <c r="Y72" s="5"/>
      <c r="Z72" s="6"/>
      <c r="AA72" s="5"/>
      <c r="AB72" s="5">
        <f t="shared" si="2"/>
        <v>34.26</v>
      </c>
    </row>
    <row r="73" spans="1:28" x14ac:dyDescent="0.3">
      <c r="A73" s="92">
        <v>62</v>
      </c>
      <c r="B73" s="92">
        <v>22045</v>
      </c>
      <c r="C73" s="4" t="s">
        <v>188</v>
      </c>
      <c r="D73" s="4" t="s">
        <v>3081</v>
      </c>
      <c r="E73" s="3">
        <v>43444</v>
      </c>
      <c r="F73" s="3">
        <v>43448</v>
      </c>
      <c r="G73" s="3">
        <v>43451</v>
      </c>
      <c r="H73" s="4" t="s">
        <v>333</v>
      </c>
      <c r="I73" s="153" t="s">
        <v>3473</v>
      </c>
      <c r="J73" s="92">
        <f t="shared" si="3"/>
        <v>900996</v>
      </c>
      <c r="K73" s="92">
        <v>901004</v>
      </c>
      <c r="L73" s="92">
        <f t="shared" si="10"/>
        <v>9</v>
      </c>
      <c r="M73" s="5">
        <f t="shared" si="11"/>
        <v>51.39</v>
      </c>
      <c r="N73" s="6" t="s">
        <v>3668</v>
      </c>
      <c r="O73" s="5">
        <v>22.84</v>
      </c>
      <c r="P73" s="6" t="s">
        <v>3669</v>
      </c>
      <c r="Q73" s="5">
        <v>5.71</v>
      </c>
      <c r="R73" s="6" t="s">
        <v>3670</v>
      </c>
      <c r="S73" s="5">
        <v>22.84</v>
      </c>
      <c r="T73" s="6"/>
      <c r="U73" s="5"/>
      <c r="V73" s="6"/>
      <c r="W73" s="5"/>
      <c r="X73" s="6"/>
      <c r="Y73" s="5"/>
      <c r="Z73" s="6"/>
      <c r="AA73" s="5"/>
      <c r="AB73" s="5">
        <f t="shared" si="2"/>
        <v>51.39</v>
      </c>
    </row>
    <row r="74" spans="1:28" x14ac:dyDescent="0.3">
      <c r="A74" s="92">
        <v>63</v>
      </c>
      <c r="B74" s="92">
        <v>22046</v>
      </c>
      <c r="C74" s="4" t="s">
        <v>35</v>
      </c>
      <c r="D74" s="4" t="s">
        <v>3351</v>
      </c>
      <c r="E74" s="3">
        <v>43444</v>
      </c>
      <c r="F74" s="3">
        <v>43448</v>
      </c>
      <c r="G74" s="3">
        <v>43455</v>
      </c>
      <c r="H74" s="4" t="s">
        <v>152</v>
      </c>
      <c r="I74" s="153" t="s">
        <v>3474</v>
      </c>
      <c r="J74" s="92">
        <f t="shared" si="3"/>
        <v>901005</v>
      </c>
      <c r="K74" s="92">
        <v>901019</v>
      </c>
      <c r="L74" s="92">
        <f t="shared" si="10"/>
        <v>15</v>
      </c>
      <c r="M74" s="5">
        <f t="shared" si="11"/>
        <v>85.65</v>
      </c>
      <c r="N74" s="6" t="s">
        <v>3671</v>
      </c>
      <c r="O74" s="5">
        <v>45.68</v>
      </c>
      <c r="P74" s="6" t="s">
        <v>3672</v>
      </c>
      <c r="Q74" s="5">
        <v>39.97</v>
      </c>
      <c r="R74" s="6"/>
      <c r="S74" s="5"/>
      <c r="T74" s="6"/>
      <c r="U74" s="5"/>
      <c r="V74" s="6"/>
      <c r="W74" s="5"/>
      <c r="X74" s="6"/>
      <c r="Y74" s="5"/>
      <c r="Z74" s="6"/>
      <c r="AA74" s="5"/>
      <c r="AB74" s="5">
        <f t="shared" si="2"/>
        <v>85.65</v>
      </c>
    </row>
    <row r="75" spans="1:28" x14ac:dyDescent="0.3">
      <c r="A75" s="92">
        <v>64</v>
      </c>
      <c r="B75" s="92">
        <v>22047</v>
      </c>
      <c r="C75" s="4" t="s">
        <v>2179</v>
      </c>
      <c r="D75" s="4" t="s">
        <v>3093</v>
      </c>
      <c r="E75" s="3">
        <v>43444</v>
      </c>
      <c r="F75" s="3">
        <v>43448</v>
      </c>
      <c r="G75" s="3">
        <v>43451</v>
      </c>
      <c r="H75" s="4" t="s">
        <v>223</v>
      </c>
      <c r="I75" s="153" t="s">
        <v>3475</v>
      </c>
      <c r="J75" s="92">
        <f t="shared" si="3"/>
        <v>901020</v>
      </c>
      <c r="K75" s="92">
        <v>901024</v>
      </c>
      <c r="L75" s="92">
        <f t="shared" si="10"/>
        <v>5</v>
      </c>
      <c r="M75" s="5">
        <f t="shared" si="11"/>
        <v>28.55</v>
      </c>
      <c r="N75" s="6" t="s">
        <v>3673</v>
      </c>
      <c r="O75" s="5">
        <v>28.55</v>
      </c>
      <c r="P75" s="6"/>
      <c r="Q75" s="5"/>
      <c r="R75" s="6"/>
      <c r="S75" s="5"/>
      <c r="T75" s="6"/>
      <c r="U75" s="5"/>
      <c r="V75" s="6"/>
      <c r="W75" s="5"/>
      <c r="X75" s="6"/>
      <c r="Y75" s="5"/>
      <c r="Z75" s="6"/>
      <c r="AA75" s="5"/>
      <c r="AB75" s="5">
        <f t="shared" si="2"/>
        <v>28.55</v>
      </c>
    </row>
    <row r="76" spans="1:28" x14ac:dyDescent="0.3">
      <c r="A76" s="92">
        <v>65</v>
      </c>
      <c r="B76" s="92">
        <v>22048</v>
      </c>
      <c r="C76" s="4" t="s">
        <v>13</v>
      </c>
      <c r="D76" s="4" t="s">
        <v>3081</v>
      </c>
      <c r="E76" s="3">
        <v>43444</v>
      </c>
      <c r="F76" s="3">
        <v>43448</v>
      </c>
      <c r="G76" s="3">
        <v>43451</v>
      </c>
      <c r="H76" s="4" t="s">
        <v>248</v>
      </c>
      <c r="I76" s="153" t="s">
        <v>3354</v>
      </c>
      <c r="J76" s="92">
        <f t="shared" si="3"/>
        <v>901025</v>
      </c>
      <c r="K76" s="92">
        <v>901030</v>
      </c>
      <c r="L76" s="92">
        <f t="shared" si="10"/>
        <v>6</v>
      </c>
      <c r="M76" s="5">
        <f t="shared" si="11"/>
        <v>34.26</v>
      </c>
      <c r="N76" s="6" t="s">
        <v>3674</v>
      </c>
      <c r="O76" s="5">
        <v>34.26</v>
      </c>
      <c r="P76" s="6"/>
      <c r="Q76" s="5"/>
      <c r="R76" s="6"/>
      <c r="S76" s="5"/>
      <c r="T76" s="6"/>
      <c r="U76" s="5"/>
      <c r="V76" s="6"/>
      <c r="W76" s="5"/>
      <c r="X76" s="6"/>
      <c r="Y76" s="5"/>
      <c r="Z76" s="6"/>
      <c r="AA76" s="5"/>
      <c r="AB76" s="5">
        <f t="shared" ref="AB76:AB139" si="12">O76+Q76+S76+U76+W76+Y76+AA76</f>
        <v>34.26</v>
      </c>
    </row>
    <row r="77" spans="1:28" x14ac:dyDescent="0.3">
      <c r="A77" s="92">
        <v>66</v>
      </c>
      <c r="B77" s="92">
        <v>22049</v>
      </c>
      <c r="C77" s="4" t="s">
        <v>131</v>
      </c>
      <c r="D77" s="4" t="s">
        <v>3081</v>
      </c>
      <c r="E77" s="3">
        <v>43444</v>
      </c>
      <c r="F77" s="3">
        <v>43447</v>
      </c>
      <c r="G77" s="3">
        <v>43448</v>
      </c>
      <c r="H77" s="4" t="s">
        <v>247</v>
      </c>
      <c r="I77" s="153" t="s">
        <v>3476</v>
      </c>
      <c r="J77" s="92">
        <f t="shared" ref="J77:J140" si="13">(K76+1)</f>
        <v>901031</v>
      </c>
      <c r="K77" s="92">
        <v>901039</v>
      </c>
      <c r="L77" s="92">
        <f t="shared" si="10"/>
        <v>9</v>
      </c>
      <c r="M77" s="5">
        <f t="shared" si="11"/>
        <v>51.39</v>
      </c>
      <c r="N77" s="6" t="s">
        <v>3675</v>
      </c>
      <c r="O77" s="5">
        <v>17.13</v>
      </c>
      <c r="P77" s="6" t="s">
        <v>3676</v>
      </c>
      <c r="Q77" s="5">
        <v>17.13</v>
      </c>
      <c r="R77" s="6" t="s">
        <v>3677</v>
      </c>
      <c r="S77" s="5">
        <v>17.13</v>
      </c>
      <c r="T77" s="6"/>
      <c r="U77" s="5"/>
      <c r="V77" s="6"/>
      <c r="W77" s="5"/>
      <c r="X77" s="6"/>
      <c r="Y77" s="5"/>
      <c r="Z77" s="6"/>
      <c r="AA77" s="5"/>
      <c r="AB77" s="5">
        <f t="shared" si="12"/>
        <v>51.39</v>
      </c>
    </row>
    <row r="78" spans="1:28" x14ac:dyDescent="0.3">
      <c r="A78" s="92">
        <v>67</v>
      </c>
      <c r="B78" s="92">
        <v>22050</v>
      </c>
      <c r="C78" s="4" t="s">
        <v>17</v>
      </c>
      <c r="D78" s="4" t="s">
        <v>3351</v>
      </c>
      <c r="E78" s="3">
        <v>43444</v>
      </c>
      <c r="F78" s="3">
        <v>43445</v>
      </c>
      <c r="G78" s="3">
        <v>43447</v>
      </c>
      <c r="H78" s="4" t="s">
        <v>159</v>
      </c>
      <c r="I78" s="153" t="s">
        <v>3477</v>
      </c>
      <c r="J78" s="92">
        <f t="shared" si="13"/>
        <v>901040</v>
      </c>
      <c r="K78" s="92">
        <v>901042</v>
      </c>
      <c r="L78" s="92">
        <f t="shared" si="10"/>
        <v>3</v>
      </c>
      <c r="M78" s="5">
        <f t="shared" si="11"/>
        <v>17.13</v>
      </c>
      <c r="N78" s="6" t="s">
        <v>3678</v>
      </c>
      <c r="O78" s="5">
        <v>17.13</v>
      </c>
      <c r="P78" s="6"/>
      <c r="Q78" s="5"/>
      <c r="R78" s="6"/>
      <c r="S78" s="5"/>
      <c r="T78" s="6"/>
      <c r="U78" s="5"/>
      <c r="V78" s="6"/>
      <c r="W78" s="5"/>
      <c r="X78" s="6"/>
      <c r="Y78" s="5"/>
      <c r="Z78" s="6"/>
      <c r="AA78" s="5"/>
      <c r="AB78" s="5">
        <f t="shared" si="12"/>
        <v>17.13</v>
      </c>
    </row>
    <row r="79" spans="1:28" x14ac:dyDescent="0.3">
      <c r="A79" s="92">
        <v>68</v>
      </c>
      <c r="B79" s="92">
        <v>22051</v>
      </c>
      <c r="C79" s="4" t="s">
        <v>3478</v>
      </c>
      <c r="D79" s="4" t="s">
        <v>3072</v>
      </c>
      <c r="E79" s="3">
        <v>43444</v>
      </c>
      <c r="F79" s="3">
        <v>43446</v>
      </c>
      <c r="G79" s="3">
        <v>43454</v>
      </c>
      <c r="H79" s="4" t="s">
        <v>292</v>
      </c>
      <c r="I79" s="153" t="s">
        <v>3370</v>
      </c>
      <c r="J79" s="92">
        <f t="shared" si="13"/>
        <v>901043</v>
      </c>
      <c r="K79" s="92">
        <v>901049</v>
      </c>
      <c r="L79" s="92">
        <f t="shared" si="10"/>
        <v>7</v>
      </c>
      <c r="M79" s="5">
        <f t="shared" si="11"/>
        <v>39.97</v>
      </c>
      <c r="N79" s="6" t="s">
        <v>3679</v>
      </c>
      <c r="O79" s="5">
        <v>28.55</v>
      </c>
      <c r="P79" s="6" t="s">
        <v>3680</v>
      </c>
      <c r="Q79" s="5">
        <v>11.42</v>
      </c>
      <c r="R79" s="6"/>
      <c r="S79" s="5"/>
      <c r="T79" s="6"/>
      <c r="U79" s="5"/>
      <c r="V79" s="6"/>
      <c r="W79" s="5"/>
      <c r="X79" s="6"/>
      <c r="Y79" s="5"/>
      <c r="Z79" s="6"/>
      <c r="AA79" s="5"/>
      <c r="AB79" s="5">
        <f t="shared" si="12"/>
        <v>39.97</v>
      </c>
    </row>
    <row r="80" spans="1:28" x14ac:dyDescent="0.3">
      <c r="A80" s="92">
        <v>69</v>
      </c>
      <c r="B80" s="92">
        <v>22053</v>
      </c>
      <c r="C80" s="4" t="s">
        <v>16</v>
      </c>
      <c r="D80" s="4" t="s">
        <v>3088</v>
      </c>
      <c r="E80" s="3">
        <v>43444</v>
      </c>
      <c r="F80" s="3">
        <v>43448</v>
      </c>
      <c r="G80" s="3">
        <v>43452</v>
      </c>
      <c r="H80" s="4" t="s">
        <v>158</v>
      </c>
      <c r="I80" s="153" t="s">
        <v>3479</v>
      </c>
      <c r="J80" s="92">
        <f t="shared" si="13"/>
        <v>901050</v>
      </c>
      <c r="K80" s="92">
        <v>901053</v>
      </c>
      <c r="L80" s="92">
        <f t="shared" si="10"/>
        <v>4</v>
      </c>
      <c r="M80" s="5">
        <f t="shared" si="11"/>
        <v>22.84</v>
      </c>
      <c r="N80" s="6" t="s">
        <v>3681</v>
      </c>
      <c r="O80" s="5">
        <v>5.71</v>
      </c>
      <c r="P80" s="6" t="s">
        <v>3682</v>
      </c>
      <c r="Q80" s="5">
        <v>17.13</v>
      </c>
      <c r="R80" s="6"/>
      <c r="S80" s="5"/>
      <c r="T80" s="6"/>
      <c r="U80" s="5"/>
      <c r="V80" s="6"/>
      <c r="W80" s="5"/>
      <c r="X80" s="6"/>
      <c r="Y80" s="5"/>
      <c r="Z80" s="6"/>
      <c r="AA80" s="5"/>
      <c r="AB80" s="5">
        <f t="shared" si="12"/>
        <v>22.84</v>
      </c>
    </row>
    <row r="81" spans="1:28" x14ac:dyDescent="0.3">
      <c r="A81" s="92">
        <v>70</v>
      </c>
      <c r="B81" s="92">
        <v>22054</v>
      </c>
      <c r="C81" s="4" t="s">
        <v>23</v>
      </c>
      <c r="D81" s="4" t="s">
        <v>3092</v>
      </c>
      <c r="E81" s="3">
        <v>43444</v>
      </c>
      <c r="F81" s="3">
        <v>43452</v>
      </c>
      <c r="G81" s="3">
        <v>43454</v>
      </c>
      <c r="H81" s="4" t="s">
        <v>255</v>
      </c>
      <c r="I81" s="153" t="s">
        <v>3480</v>
      </c>
      <c r="J81" s="92">
        <f t="shared" si="13"/>
        <v>901054</v>
      </c>
      <c r="K81" s="92">
        <v>901071</v>
      </c>
      <c r="L81" s="92">
        <f t="shared" si="10"/>
        <v>18</v>
      </c>
      <c r="M81" s="5">
        <f t="shared" si="11"/>
        <v>102.78</v>
      </c>
      <c r="N81" s="6" t="s">
        <v>3589</v>
      </c>
      <c r="O81" s="5">
        <v>45.68</v>
      </c>
      <c r="P81" s="6" t="s">
        <v>3590</v>
      </c>
      <c r="Q81" s="5">
        <v>28.55</v>
      </c>
      <c r="R81" s="126" t="s">
        <v>98</v>
      </c>
      <c r="S81" s="5"/>
      <c r="T81" s="6"/>
      <c r="U81" s="5"/>
      <c r="V81" s="6"/>
      <c r="W81" s="5"/>
      <c r="X81" s="6"/>
      <c r="Y81" s="5"/>
      <c r="Z81" s="6"/>
      <c r="AA81" s="5"/>
      <c r="AB81" s="5">
        <f t="shared" si="12"/>
        <v>74.23</v>
      </c>
    </row>
    <row r="82" spans="1:28" x14ac:dyDescent="0.3">
      <c r="A82" s="92">
        <v>71</v>
      </c>
      <c r="B82" s="92">
        <v>22055</v>
      </c>
      <c r="C82" s="4" t="s">
        <v>74</v>
      </c>
      <c r="D82" s="4" t="s">
        <v>3073</v>
      </c>
      <c r="E82" s="3">
        <v>43810</v>
      </c>
      <c r="F82" s="3">
        <v>43447</v>
      </c>
      <c r="G82" s="3">
        <v>43454</v>
      </c>
      <c r="H82" s="4" t="s">
        <v>250</v>
      </c>
      <c r="I82" s="153" t="s">
        <v>3386</v>
      </c>
      <c r="J82" s="92">
        <f t="shared" si="13"/>
        <v>901072</v>
      </c>
      <c r="K82" s="92">
        <v>901074</v>
      </c>
      <c r="L82" s="92">
        <f t="shared" si="10"/>
        <v>3</v>
      </c>
      <c r="M82" s="5">
        <f t="shared" si="11"/>
        <v>17.13</v>
      </c>
      <c r="N82" s="6" t="s">
        <v>3683</v>
      </c>
      <c r="O82" s="5">
        <v>5.71</v>
      </c>
      <c r="P82" s="6" t="s">
        <v>3684</v>
      </c>
      <c r="Q82" s="5">
        <v>11.42</v>
      </c>
      <c r="R82" s="6"/>
      <c r="S82" s="5"/>
      <c r="T82" s="6"/>
      <c r="U82" s="5"/>
      <c r="V82" s="6"/>
      <c r="W82" s="5"/>
      <c r="X82" s="6"/>
      <c r="Y82" s="5"/>
      <c r="Z82" s="6"/>
      <c r="AA82" s="5"/>
      <c r="AB82" s="5">
        <f t="shared" si="12"/>
        <v>17.13</v>
      </c>
    </row>
    <row r="83" spans="1:28" x14ac:dyDescent="0.3">
      <c r="A83" s="92">
        <v>72</v>
      </c>
      <c r="B83" s="92">
        <v>22056</v>
      </c>
      <c r="C83" s="4" t="s">
        <v>22</v>
      </c>
      <c r="D83" s="4" t="s">
        <v>3081</v>
      </c>
      <c r="E83" s="3">
        <v>43445</v>
      </c>
      <c r="F83" s="3">
        <v>43447</v>
      </c>
      <c r="G83" s="3">
        <v>43469</v>
      </c>
      <c r="H83" s="4" t="s">
        <v>166</v>
      </c>
      <c r="I83" s="153" t="s">
        <v>3508</v>
      </c>
      <c r="J83" s="92">
        <f t="shared" si="13"/>
        <v>901075</v>
      </c>
      <c r="K83" s="92">
        <v>901080</v>
      </c>
      <c r="L83" s="92">
        <f t="shared" si="10"/>
        <v>6</v>
      </c>
      <c r="M83" s="5">
        <f t="shared" si="11"/>
        <v>34.26</v>
      </c>
      <c r="N83" s="6" t="s">
        <v>3685</v>
      </c>
      <c r="O83" s="5">
        <v>34.26</v>
      </c>
      <c r="P83" s="6"/>
      <c r="Q83" s="5"/>
      <c r="R83" s="6"/>
      <c r="S83" s="5"/>
      <c r="T83" s="6"/>
      <c r="U83" s="5"/>
      <c r="V83" s="6"/>
      <c r="W83" s="5"/>
      <c r="X83" s="6"/>
      <c r="Y83" s="5"/>
      <c r="Z83" s="6"/>
      <c r="AA83" s="5"/>
      <c r="AB83" s="5">
        <f t="shared" si="12"/>
        <v>34.26</v>
      </c>
    </row>
    <row r="84" spans="1:28" x14ac:dyDescent="0.3">
      <c r="A84" s="92">
        <v>73</v>
      </c>
      <c r="B84" s="92">
        <v>22057</v>
      </c>
      <c r="C84" s="4" t="s">
        <v>4</v>
      </c>
      <c r="D84" s="4" t="s">
        <v>3081</v>
      </c>
      <c r="E84" s="3">
        <v>43445</v>
      </c>
      <c r="F84" s="3">
        <v>43448</v>
      </c>
      <c r="G84" s="3">
        <v>43469</v>
      </c>
      <c r="H84" s="4" t="s">
        <v>270</v>
      </c>
      <c r="I84" s="153" t="s">
        <v>3509</v>
      </c>
      <c r="J84" s="92">
        <f t="shared" si="13"/>
        <v>901081</v>
      </c>
      <c r="K84" s="92">
        <v>901085</v>
      </c>
      <c r="L84" s="92">
        <f t="shared" ref="L84:L94" si="14">(K84-J84)+1</f>
        <v>5</v>
      </c>
      <c r="M84" s="5">
        <f t="shared" ref="M84:M94" si="15">(L84*5.71)</f>
        <v>28.55</v>
      </c>
      <c r="N84" s="6" t="s">
        <v>3686</v>
      </c>
      <c r="O84" s="5">
        <v>28.55</v>
      </c>
      <c r="P84" s="6"/>
      <c r="Q84" s="5"/>
      <c r="R84" s="6"/>
      <c r="S84" s="5"/>
      <c r="T84" s="6"/>
      <c r="U84" s="5"/>
      <c r="V84" s="6"/>
      <c r="W84" s="5"/>
      <c r="X84" s="6"/>
      <c r="Y84" s="5"/>
      <c r="Z84" s="6"/>
      <c r="AA84" s="5"/>
      <c r="AB84" s="5">
        <f t="shared" si="12"/>
        <v>28.55</v>
      </c>
    </row>
    <row r="85" spans="1:28" x14ac:dyDescent="0.3">
      <c r="A85" s="92">
        <v>74</v>
      </c>
      <c r="B85" s="92">
        <v>22058</v>
      </c>
      <c r="C85" s="4" t="s">
        <v>50</v>
      </c>
      <c r="D85" s="4" t="s">
        <v>3072</v>
      </c>
      <c r="E85" s="3">
        <v>43445</v>
      </c>
      <c r="F85" s="3">
        <v>43445</v>
      </c>
      <c r="G85" s="3">
        <v>43454</v>
      </c>
      <c r="H85" s="4" t="s">
        <v>257</v>
      </c>
      <c r="I85" s="153" t="s">
        <v>3510</v>
      </c>
      <c r="J85" s="92">
        <f t="shared" si="13"/>
        <v>901086</v>
      </c>
      <c r="K85" s="92">
        <v>901087</v>
      </c>
      <c r="L85" s="92">
        <f t="shared" si="14"/>
        <v>2</v>
      </c>
      <c r="M85" s="5">
        <f t="shared" si="15"/>
        <v>11.42</v>
      </c>
      <c r="N85" s="6" t="s">
        <v>3689</v>
      </c>
      <c r="O85" s="5">
        <v>11.42</v>
      </c>
      <c r="P85" s="6"/>
      <c r="Q85" s="5"/>
      <c r="R85" s="6"/>
      <c r="S85" s="5"/>
      <c r="T85" s="6"/>
      <c r="U85" s="5"/>
      <c r="V85" s="6"/>
      <c r="W85" s="5"/>
      <c r="X85" s="6"/>
      <c r="Y85" s="5"/>
      <c r="Z85" s="6"/>
      <c r="AA85" s="5"/>
      <c r="AB85" s="5">
        <f t="shared" si="12"/>
        <v>11.42</v>
      </c>
    </row>
    <row r="86" spans="1:28" x14ac:dyDescent="0.3">
      <c r="A86" s="92">
        <v>75</v>
      </c>
      <c r="B86" s="92">
        <v>22059</v>
      </c>
      <c r="C86" s="4" t="s">
        <v>12</v>
      </c>
      <c r="D86" s="4" t="s">
        <v>3088</v>
      </c>
      <c r="E86" s="3">
        <v>43445</v>
      </c>
      <c r="F86" s="3">
        <v>43447</v>
      </c>
      <c r="G86" s="3">
        <v>43455</v>
      </c>
      <c r="H86" s="4" t="s">
        <v>161</v>
      </c>
      <c r="I86" s="153" t="s">
        <v>3347</v>
      </c>
      <c r="J86" s="92">
        <f t="shared" si="13"/>
        <v>901088</v>
      </c>
      <c r="K86" s="92">
        <v>901093</v>
      </c>
      <c r="L86" s="92">
        <f t="shared" si="14"/>
        <v>6</v>
      </c>
      <c r="M86" s="5">
        <f t="shared" si="15"/>
        <v>34.26</v>
      </c>
      <c r="N86" s="6" t="s">
        <v>3687</v>
      </c>
      <c r="O86" s="5">
        <v>17.13</v>
      </c>
      <c r="P86" s="6" t="s">
        <v>3688</v>
      </c>
      <c r="Q86" s="5">
        <v>17.13</v>
      </c>
      <c r="R86" s="6"/>
      <c r="S86" s="5"/>
      <c r="T86" s="6"/>
      <c r="U86" s="5"/>
      <c r="V86" s="6"/>
      <c r="W86" s="5"/>
      <c r="X86" s="6"/>
      <c r="Y86" s="5"/>
      <c r="Z86" s="6"/>
      <c r="AA86" s="5"/>
      <c r="AB86" s="5">
        <f t="shared" si="12"/>
        <v>34.26</v>
      </c>
    </row>
    <row r="87" spans="1:28" x14ac:dyDescent="0.3">
      <c r="A87" s="92">
        <v>76</v>
      </c>
      <c r="B87" s="92">
        <v>22060</v>
      </c>
      <c r="C87" s="4" t="s">
        <v>89</v>
      </c>
      <c r="D87" s="4" t="s">
        <v>3351</v>
      </c>
      <c r="E87" s="3">
        <v>43445</v>
      </c>
      <c r="F87" s="3">
        <v>43454</v>
      </c>
      <c r="G87" s="3">
        <v>43475</v>
      </c>
      <c r="H87" s="4" t="s">
        <v>170</v>
      </c>
      <c r="I87" s="153" t="s">
        <v>3511</v>
      </c>
      <c r="J87" s="92">
        <f t="shared" si="13"/>
        <v>901094</v>
      </c>
      <c r="K87" s="92">
        <v>901103</v>
      </c>
      <c r="L87" s="92">
        <f t="shared" si="14"/>
        <v>10</v>
      </c>
      <c r="M87" s="5">
        <f t="shared" si="15"/>
        <v>57.1</v>
      </c>
      <c r="N87" s="6" t="s">
        <v>3749</v>
      </c>
      <c r="O87" s="5">
        <v>17.13</v>
      </c>
      <c r="P87" s="6" t="s">
        <v>3750</v>
      </c>
      <c r="Q87" s="5">
        <v>11.42</v>
      </c>
      <c r="R87" s="6" t="s">
        <v>3751</v>
      </c>
      <c r="S87" s="5">
        <v>17.13</v>
      </c>
      <c r="T87" s="126" t="s">
        <v>98</v>
      </c>
      <c r="U87" s="5"/>
      <c r="V87" s="6"/>
      <c r="W87" s="5"/>
      <c r="X87" s="6"/>
      <c r="Y87" s="5"/>
      <c r="Z87" s="6"/>
      <c r="AA87" s="5"/>
      <c r="AB87" s="5">
        <f t="shared" si="12"/>
        <v>45.679999999999993</v>
      </c>
    </row>
    <row r="88" spans="1:28" x14ac:dyDescent="0.3">
      <c r="A88" s="92">
        <v>77</v>
      </c>
      <c r="B88" s="92">
        <v>22061</v>
      </c>
      <c r="C88" s="4" t="s">
        <v>11</v>
      </c>
      <c r="D88" s="4" t="s">
        <v>3081</v>
      </c>
      <c r="E88" s="3">
        <v>43445</v>
      </c>
      <c r="F88" s="3">
        <v>43447</v>
      </c>
      <c r="G88" s="3">
        <v>43448</v>
      </c>
      <c r="H88" s="4" t="s">
        <v>185</v>
      </c>
      <c r="I88" s="153" t="s">
        <v>3353</v>
      </c>
      <c r="J88" s="92">
        <f t="shared" si="13"/>
        <v>901104</v>
      </c>
      <c r="K88" s="92">
        <v>901114</v>
      </c>
      <c r="L88" s="92">
        <f t="shared" si="14"/>
        <v>11</v>
      </c>
      <c r="M88" s="5">
        <f t="shared" si="15"/>
        <v>62.81</v>
      </c>
      <c r="N88" s="6" t="s">
        <v>3690</v>
      </c>
      <c r="O88" s="5">
        <v>28.55</v>
      </c>
      <c r="P88" s="6" t="s">
        <v>3691</v>
      </c>
      <c r="Q88" s="5">
        <v>34.26</v>
      </c>
      <c r="R88" s="6"/>
      <c r="S88" s="5"/>
      <c r="T88" s="6"/>
      <c r="U88" s="5"/>
      <c r="V88" s="6"/>
      <c r="W88" s="5"/>
      <c r="X88" s="6"/>
      <c r="Y88" s="5"/>
      <c r="Z88" s="6"/>
      <c r="AA88" s="5"/>
      <c r="AB88" s="5">
        <f t="shared" si="12"/>
        <v>62.81</v>
      </c>
    </row>
    <row r="89" spans="1:28" x14ac:dyDescent="0.3">
      <c r="A89" s="92">
        <v>78</v>
      </c>
      <c r="B89" s="92">
        <v>22062</v>
      </c>
      <c r="C89" s="4" t="s">
        <v>181</v>
      </c>
      <c r="D89" s="4" t="s">
        <v>3073</v>
      </c>
      <c r="E89" s="3">
        <v>43445</v>
      </c>
      <c r="F89" s="3">
        <v>43447</v>
      </c>
      <c r="G89" s="3">
        <v>43448</v>
      </c>
      <c r="H89" s="4" t="s">
        <v>177</v>
      </c>
      <c r="I89" s="153" t="s">
        <v>3357</v>
      </c>
      <c r="J89" s="92">
        <f t="shared" si="13"/>
        <v>901115</v>
      </c>
      <c r="K89" s="92">
        <v>901118</v>
      </c>
      <c r="L89" s="92">
        <f t="shared" si="14"/>
        <v>4</v>
      </c>
      <c r="M89" s="5">
        <f t="shared" si="15"/>
        <v>22.84</v>
      </c>
      <c r="N89" s="6" t="s">
        <v>3692</v>
      </c>
      <c r="O89" s="5">
        <v>22.84</v>
      </c>
      <c r="P89" s="6"/>
      <c r="Q89" s="5"/>
      <c r="R89" s="6"/>
      <c r="S89" s="5"/>
      <c r="T89" s="6"/>
      <c r="U89" s="5"/>
      <c r="V89" s="6"/>
      <c r="W89" s="5"/>
      <c r="X89" s="6"/>
      <c r="Y89" s="5"/>
      <c r="Z89" s="6"/>
      <c r="AA89" s="5"/>
      <c r="AB89" s="5">
        <f t="shared" si="12"/>
        <v>22.84</v>
      </c>
    </row>
    <row r="90" spans="1:28" x14ac:dyDescent="0.3">
      <c r="A90" s="92">
        <v>79</v>
      </c>
      <c r="B90" s="92">
        <v>22063</v>
      </c>
      <c r="C90" s="4" t="s">
        <v>7</v>
      </c>
      <c r="D90" s="4" t="s">
        <v>3088</v>
      </c>
      <c r="E90" s="3">
        <v>43445</v>
      </c>
      <c r="F90" s="3">
        <v>43454</v>
      </c>
      <c r="G90" s="3">
        <v>43468</v>
      </c>
      <c r="H90" s="4" t="s">
        <v>145</v>
      </c>
      <c r="I90" s="153" t="s">
        <v>3512</v>
      </c>
      <c r="J90" s="92">
        <f t="shared" si="13"/>
        <v>901119</v>
      </c>
      <c r="K90" s="92">
        <v>901137</v>
      </c>
      <c r="L90" s="92">
        <f t="shared" si="14"/>
        <v>19</v>
      </c>
      <c r="M90" s="5">
        <f t="shared" si="15"/>
        <v>108.49</v>
      </c>
      <c r="N90" s="6" t="s">
        <v>3693</v>
      </c>
      <c r="O90" s="5">
        <v>17.13</v>
      </c>
      <c r="P90" s="6" t="s">
        <v>3694</v>
      </c>
      <c r="Q90" s="5">
        <v>5.71</v>
      </c>
      <c r="R90" s="6" t="s">
        <v>3695</v>
      </c>
      <c r="S90" s="5">
        <v>22.84</v>
      </c>
      <c r="T90" s="6" t="s">
        <v>3696</v>
      </c>
      <c r="U90" s="5">
        <v>28.55</v>
      </c>
      <c r="V90" s="6" t="s">
        <v>3486</v>
      </c>
      <c r="W90" s="5">
        <v>22.84</v>
      </c>
      <c r="X90" s="126" t="s">
        <v>98</v>
      </c>
      <c r="Y90" s="5"/>
      <c r="Z90" s="6"/>
      <c r="AA90" s="5"/>
      <c r="AB90" s="5">
        <f t="shared" si="12"/>
        <v>97.070000000000007</v>
      </c>
    </row>
    <row r="91" spans="1:28" x14ac:dyDescent="0.3">
      <c r="A91" s="92">
        <v>80</v>
      </c>
      <c r="B91" s="92">
        <v>22064</v>
      </c>
      <c r="C91" s="4" t="s">
        <v>52</v>
      </c>
      <c r="D91" s="4" t="s">
        <v>3513</v>
      </c>
      <c r="E91" s="3">
        <v>43445</v>
      </c>
      <c r="F91" s="3">
        <v>43445</v>
      </c>
      <c r="G91" s="3">
        <v>43446</v>
      </c>
      <c r="H91" s="4" t="s">
        <v>178</v>
      </c>
      <c r="I91" s="153" t="s">
        <v>3514</v>
      </c>
      <c r="J91" s="92">
        <f t="shared" si="13"/>
        <v>901138</v>
      </c>
      <c r="K91" s="92">
        <v>901139</v>
      </c>
      <c r="L91" s="92">
        <f t="shared" si="14"/>
        <v>2</v>
      </c>
      <c r="M91" s="5">
        <f t="shared" si="15"/>
        <v>11.42</v>
      </c>
      <c r="N91" s="134" t="s">
        <v>3697</v>
      </c>
      <c r="O91" s="5">
        <v>11.42</v>
      </c>
      <c r="P91" s="6"/>
      <c r="Q91" s="5"/>
      <c r="R91" s="6"/>
      <c r="S91" s="5"/>
      <c r="T91" s="6"/>
      <c r="U91" s="5"/>
      <c r="V91" s="6"/>
      <c r="W91" s="5"/>
      <c r="X91" s="6"/>
      <c r="Y91" s="5"/>
      <c r="Z91" s="6"/>
      <c r="AA91" s="5"/>
      <c r="AB91" s="5">
        <f t="shared" si="12"/>
        <v>11.42</v>
      </c>
    </row>
    <row r="92" spans="1:28" x14ac:dyDescent="0.3">
      <c r="A92" s="92">
        <v>81</v>
      </c>
      <c r="B92" s="92">
        <v>22065</v>
      </c>
      <c r="C92" s="4" t="s">
        <v>95</v>
      </c>
      <c r="D92" s="4" t="s">
        <v>3074</v>
      </c>
      <c r="E92" s="3">
        <v>43445</v>
      </c>
      <c r="F92" s="3">
        <v>43446</v>
      </c>
      <c r="G92" s="3">
        <v>43451</v>
      </c>
      <c r="H92" s="4" t="s">
        <v>268</v>
      </c>
      <c r="I92" s="153" t="s">
        <v>3515</v>
      </c>
      <c r="J92" s="92">
        <f t="shared" si="13"/>
        <v>901140</v>
      </c>
      <c r="K92" s="92">
        <v>901141</v>
      </c>
      <c r="L92" s="92">
        <f t="shared" si="14"/>
        <v>2</v>
      </c>
      <c r="M92" s="5">
        <f t="shared" si="15"/>
        <v>11.42</v>
      </c>
      <c r="N92" s="134" t="s">
        <v>2206</v>
      </c>
      <c r="O92" s="5">
        <v>11.42</v>
      </c>
      <c r="P92" s="6"/>
      <c r="Q92" s="5"/>
      <c r="R92" s="6"/>
      <c r="S92" s="5"/>
      <c r="T92" s="6"/>
      <c r="U92" s="5"/>
      <c r="V92" s="6"/>
      <c r="W92" s="5"/>
      <c r="X92" s="6"/>
      <c r="Y92" s="5"/>
      <c r="Z92" s="6"/>
      <c r="AA92" s="5"/>
      <c r="AB92" s="5">
        <f t="shared" si="12"/>
        <v>11.42</v>
      </c>
    </row>
    <row r="93" spans="1:28" x14ac:dyDescent="0.3">
      <c r="A93" s="92">
        <v>82</v>
      </c>
      <c r="B93" s="92">
        <v>22066</v>
      </c>
      <c r="C93" s="4" t="s">
        <v>1567</v>
      </c>
      <c r="D93" s="4" t="s">
        <v>3351</v>
      </c>
      <c r="E93" s="3">
        <v>43445</v>
      </c>
      <c r="F93" s="3">
        <v>43445</v>
      </c>
      <c r="G93" s="3">
        <v>43447</v>
      </c>
      <c r="H93" s="4" t="s">
        <v>223</v>
      </c>
      <c r="I93" s="153" t="s">
        <v>3379</v>
      </c>
      <c r="J93" s="92">
        <f t="shared" si="13"/>
        <v>901142</v>
      </c>
      <c r="K93" s="92">
        <v>901142</v>
      </c>
      <c r="L93" s="92">
        <f t="shared" si="14"/>
        <v>1</v>
      </c>
      <c r="M93" s="5">
        <f t="shared" si="15"/>
        <v>5.71</v>
      </c>
      <c r="N93" s="134" t="s">
        <v>3698</v>
      </c>
      <c r="O93" s="5">
        <v>5.71</v>
      </c>
      <c r="P93" s="6"/>
      <c r="Q93" s="5"/>
      <c r="R93" s="134"/>
      <c r="S93" s="5"/>
      <c r="T93" s="6"/>
      <c r="U93" s="5"/>
      <c r="V93" s="6"/>
      <c r="W93" s="5"/>
      <c r="X93" s="6"/>
      <c r="Y93" s="5"/>
      <c r="Z93" s="6"/>
      <c r="AA93" s="5"/>
      <c r="AB93" s="5">
        <f t="shared" si="12"/>
        <v>5.71</v>
      </c>
    </row>
    <row r="94" spans="1:28" x14ac:dyDescent="0.3">
      <c r="A94" s="92">
        <v>83</v>
      </c>
      <c r="B94" s="92">
        <v>22067</v>
      </c>
      <c r="C94" s="4" t="s">
        <v>39</v>
      </c>
      <c r="D94" s="4" t="s">
        <v>3073</v>
      </c>
      <c r="E94" s="3">
        <v>43446</v>
      </c>
      <c r="F94" s="3">
        <v>43447</v>
      </c>
      <c r="G94" s="3">
        <v>43451</v>
      </c>
      <c r="H94" s="4" t="s">
        <v>229</v>
      </c>
      <c r="I94" s="153" t="s">
        <v>3355</v>
      </c>
      <c r="J94" s="92">
        <f t="shared" si="13"/>
        <v>901143</v>
      </c>
      <c r="K94" s="92">
        <v>901147</v>
      </c>
      <c r="L94" s="92">
        <f t="shared" si="14"/>
        <v>5</v>
      </c>
      <c r="M94" s="5">
        <f t="shared" si="15"/>
        <v>28.55</v>
      </c>
      <c r="N94" s="134" t="s">
        <v>3699</v>
      </c>
      <c r="O94" s="5">
        <v>28.55</v>
      </c>
      <c r="P94" s="6"/>
      <c r="Q94" s="5"/>
      <c r="R94" s="6"/>
      <c r="S94" s="5"/>
      <c r="T94" s="6"/>
      <c r="U94" s="5"/>
      <c r="V94" s="6"/>
      <c r="W94" s="5"/>
      <c r="X94" s="6"/>
      <c r="Y94" s="5"/>
      <c r="Z94" s="6"/>
      <c r="AA94" s="5"/>
      <c r="AB94" s="5">
        <f t="shared" si="12"/>
        <v>28.55</v>
      </c>
    </row>
    <row r="95" spans="1:28" x14ac:dyDescent="0.3">
      <c r="A95" s="92">
        <v>84</v>
      </c>
      <c r="B95" s="92">
        <v>22068</v>
      </c>
      <c r="C95" s="4" t="s">
        <v>290</v>
      </c>
      <c r="D95" s="4" t="s">
        <v>3088</v>
      </c>
      <c r="E95" s="3">
        <v>43446</v>
      </c>
      <c r="F95" s="3">
        <v>43446</v>
      </c>
      <c r="G95" s="3">
        <v>43448</v>
      </c>
      <c r="H95" s="4" t="s">
        <v>158</v>
      </c>
      <c r="I95" s="153" t="s">
        <v>3516</v>
      </c>
      <c r="J95" s="92">
        <f t="shared" si="13"/>
        <v>901148</v>
      </c>
      <c r="K95" s="92">
        <v>901149</v>
      </c>
      <c r="L95" s="92">
        <f t="shared" ref="L95:L97" si="16">(K95-J95)+1</f>
        <v>2</v>
      </c>
      <c r="M95" s="5">
        <f t="shared" ref="M95:M97" si="17">(L95*5.71)</f>
        <v>11.42</v>
      </c>
      <c r="N95" s="134" t="s">
        <v>3700</v>
      </c>
      <c r="O95" s="5">
        <v>11.42</v>
      </c>
      <c r="P95" s="6"/>
      <c r="Q95" s="5"/>
      <c r="R95" s="6"/>
      <c r="S95" s="5"/>
      <c r="T95" s="6"/>
      <c r="U95" s="5"/>
      <c r="V95" s="6"/>
      <c r="W95" s="5"/>
      <c r="X95" s="6"/>
      <c r="Y95" s="5"/>
      <c r="Z95" s="6"/>
      <c r="AA95" s="5"/>
      <c r="AB95" s="5">
        <f t="shared" si="12"/>
        <v>11.42</v>
      </c>
    </row>
    <row r="96" spans="1:28" x14ac:dyDescent="0.3">
      <c r="A96" s="92">
        <v>85</v>
      </c>
      <c r="B96" s="92">
        <v>22069</v>
      </c>
      <c r="C96" s="4" t="s">
        <v>17</v>
      </c>
      <c r="D96" s="4" t="s">
        <v>3351</v>
      </c>
      <c r="E96" s="3">
        <v>43446</v>
      </c>
      <c r="F96" s="3">
        <v>43446</v>
      </c>
      <c r="G96" s="3">
        <v>43447</v>
      </c>
      <c r="H96" s="4" t="s">
        <v>167</v>
      </c>
      <c r="I96" s="153" t="s">
        <v>3343</v>
      </c>
      <c r="J96" s="92">
        <f t="shared" si="13"/>
        <v>901150</v>
      </c>
      <c r="K96" s="92">
        <v>901150</v>
      </c>
      <c r="L96" s="92">
        <f t="shared" si="16"/>
        <v>1</v>
      </c>
      <c r="M96" s="5">
        <f t="shared" si="17"/>
        <v>5.71</v>
      </c>
      <c r="N96" s="134" t="s">
        <v>3701</v>
      </c>
      <c r="O96" s="5">
        <v>5.71</v>
      </c>
      <c r="P96" s="6"/>
      <c r="Q96" s="5"/>
      <c r="R96" s="6"/>
      <c r="S96" s="5"/>
      <c r="T96" s="6"/>
      <c r="U96" s="5"/>
      <c r="V96" s="6"/>
      <c r="W96" s="5"/>
      <c r="X96" s="6"/>
      <c r="Y96" s="5"/>
      <c r="Z96" s="6"/>
      <c r="AA96" s="5"/>
      <c r="AB96" s="5">
        <f t="shared" si="12"/>
        <v>5.71</v>
      </c>
    </row>
    <row r="97" spans="1:28" x14ac:dyDescent="0.3">
      <c r="A97" s="92">
        <v>86</v>
      </c>
      <c r="B97" s="92">
        <v>22070</v>
      </c>
      <c r="C97" s="4" t="s">
        <v>123</v>
      </c>
      <c r="D97" s="4" t="s">
        <v>3073</v>
      </c>
      <c r="E97" s="3">
        <v>43446</v>
      </c>
      <c r="F97" s="3">
        <v>43447</v>
      </c>
      <c r="G97" s="3">
        <v>43453</v>
      </c>
      <c r="H97" s="4" t="s">
        <v>148</v>
      </c>
      <c r="I97" s="153" t="s">
        <v>3517</v>
      </c>
      <c r="J97" s="92">
        <f t="shared" si="13"/>
        <v>901151</v>
      </c>
      <c r="K97" s="92">
        <v>901151</v>
      </c>
      <c r="L97" s="92">
        <f t="shared" si="16"/>
        <v>1</v>
      </c>
      <c r="M97" s="5">
        <f t="shared" si="17"/>
        <v>5.71</v>
      </c>
      <c r="N97" s="134" t="s">
        <v>3702</v>
      </c>
      <c r="O97" s="5">
        <v>5.71</v>
      </c>
      <c r="P97" s="6"/>
      <c r="Q97" s="5"/>
      <c r="R97" s="6"/>
      <c r="S97" s="5"/>
      <c r="T97" s="6"/>
      <c r="U97" s="5"/>
      <c r="V97" s="6"/>
      <c r="W97" s="5"/>
      <c r="X97" s="6"/>
      <c r="Y97" s="5"/>
      <c r="Z97" s="6"/>
      <c r="AA97" s="5"/>
      <c r="AB97" s="5">
        <f t="shared" si="12"/>
        <v>5.71</v>
      </c>
    </row>
    <row r="98" spans="1:28" x14ac:dyDescent="0.3">
      <c r="A98" s="92">
        <v>87</v>
      </c>
      <c r="B98" s="92">
        <v>22071</v>
      </c>
      <c r="C98" s="4" t="s">
        <v>103</v>
      </c>
      <c r="D98" s="4" t="s">
        <v>3092</v>
      </c>
      <c r="E98" s="3">
        <v>43446</v>
      </c>
      <c r="F98" s="3">
        <v>43447</v>
      </c>
      <c r="G98" s="3">
        <v>43474</v>
      </c>
      <c r="H98" s="4" t="s">
        <v>159</v>
      </c>
      <c r="I98" s="153" t="s">
        <v>3386</v>
      </c>
      <c r="J98" s="92">
        <f t="shared" si="13"/>
        <v>901152</v>
      </c>
      <c r="K98" s="92">
        <v>901154</v>
      </c>
      <c r="L98" s="92">
        <f t="shared" ref="L98:L112" si="18">(K98-J98)+1</f>
        <v>3</v>
      </c>
      <c r="M98" s="5">
        <f t="shared" ref="M98:M111" si="19">(L98*5.71)</f>
        <v>17.13</v>
      </c>
      <c r="N98" s="134" t="s">
        <v>3761</v>
      </c>
      <c r="O98" s="5">
        <v>17.13</v>
      </c>
      <c r="P98" s="6"/>
      <c r="Q98" s="5"/>
      <c r="R98" s="6"/>
      <c r="S98" s="5"/>
      <c r="T98" s="6"/>
      <c r="U98" s="5"/>
      <c r="V98" s="6"/>
      <c r="W98" s="5"/>
      <c r="X98" s="6"/>
      <c r="Y98" s="5"/>
      <c r="Z98" s="6"/>
      <c r="AA98" s="5"/>
      <c r="AB98" s="5">
        <f t="shared" si="12"/>
        <v>17.13</v>
      </c>
    </row>
    <row r="99" spans="1:28" x14ac:dyDescent="0.3">
      <c r="A99" s="92">
        <v>88</v>
      </c>
      <c r="B99" s="92">
        <v>22072</v>
      </c>
      <c r="C99" s="4" t="s">
        <v>9</v>
      </c>
      <c r="D99" s="4" t="s">
        <v>3094</v>
      </c>
      <c r="E99" s="3">
        <v>43446</v>
      </c>
      <c r="F99" s="3">
        <v>43447</v>
      </c>
      <c r="G99" s="3">
        <v>43454</v>
      </c>
      <c r="H99" s="4" t="s">
        <v>171</v>
      </c>
      <c r="I99" s="153" t="s">
        <v>3518</v>
      </c>
      <c r="J99" s="92">
        <f t="shared" si="13"/>
        <v>901155</v>
      </c>
      <c r="K99" s="92">
        <v>901158</v>
      </c>
      <c r="L99" s="92">
        <f t="shared" si="18"/>
        <v>4</v>
      </c>
      <c r="M99" s="5">
        <f t="shared" si="19"/>
        <v>22.84</v>
      </c>
      <c r="N99" s="134" t="s">
        <v>3703</v>
      </c>
      <c r="O99" s="5">
        <v>22.84</v>
      </c>
      <c r="P99" s="6"/>
      <c r="Q99" s="5"/>
      <c r="R99" s="6"/>
      <c r="S99" s="5"/>
      <c r="T99" s="6"/>
      <c r="U99" s="5"/>
      <c r="V99" s="6"/>
      <c r="W99" s="5"/>
      <c r="X99" s="6"/>
      <c r="Y99" s="5"/>
      <c r="Z99" s="6"/>
      <c r="AA99" s="5"/>
      <c r="AB99" s="5">
        <f t="shared" si="12"/>
        <v>22.84</v>
      </c>
    </row>
    <row r="100" spans="1:28" x14ac:dyDescent="0.3">
      <c r="A100" s="92">
        <v>89</v>
      </c>
      <c r="B100" s="92">
        <v>22073</v>
      </c>
      <c r="C100" s="4" t="s">
        <v>2847</v>
      </c>
      <c r="D100" s="4" t="s">
        <v>3088</v>
      </c>
      <c r="E100" s="3">
        <v>43446</v>
      </c>
      <c r="F100" s="3">
        <v>43447</v>
      </c>
      <c r="G100" s="3">
        <v>43448</v>
      </c>
      <c r="H100" s="4" t="s">
        <v>158</v>
      </c>
      <c r="I100" s="153" t="s">
        <v>3367</v>
      </c>
      <c r="J100" s="92">
        <f t="shared" si="13"/>
        <v>901159</v>
      </c>
      <c r="K100" s="92">
        <v>901162</v>
      </c>
      <c r="L100" s="92">
        <f t="shared" si="18"/>
        <v>4</v>
      </c>
      <c r="M100" s="5">
        <f t="shared" si="19"/>
        <v>22.84</v>
      </c>
      <c r="N100" s="134" t="s">
        <v>3704</v>
      </c>
      <c r="O100" s="5">
        <v>22.84</v>
      </c>
      <c r="P100" s="6"/>
      <c r="Q100" s="5"/>
      <c r="R100" s="6"/>
      <c r="S100" s="5"/>
      <c r="T100" s="6"/>
      <c r="U100" s="5"/>
      <c r="V100" s="6"/>
      <c r="W100" s="5"/>
      <c r="X100" s="6"/>
      <c r="Y100" s="5"/>
      <c r="Z100" s="6"/>
      <c r="AA100" s="5"/>
      <c r="AB100" s="5">
        <f t="shared" si="12"/>
        <v>22.84</v>
      </c>
    </row>
    <row r="101" spans="1:28" x14ac:dyDescent="0.3">
      <c r="A101" s="92">
        <v>90</v>
      </c>
      <c r="B101" s="92">
        <v>22075</v>
      </c>
      <c r="C101" s="4" t="s">
        <v>3520</v>
      </c>
      <c r="D101" s="4" t="s">
        <v>3087</v>
      </c>
      <c r="E101" s="3">
        <v>43446</v>
      </c>
      <c r="F101" s="3">
        <v>43448</v>
      </c>
      <c r="G101" s="3">
        <v>43452</v>
      </c>
      <c r="H101" s="4" t="s">
        <v>157</v>
      </c>
      <c r="I101" s="153" t="s">
        <v>3521</v>
      </c>
      <c r="J101" s="92">
        <f t="shared" si="13"/>
        <v>901163</v>
      </c>
      <c r="K101" s="92">
        <v>901164</v>
      </c>
      <c r="L101" s="92">
        <f t="shared" si="18"/>
        <v>2</v>
      </c>
      <c r="M101" s="5">
        <f t="shared" si="19"/>
        <v>11.42</v>
      </c>
      <c r="N101" s="134" t="s">
        <v>3705</v>
      </c>
      <c r="O101" s="5">
        <v>11.42</v>
      </c>
      <c r="P101" s="6"/>
      <c r="Q101" s="5"/>
      <c r="R101" s="6"/>
      <c r="S101" s="5"/>
      <c r="T101" s="6"/>
      <c r="U101" s="5"/>
      <c r="V101" s="6"/>
      <c r="W101" s="5"/>
      <c r="X101" s="6"/>
      <c r="Y101" s="5"/>
      <c r="Z101" s="6"/>
      <c r="AA101" s="5"/>
      <c r="AB101" s="5">
        <f t="shared" si="12"/>
        <v>11.42</v>
      </c>
    </row>
    <row r="102" spans="1:28" x14ac:dyDescent="0.3">
      <c r="A102" s="92">
        <v>91</v>
      </c>
      <c r="B102" s="92">
        <v>22076</v>
      </c>
      <c r="C102" s="4" t="s">
        <v>1394</v>
      </c>
      <c r="D102" s="4" t="s">
        <v>3086</v>
      </c>
      <c r="E102" s="3">
        <v>43446</v>
      </c>
      <c r="F102" s="3">
        <v>43455</v>
      </c>
      <c r="G102" s="3">
        <v>43474</v>
      </c>
      <c r="H102" s="4" t="s">
        <v>233</v>
      </c>
      <c r="I102" s="153" t="s">
        <v>3522</v>
      </c>
      <c r="J102" s="92">
        <f t="shared" si="13"/>
        <v>901165</v>
      </c>
      <c r="K102" s="92">
        <v>901173</v>
      </c>
      <c r="L102" s="92">
        <f t="shared" si="18"/>
        <v>9</v>
      </c>
      <c r="M102" s="5">
        <f t="shared" si="19"/>
        <v>51.39</v>
      </c>
      <c r="N102" s="134" t="s">
        <v>501</v>
      </c>
      <c r="O102" s="5">
        <v>51.39</v>
      </c>
      <c r="P102" s="6"/>
      <c r="Q102" s="5"/>
      <c r="R102" s="6"/>
      <c r="S102" s="5"/>
      <c r="T102" s="6"/>
      <c r="U102" s="5"/>
      <c r="V102" s="6"/>
      <c r="W102" s="5"/>
      <c r="X102" s="6"/>
      <c r="Y102" s="5"/>
      <c r="Z102" s="6"/>
      <c r="AA102" s="5"/>
      <c r="AB102" s="5">
        <f t="shared" si="12"/>
        <v>51.39</v>
      </c>
    </row>
    <row r="103" spans="1:28" x14ac:dyDescent="0.3">
      <c r="A103" s="92">
        <v>92</v>
      </c>
      <c r="B103" s="92">
        <v>22077</v>
      </c>
      <c r="C103" s="4" t="s">
        <v>89</v>
      </c>
      <c r="D103" s="4" t="s">
        <v>3351</v>
      </c>
      <c r="E103" s="3">
        <v>43446</v>
      </c>
      <c r="F103" s="3">
        <v>43447</v>
      </c>
      <c r="G103" s="3">
        <v>43447</v>
      </c>
      <c r="H103" s="4" t="s">
        <v>167</v>
      </c>
      <c r="I103" s="153" t="s">
        <v>3523</v>
      </c>
      <c r="J103" s="92">
        <f t="shared" si="13"/>
        <v>901174</v>
      </c>
      <c r="K103" s="92">
        <v>901174</v>
      </c>
      <c r="L103" s="92">
        <f t="shared" si="18"/>
        <v>1</v>
      </c>
      <c r="M103" s="5">
        <f t="shared" si="19"/>
        <v>5.71</v>
      </c>
      <c r="N103" s="134" t="s">
        <v>3706</v>
      </c>
      <c r="O103" s="5">
        <v>5.71</v>
      </c>
      <c r="P103" s="6"/>
      <c r="Q103" s="5"/>
      <c r="R103" s="6"/>
      <c r="S103" s="5"/>
      <c r="T103" s="6"/>
      <c r="U103" s="5"/>
      <c r="V103" s="6"/>
      <c r="W103" s="5"/>
      <c r="X103" s="6"/>
      <c r="Y103" s="5"/>
      <c r="Z103" s="6"/>
      <c r="AA103" s="5"/>
      <c r="AB103" s="5">
        <f t="shared" si="12"/>
        <v>5.71</v>
      </c>
    </row>
    <row r="104" spans="1:28" x14ac:dyDescent="0.3">
      <c r="A104" s="92">
        <v>93</v>
      </c>
      <c r="B104" s="92">
        <v>22078</v>
      </c>
      <c r="C104" s="4" t="s">
        <v>19</v>
      </c>
      <c r="D104" s="4" t="s">
        <v>3074</v>
      </c>
      <c r="E104" s="3">
        <v>43447</v>
      </c>
      <c r="F104" s="3">
        <v>43451</v>
      </c>
      <c r="G104" s="3">
        <v>43475</v>
      </c>
      <c r="H104" s="4" t="s">
        <v>268</v>
      </c>
      <c r="I104" s="153" t="s">
        <v>3524</v>
      </c>
      <c r="J104" s="92">
        <f t="shared" si="13"/>
        <v>901175</v>
      </c>
      <c r="K104" s="92">
        <v>901182</v>
      </c>
      <c r="L104" s="92">
        <f t="shared" si="18"/>
        <v>8</v>
      </c>
      <c r="M104" s="5">
        <f t="shared" si="19"/>
        <v>45.68</v>
      </c>
      <c r="N104" s="6" t="s">
        <v>3762</v>
      </c>
      <c r="O104" s="5">
        <v>28.55</v>
      </c>
      <c r="P104" s="6" t="s">
        <v>3763</v>
      </c>
      <c r="Q104" s="5">
        <v>17.13</v>
      </c>
      <c r="R104" s="6"/>
      <c r="S104" s="5"/>
      <c r="T104" s="6"/>
      <c r="U104" s="5"/>
      <c r="V104" s="6"/>
      <c r="W104" s="5"/>
      <c r="X104" s="6"/>
      <c r="Y104" s="5"/>
      <c r="Z104" s="6"/>
      <c r="AA104" s="5"/>
      <c r="AB104" s="5">
        <f t="shared" si="12"/>
        <v>45.68</v>
      </c>
    </row>
    <row r="105" spans="1:28" x14ac:dyDescent="0.3">
      <c r="A105" s="92">
        <v>94</v>
      </c>
      <c r="B105" s="92">
        <v>22079</v>
      </c>
      <c r="C105" s="146" t="s">
        <v>17</v>
      </c>
      <c r="D105" s="4" t="s">
        <v>3351</v>
      </c>
      <c r="E105" s="145">
        <v>43447</v>
      </c>
      <c r="F105" s="145">
        <v>43448</v>
      </c>
      <c r="G105" s="145">
        <v>43455</v>
      </c>
      <c r="H105" s="146" t="s">
        <v>152</v>
      </c>
      <c r="I105" s="154" t="s">
        <v>3355</v>
      </c>
      <c r="J105" s="92">
        <f t="shared" si="13"/>
        <v>901183</v>
      </c>
      <c r="K105" s="120">
        <v>901185</v>
      </c>
      <c r="L105" s="92">
        <f t="shared" si="18"/>
        <v>3</v>
      </c>
      <c r="M105" s="5">
        <f t="shared" si="19"/>
        <v>17.13</v>
      </c>
      <c r="N105" s="134" t="s">
        <v>3707</v>
      </c>
      <c r="O105" s="127">
        <v>17.13</v>
      </c>
      <c r="P105" s="134"/>
      <c r="Q105" s="127"/>
      <c r="R105" s="134"/>
      <c r="S105" s="127"/>
      <c r="T105" s="134"/>
      <c r="U105" s="127"/>
      <c r="V105" s="134"/>
      <c r="W105" s="127"/>
      <c r="X105" s="134"/>
      <c r="Y105" s="127"/>
      <c r="Z105" s="134"/>
      <c r="AA105" s="127"/>
      <c r="AB105" s="127">
        <f t="shared" si="12"/>
        <v>17.13</v>
      </c>
    </row>
    <row r="106" spans="1:28" x14ac:dyDescent="0.3">
      <c r="A106" s="92">
        <v>95</v>
      </c>
      <c r="B106" s="92">
        <v>22080</v>
      </c>
      <c r="C106" s="4" t="s">
        <v>1567</v>
      </c>
      <c r="D106" s="4" t="s">
        <v>3351</v>
      </c>
      <c r="E106" s="3">
        <v>43447</v>
      </c>
      <c r="F106" s="3">
        <v>43448</v>
      </c>
      <c r="G106" s="3">
        <v>43455</v>
      </c>
      <c r="H106" s="4" t="s">
        <v>245</v>
      </c>
      <c r="I106" s="153" t="s">
        <v>3355</v>
      </c>
      <c r="J106" s="92">
        <f t="shared" si="13"/>
        <v>901186</v>
      </c>
      <c r="K106" s="92">
        <v>901190</v>
      </c>
      <c r="L106" s="92">
        <f t="shared" si="18"/>
        <v>5</v>
      </c>
      <c r="M106" s="5">
        <f t="shared" si="19"/>
        <v>28.55</v>
      </c>
      <c r="N106" s="6" t="s">
        <v>3764</v>
      </c>
      <c r="O106" s="5">
        <v>28.55</v>
      </c>
      <c r="P106" s="6"/>
      <c r="Q106" s="5"/>
      <c r="R106" s="6"/>
      <c r="S106" s="5"/>
      <c r="T106" s="6"/>
      <c r="U106" s="5"/>
      <c r="V106" s="6"/>
      <c r="W106" s="5"/>
      <c r="X106" s="6"/>
      <c r="Y106" s="5"/>
      <c r="Z106" s="6"/>
      <c r="AA106" s="5"/>
      <c r="AB106" s="5">
        <f t="shared" si="12"/>
        <v>28.55</v>
      </c>
    </row>
    <row r="107" spans="1:28" x14ac:dyDescent="0.3">
      <c r="A107" s="92">
        <v>96</v>
      </c>
      <c r="B107" s="92">
        <v>22081</v>
      </c>
      <c r="C107" s="4" t="s">
        <v>73</v>
      </c>
      <c r="D107" s="4" t="s">
        <v>3525</v>
      </c>
      <c r="E107" s="145">
        <v>43447</v>
      </c>
      <c r="F107" s="3">
        <v>43448</v>
      </c>
      <c r="G107" s="3">
        <v>43451</v>
      </c>
      <c r="H107" s="4" t="s">
        <v>167</v>
      </c>
      <c r="I107" s="153" t="s">
        <v>3374</v>
      </c>
      <c r="J107" s="92">
        <f t="shared" si="13"/>
        <v>901191</v>
      </c>
      <c r="K107" s="92">
        <v>901194</v>
      </c>
      <c r="L107" s="92">
        <f t="shared" si="18"/>
        <v>4</v>
      </c>
      <c r="M107" s="5">
        <f t="shared" si="19"/>
        <v>22.84</v>
      </c>
      <c r="N107" s="6" t="s">
        <v>3708</v>
      </c>
      <c r="O107" s="5">
        <v>22.84</v>
      </c>
      <c r="P107" s="6"/>
      <c r="Q107" s="5"/>
      <c r="R107" s="6"/>
      <c r="S107" s="5"/>
      <c r="T107" s="6"/>
      <c r="U107" s="5"/>
      <c r="V107" s="6"/>
      <c r="W107" s="5"/>
      <c r="X107" s="6"/>
      <c r="Y107" s="5"/>
      <c r="Z107" s="6"/>
      <c r="AA107" s="5"/>
      <c r="AB107" s="5">
        <f t="shared" si="12"/>
        <v>22.84</v>
      </c>
    </row>
    <row r="108" spans="1:28" x14ac:dyDescent="0.3">
      <c r="A108" s="92">
        <v>97</v>
      </c>
      <c r="B108" s="92">
        <v>22082</v>
      </c>
      <c r="C108" s="4" t="s">
        <v>331</v>
      </c>
      <c r="D108" s="4" t="s">
        <v>3076</v>
      </c>
      <c r="E108" s="3">
        <v>43447</v>
      </c>
      <c r="F108" s="3">
        <v>43449</v>
      </c>
      <c r="G108" s="3">
        <v>43453</v>
      </c>
      <c r="H108" s="4" t="s">
        <v>266</v>
      </c>
      <c r="I108" s="153" t="s">
        <v>3394</v>
      </c>
      <c r="J108" s="92">
        <f t="shared" si="13"/>
        <v>901195</v>
      </c>
      <c r="K108" s="92">
        <v>901205</v>
      </c>
      <c r="L108" s="92">
        <f t="shared" si="18"/>
        <v>11</v>
      </c>
      <c r="M108" s="5">
        <f t="shared" si="19"/>
        <v>62.81</v>
      </c>
      <c r="N108" s="6" t="s">
        <v>3709</v>
      </c>
      <c r="O108" s="5">
        <v>62.81</v>
      </c>
      <c r="P108" s="134"/>
      <c r="Q108" s="127"/>
      <c r="R108" s="134"/>
      <c r="S108" s="5"/>
      <c r="T108" s="6"/>
      <c r="U108" s="5"/>
      <c r="V108" s="6"/>
      <c r="W108" s="5"/>
      <c r="X108" s="6"/>
      <c r="Y108" s="5"/>
      <c r="Z108" s="6"/>
      <c r="AA108" s="5"/>
      <c r="AB108" s="5">
        <f t="shared" si="12"/>
        <v>62.81</v>
      </c>
    </row>
    <row r="109" spans="1:28" x14ac:dyDescent="0.3">
      <c r="A109" s="92">
        <v>98</v>
      </c>
      <c r="B109" s="92">
        <v>22083</v>
      </c>
      <c r="C109" s="4" t="s">
        <v>3</v>
      </c>
      <c r="D109" s="4" t="s">
        <v>3089</v>
      </c>
      <c r="E109" s="145">
        <v>43447</v>
      </c>
      <c r="F109" s="3">
        <v>43448</v>
      </c>
      <c r="G109" s="3">
        <v>43452</v>
      </c>
      <c r="H109" s="4" t="s">
        <v>186</v>
      </c>
      <c r="I109" s="153" t="s">
        <v>3526</v>
      </c>
      <c r="J109" s="92">
        <f t="shared" si="13"/>
        <v>901206</v>
      </c>
      <c r="K109" s="92">
        <v>901208</v>
      </c>
      <c r="L109" s="92">
        <f t="shared" si="18"/>
        <v>3</v>
      </c>
      <c r="M109" s="5">
        <f t="shared" si="19"/>
        <v>17.13</v>
      </c>
      <c r="N109" s="6" t="s">
        <v>3710</v>
      </c>
      <c r="O109" s="5">
        <v>17.13</v>
      </c>
      <c r="P109" s="134"/>
      <c r="Q109" s="127"/>
      <c r="R109" s="134"/>
      <c r="S109" s="5"/>
      <c r="T109" s="6"/>
      <c r="U109" s="5"/>
      <c r="V109" s="6"/>
      <c r="W109" s="5"/>
      <c r="X109" s="6"/>
      <c r="Y109" s="5"/>
      <c r="Z109" s="6"/>
      <c r="AA109" s="5"/>
      <c r="AB109" s="5">
        <f t="shared" si="12"/>
        <v>17.13</v>
      </c>
    </row>
    <row r="110" spans="1:28" x14ac:dyDescent="0.3">
      <c r="A110" s="92">
        <v>99</v>
      </c>
      <c r="B110" s="92">
        <v>22084</v>
      </c>
      <c r="C110" s="4" t="s">
        <v>33</v>
      </c>
      <c r="D110" s="4" t="s">
        <v>3072</v>
      </c>
      <c r="E110" s="3">
        <v>43447</v>
      </c>
      <c r="F110" s="3">
        <v>43448</v>
      </c>
      <c r="G110" s="3">
        <v>43455</v>
      </c>
      <c r="H110" s="4" t="s">
        <v>262</v>
      </c>
      <c r="I110" s="153" t="s">
        <v>3518</v>
      </c>
      <c r="J110" s="92">
        <f t="shared" si="13"/>
        <v>901209</v>
      </c>
      <c r="K110" s="92">
        <v>901212</v>
      </c>
      <c r="L110" s="92">
        <f t="shared" si="18"/>
        <v>4</v>
      </c>
      <c r="M110" s="5">
        <f t="shared" si="19"/>
        <v>22.84</v>
      </c>
      <c r="N110" s="6" t="s">
        <v>3711</v>
      </c>
      <c r="O110" s="5">
        <v>22.84</v>
      </c>
      <c r="P110" s="134"/>
      <c r="Q110" s="127"/>
      <c r="R110" s="134"/>
      <c r="S110" s="5"/>
      <c r="T110" s="6"/>
      <c r="U110" s="5"/>
      <c r="V110" s="6"/>
      <c r="W110" s="5"/>
      <c r="X110" s="6"/>
      <c r="Y110" s="5"/>
      <c r="Z110" s="6"/>
      <c r="AA110" s="5"/>
      <c r="AB110" s="5">
        <f t="shared" si="12"/>
        <v>22.84</v>
      </c>
    </row>
    <row r="111" spans="1:28" x14ac:dyDescent="0.3">
      <c r="A111" s="92">
        <v>100</v>
      </c>
      <c r="B111" s="92">
        <v>22085</v>
      </c>
      <c r="C111" s="4" t="s">
        <v>35</v>
      </c>
      <c r="D111" s="4" t="s">
        <v>3351</v>
      </c>
      <c r="E111" s="145">
        <v>43447</v>
      </c>
      <c r="F111" s="3">
        <v>43448</v>
      </c>
      <c r="G111" s="3">
        <v>43454</v>
      </c>
      <c r="H111" s="4" t="s">
        <v>135</v>
      </c>
      <c r="I111" s="153" t="s">
        <v>3515</v>
      </c>
      <c r="J111" s="92">
        <f t="shared" si="13"/>
        <v>901213</v>
      </c>
      <c r="K111" s="92">
        <v>901214</v>
      </c>
      <c r="L111" s="92">
        <f t="shared" si="18"/>
        <v>2</v>
      </c>
      <c r="M111" s="5">
        <f t="shared" si="19"/>
        <v>11.42</v>
      </c>
      <c r="N111" s="6" t="s">
        <v>3712</v>
      </c>
      <c r="O111" s="5">
        <v>11.42</v>
      </c>
      <c r="P111" s="134"/>
      <c r="Q111" s="127"/>
      <c r="R111" s="134"/>
      <c r="S111" s="5"/>
      <c r="T111" s="6"/>
      <c r="U111" s="5"/>
      <c r="V111" s="6"/>
      <c r="W111" s="5"/>
      <c r="X111" s="6"/>
      <c r="Y111" s="5"/>
      <c r="Z111" s="6"/>
      <c r="AA111" s="5"/>
      <c r="AB111" s="5">
        <f t="shared" si="12"/>
        <v>11.42</v>
      </c>
    </row>
    <row r="112" spans="1:28" x14ac:dyDescent="0.3">
      <c r="A112" s="92">
        <v>101</v>
      </c>
      <c r="B112" s="92">
        <v>22086</v>
      </c>
      <c r="C112" s="4" t="s">
        <v>38</v>
      </c>
      <c r="D112" s="4" t="s">
        <v>3072</v>
      </c>
      <c r="E112" s="3">
        <v>43448</v>
      </c>
      <c r="F112" s="3">
        <v>43452</v>
      </c>
      <c r="G112" s="3">
        <v>43455</v>
      </c>
      <c r="H112" s="4" t="s">
        <v>244</v>
      </c>
      <c r="I112" s="153" t="s">
        <v>3556</v>
      </c>
      <c r="J112" s="92">
        <f t="shared" si="13"/>
        <v>901215</v>
      </c>
      <c r="K112" s="92">
        <v>901219</v>
      </c>
      <c r="L112" s="92">
        <f t="shared" si="18"/>
        <v>5</v>
      </c>
      <c r="M112" s="5">
        <f t="shared" ref="M112:M124" si="20">(L112*5.71)</f>
        <v>28.55</v>
      </c>
      <c r="N112" s="6" t="s">
        <v>3713</v>
      </c>
      <c r="O112" s="5">
        <v>17.13</v>
      </c>
      <c r="P112" s="134" t="s">
        <v>3714</v>
      </c>
      <c r="Q112" s="127">
        <v>11.42</v>
      </c>
      <c r="R112" s="134"/>
      <c r="S112" s="5"/>
      <c r="T112" s="6"/>
      <c r="U112" s="5"/>
      <c r="V112" s="6"/>
      <c r="W112" s="5"/>
      <c r="X112" s="6"/>
      <c r="Y112" s="5"/>
      <c r="Z112" s="6"/>
      <c r="AA112" s="5"/>
      <c r="AB112" s="5">
        <f t="shared" si="12"/>
        <v>28.549999999999997</v>
      </c>
    </row>
    <row r="113" spans="1:28" x14ac:dyDescent="0.3">
      <c r="A113" s="92">
        <v>102</v>
      </c>
      <c r="B113" s="92">
        <v>22087</v>
      </c>
      <c r="C113" s="4" t="s">
        <v>108</v>
      </c>
      <c r="D113" s="4" t="s">
        <v>3351</v>
      </c>
      <c r="E113" s="3">
        <v>43448</v>
      </c>
      <c r="F113" s="3">
        <v>43448</v>
      </c>
      <c r="G113" s="3">
        <v>43451</v>
      </c>
      <c r="H113" s="4" t="s">
        <v>159</v>
      </c>
      <c r="I113" s="153" t="s">
        <v>3379</v>
      </c>
      <c r="J113" s="92">
        <f t="shared" si="13"/>
        <v>901220</v>
      </c>
      <c r="K113" s="92">
        <v>901220</v>
      </c>
      <c r="L113" s="92">
        <f t="shared" ref="L113:L124" si="21">(K113-J113)+1</f>
        <v>1</v>
      </c>
      <c r="M113" s="5">
        <f t="shared" si="20"/>
        <v>5.71</v>
      </c>
      <c r="N113" s="6" t="s">
        <v>3715</v>
      </c>
      <c r="O113" s="5">
        <v>5.71</v>
      </c>
      <c r="P113" s="134"/>
      <c r="Q113" s="127"/>
      <c r="R113" s="134"/>
      <c r="S113" s="5"/>
      <c r="T113" s="6"/>
      <c r="U113" s="5"/>
      <c r="V113" s="6"/>
      <c r="W113" s="5"/>
      <c r="X113" s="6"/>
      <c r="Y113" s="5"/>
      <c r="Z113" s="6"/>
      <c r="AA113" s="5"/>
      <c r="AB113" s="5">
        <f t="shared" si="12"/>
        <v>5.71</v>
      </c>
    </row>
    <row r="114" spans="1:28" x14ac:dyDescent="0.3">
      <c r="A114" s="92">
        <v>103</v>
      </c>
      <c r="B114" s="92">
        <v>22088</v>
      </c>
      <c r="C114" s="4" t="s">
        <v>119</v>
      </c>
      <c r="D114" s="4" t="s">
        <v>3081</v>
      </c>
      <c r="E114" s="3">
        <v>43448</v>
      </c>
      <c r="F114" s="3">
        <v>43451</v>
      </c>
      <c r="G114" s="3">
        <v>43452</v>
      </c>
      <c r="H114" s="4" t="s">
        <v>174</v>
      </c>
      <c r="I114" s="153" t="s">
        <v>3557</v>
      </c>
      <c r="J114" s="92">
        <f t="shared" si="13"/>
        <v>901221</v>
      </c>
      <c r="K114" s="92">
        <v>901222</v>
      </c>
      <c r="L114" s="92">
        <f t="shared" si="21"/>
        <v>2</v>
      </c>
      <c r="M114" s="5">
        <f t="shared" si="20"/>
        <v>11.42</v>
      </c>
      <c r="N114" s="6" t="s">
        <v>3716</v>
      </c>
      <c r="O114" s="5">
        <v>11.42</v>
      </c>
      <c r="P114" s="134"/>
      <c r="Q114" s="127"/>
      <c r="R114" s="134"/>
      <c r="S114" s="5"/>
      <c r="T114" s="6"/>
      <c r="U114" s="5"/>
      <c r="V114" s="6"/>
      <c r="W114" s="5"/>
      <c r="X114" s="6"/>
      <c r="Y114" s="5"/>
      <c r="Z114" s="6"/>
      <c r="AA114" s="5"/>
      <c r="AB114" s="5">
        <f t="shared" si="12"/>
        <v>11.42</v>
      </c>
    </row>
    <row r="115" spans="1:28" x14ac:dyDescent="0.3">
      <c r="A115" s="92">
        <v>104</v>
      </c>
      <c r="B115" s="92">
        <v>22090</v>
      </c>
      <c r="C115" s="4" t="s">
        <v>61</v>
      </c>
      <c r="D115" s="4" t="s">
        <v>3081</v>
      </c>
      <c r="E115" s="3">
        <v>43448</v>
      </c>
      <c r="F115" s="3">
        <v>43452</v>
      </c>
      <c r="G115" s="3">
        <v>43452</v>
      </c>
      <c r="H115" s="4" t="s">
        <v>261</v>
      </c>
      <c r="I115" s="153" t="s">
        <v>3518</v>
      </c>
      <c r="J115" s="92">
        <f t="shared" si="13"/>
        <v>901223</v>
      </c>
      <c r="K115" s="92">
        <v>901226</v>
      </c>
      <c r="L115" s="92">
        <f t="shared" si="21"/>
        <v>4</v>
      </c>
      <c r="M115" s="5">
        <f t="shared" si="20"/>
        <v>22.84</v>
      </c>
      <c r="N115" s="6" t="s">
        <v>3620</v>
      </c>
      <c r="O115" s="5">
        <v>22.84</v>
      </c>
      <c r="P115" s="134"/>
      <c r="Q115" s="127"/>
      <c r="R115" s="134"/>
      <c r="S115" s="5"/>
      <c r="T115" s="6"/>
      <c r="U115" s="5"/>
      <c r="V115" s="6"/>
      <c r="W115" s="5"/>
      <c r="X115" s="6"/>
      <c r="Y115" s="5"/>
      <c r="Z115" s="6"/>
      <c r="AA115" s="5"/>
      <c r="AB115" s="5">
        <f t="shared" si="12"/>
        <v>22.84</v>
      </c>
    </row>
    <row r="116" spans="1:28" x14ac:dyDescent="0.3">
      <c r="A116" s="92">
        <v>105</v>
      </c>
      <c r="B116" s="92">
        <v>22091</v>
      </c>
      <c r="C116" s="4" t="s">
        <v>15</v>
      </c>
      <c r="D116" s="4" t="s">
        <v>3176</v>
      </c>
      <c r="E116" s="3">
        <v>43451</v>
      </c>
      <c r="F116" s="3">
        <v>43462</v>
      </c>
      <c r="G116" s="3">
        <v>43469</v>
      </c>
      <c r="H116" s="4" t="s">
        <v>296</v>
      </c>
      <c r="I116" s="153" t="s">
        <v>3558</v>
      </c>
      <c r="J116" s="92">
        <f t="shared" si="13"/>
        <v>901227</v>
      </c>
      <c r="K116" s="92">
        <v>901268</v>
      </c>
      <c r="L116" s="92">
        <f t="shared" si="21"/>
        <v>42</v>
      </c>
      <c r="M116" s="5">
        <f t="shared" si="20"/>
        <v>239.82</v>
      </c>
      <c r="N116" s="6" t="s">
        <v>3717</v>
      </c>
      <c r="O116" s="5">
        <v>239.82</v>
      </c>
      <c r="P116" s="134"/>
      <c r="Q116" s="127"/>
      <c r="R116" s="134"/>
      <c r="S116" s="5"/>
      <c r="T116" s="6"/>
      <c r="U116" s="5"/>
      <c r="V116" s="6" t="s">
        <v>125</v>
      </c>
      <c r="W116" s="5"/>
      <c r="X116" s="6"/>
      <c r="Y116" s="5"/>
      <c r="Z116" s="6"/>
      <c r="AA116" s="5"/>
      <c r="AB116" s="5">
        <f t="shared" si="12"/>
        <v>239.82</v>
      </c>
    </row>
    <row r="117" spans="1:28" x14ac:dyDescent="0.3">
      <c r="A117" s="92">
        <v>106</v>
      </c>
      <c r="B117" s="92">
        <v>22092</v>
      </c>
      <c r="C117" s="4" t="s">
        <v>15</v>
      </c>
      <c r="D117" s="4" t="s">
        <v>3176</v>
      </c>
      <c r="E117" s="3">
        <v>43451</v>
      </c>
      <c r="F117" s="3">
        <v>43462</v>
      </c>
      <c r="G117" s="3">
        <v>43469</v>
      </c>
      <c r="H117" s="4" t="s">
        <v>319</v>
      </c>
      <c r="I117" s="153" t="s">
        <v>3177</v>
      </c>
      <c r="J117" s="92">
        <f t="shared" si="13"/>
        <v>901269</v>
      </c>
      <c r="K117" s="92">
        <v>901321</v>
      </c>
      <c r="L117" s="92">
        <f t="shared" si="21"/>
        <v>53</v>
      </c>
      <c r="M117" s="5">
        <f t="shared" si="20"/>
        <v>302.63</v>
      </c>
      <c r="N117" s="6" t="s">
        <v>3718</v>
      </c>
      <c r="O117" s="5">
        <v>302.63</v>
      </c>
      <c r="P117" s="6"/>
      <c r="Q117" s="5"/>
      <c r="R117" s="134"/>
      <c r="S117" s="5"/>
      <c r="T117" s="6"/>
      <c r="U117" s="5"/>
      <c r="V117" s="6"/>
      <c r="W117" s="5"/>
      <c r="X117" s="6"/>
      <c r="Y117" s="5"/>
      <c r="Z117" s="6"/>
      <c r="AA117" s="5"/>
      <c r="AB117" s="5">
        <f t="shared" si="12"/>
        <v>302.63</v>
      </c>
    </row>
    <row r="118" spans="1:28" x14ac:dyDescent="0.3">
      <c r="A118" s="92">
        <v>107</v>
      </c>
      <c r="B118" s="92">
        <v>22093</v>
      </c>
      <c r="C118" s="4" t="s">
        <v>2785</v>
      </c>
      <c r="D118" s="4" t="s">
        <v>3280</v>
      </c>
      <c r="E118" s="3">
        <v>43451</v>
      </c>
      <c r="F118" s="3">
        <v>43451</v>
      </c>
      <c r="G118" s="3">
        <v>43451</v>
      </c>
      <c r="H118" s="4" t="s">
        <v>157</v>
      </c>
      <c r="I118" s="153" t="s">
        <v>3514</v>
      </c>
      <c r="J118" s="92">
        <f t="shared" si="13"/>
        <v>901322</v>
      </c>
      <c r="K118" s="92">
        <v>901322</v>
      </c>
      <c r="L118" s="92">
        <f t="shared" si="21"/>
        <v>1</v>
      </c>
      <c r="M118" s="5">
        <f t="shared" si="20"/>
        <v>5.71</v>
      </c>
      <c r="N118" s="6" t="s">
        <v>3719</v>
      </c>
      <c r="O118" s="5">
        <v>5.71</v>
      </c>
      <c r="P118" s="6"/>
      <c r="Q118" s="5"/>
      <c r="R118" s="6"/>
      <c r="S118" s="5"/>
      <c r="T118" s="6"/>
      <c r="U118" s="5"/>
      <c r="V118" s="6"/>
      <c r="W118" s="5"/>
      <c r="X118" s="6"/>
      <c r="Y118" s="5"/>
      <c r="Z118" s="6"/>
      <c r="AA118" s="5"/>
      <c r="AB118" s="5">
        <f t="shared" si="12"/>
        <v>5.71</v>
      </c>
    </row>
    <row r="119" spans="1:28" x14ac:dyDescent="0.3">
      <c r="A119" s="92">
        <v>108</v>
      </c>
      <c r="B119" s="92">
        <v>22094</v>
      </c>
      <c r="C119" s="4" t="s">
        <v>290</v>
      </c>
      <c r="D119" s="157" t="s">
        <v>3088</v>
      </c>
      <c r="E119" s="3">
        <v>43451</v>
      </c>
      <c r="F119" s="3">
        <v>43451</v>
      </c>
      <c r="G119" s="3">
        <v>43452</v>
      </c>
      <c r="H119" s="4" t="s">
        <v>158</v>
      </c>
      <c r="I119" s="153" t="s">
        <v>3471</v>
      </c>
      <c r="J119" s="92">
        <f t="shared" si="13"/>
        <v>901323</v>
      </c>
      <c r="K119" s="92">
        <v>901323</v>
      </c>
      <c r="L119" s="92">
        <f t="shared" si="21"/>
        <v>1</v>
      </c>
      <c r="M119" s="5">
        <f t="shared" si="20"/>
        <v>5.71</v>
      </c>
      <c r="N119" s="6" t="s">
        <v>3720</v>
      </c>
      <c r="O119" s="5">
        <v>5.71</v>
      </c>
      <c r="P119" s="6"/>
      <c r="Q119" s="5"/>
      <c r="R119" s="6"/>
      <c r="S119" s="5"/>
      <c r="T119" s="6"/>
      <c r="U119" s="5"/>
      <c r="V119" s="6"/>
      <c r="W119" s="5"/>
      <c r="X119" s="6"/>
      <c r="Y119" s="5"/>
      <c r="Z119" s="6"/>
      <c r="AA119" s="5"/>
      <c r="AB119" s="5">
        <f t="shared" si="12"/>
        <v>5.71</v>
      </c>
    </row>
    <row r="120" spans="1:28" x14ac:dyDescent="0.3">
      <c r="A120" s="92">
        <v>109</v>
      </c>
      <c r="B120" s="92">
        <v>22095</v>
      </c>
      <c r="C120" s="4" t="s">
        <v>17</v>
      </c>
      <c r="D120" s="4" t="s">
        <v>3351</v>
      </c>
      <c r="E120" s="3">
        <v>43451</v>
      </c>
      <c r="F120" s="3">
        <v>43452</v>
      </c>
      <c r="G120" s="3">
        <v>43454</v>
      </c>
      <c r="H120" s="4" t="s">
        <v>159</v>
      </c>
      <c r="I120" s="153" t="s">
        <v>3559</v>
      </c>
      <c r="J120" s="92">
        <f t="shared" si="13"/>
        <v>901324</v>
      </c>
      <c r="K120" s="92">
        <v>901325</v>
      </c>
      <c r="L120" s="92">
        <f t="shared" si="21"/>
        <v>2</v>
      </c>
      <c r="M120" s="5">
        <f t="shared" si="20"/>
        <v>11.42</v>
      </c>
      <c r="N120" s="6" t="s">
        <v>3721</v>
      </c>
      <c r="O120" s="5">
        <v>11.42</v>
      </c>
      <c r="P120" s="6"/>
      <c r="Q120" s="5"/>
      <c r="R120" s="6"/>
      <c r="S120" s="5"/>
      <c r="T120" s="6"/>
      <c r="U120" s="5"/>
      <c r="V120" s="6"/>
      <c r="W120" s="5"/>
      <c r="X120" s="6"/>
      <c r="Y120" s="5"/>
      <c r="Z120" s="6"/>
      <c r="AA120" s="5"/>
      <c r="AB120" s="5">
        <f t="shared" si="12"/>
        <v>11.42</v>
      </c>
    </row>
    <row r="121" spans="1:28" x14ac:dyDescent="0.3">
      <c r="A121" s="92">
        <v>110</v>
      </c>
      <c r="B121" s="92">
        <v>22096</v>
      </c>
      <c r="C121" s="4" t="s">
        <v>193</v>
      </c>
      <c r="D121" s="4" t="s">
        <v>3351</v>
      </c>
      <c r="E121" s="3">
        <v>43451</v>
      </c>
      <c r="F121" s="3">
        <v>43468</v>
      </c>
      <c r="G121" s="3">
        <v>43468</v>
      </c>
      <c r="H121" s="4" t="s">
        <v>249</v>
      </c>
      <c r="I121" s="153" t="s">
        <v>3357</v>
      </c>
      <c r="J121" s="92">
        <f t="shared" si="13"/>
        <v>901326</v>
      </c>
      <c r="K121" s="92">
        <v>901332</v>
      </c>
      <c r="L121" s="92">
        <f t="shared" si="21"/>
        <v>7</v>
      </c>
      <c r="M121" s="5">
        <f t="shared" si="20"/>
        <v>39.97</v>
      </c>
      <c r="N121" s="6" t="s">
        <v>3722</v>
      </c>
      <c r="O121" s="5">
        <v>39.97</v>
      </c>
      <c r="P121" s="6"/>
      <c r="Q121" s="5"/>
      <c r="R121" s="6"/>
      <c r="S121" s="5"/>
      <c r="T121" s="6"/>
      <c r="U121" s="5"/>
      <c r="V121" s="6"/>
      <c r="W121" s="5"/>
      <c r="X121" s="6"/>
      <c r="Y121" s="5"/>
      <c r="Z121" s="6"/>
      <c r="AA121" s="5"/>
      <c r="AB121" s="5">
        <f t="shared" si="12"/>
        <v>39.97</v>
      </c>
    </row>
    <row r="122" spans="1:28" x14ac:dyDescent="0.3">
      <c r="A122" s="92">
        <v>111</v>
      </c>
      <c r="B122" s="92">
        <v>22097</v>
      </c>
      <c r="C122" s="4" t="s">
        <v>43</v>
      </c>
      <c r="D122" s="4" t="s">
        <v>3079</v>
      </c>
      <c r="E122" s="3">
        <v>43451</v>
      </c>
      <c r="F122" s="3">
        <v>43455</v>
      </c>
      <c r="G122" s="3">
        <v>43468</v>
      </c>
      <c r="H122" s="4" t="s">
        <v>163</v>
      </c>
      <c r="I122" s="153" t="s">
        <v>3515</v>
      </c>
      <c r="J122" s="92">
        <f t="shared" si="13"/>
        <v>901333</v>
      </c>
      <c r="K122" s="92">
        <v>901333</v>
      </c>
      <c r="L122" s="92">
        <f t="shared" si="21"/>
        <v>1</v>
      </c>
      <c r="M122" s="5">
        <f t="shared" si="20"/>
        <v>5.71</v>
      </c>
      <c r="N122" s="6" t="s">
        <v>3723</v>
      </c>
      <c r="O122" s="5">
        <v>5.71</v>
      </c>
      <c r="P122" s="6"/>
      <c r="Q122" s="5"/>
      <c r="R122" s="6"/>
      <c r="S122" s="5"/>
      <c r="T122" s="6"/>
      <c r="U122" s="5"/>
      <c r="V122" s="6"/>
      <c r="W122" s="5"/>
      <c r="X122" s="6"/>
      <c r="Y122" s="5"/>
      <c r="Z122" s="6"/>
      <c r="AA122" s="5"/>
      <c r="AB122" s="5">
        <f t="shared" si="12"/>
        <v>5.71</v>
      </c>
    </row>
    <row r="123" spans="1:28" x14ac:dyDescent="0.3">
      <c r="A123" s="92">
        <v>112</v>
      </c>
      <c r="B123" s="92">
        <v>22098</v>
      </c>
      <c r="C123" s="4" t="s">
        <v>108</v>
      </c>
      <c r="D123" s="4" t="s">
        <v>3351</v>
      </c>
      <c r="E123" s="3">
        <v>43451</v>
      </c>
      <c r="F123" s="3">
        <v>43468</v>
      </c>
      <c r="G123" s="3">
        <v>43468</v>
      </c>
      <c r="H123" s="4" t="s">
        <v>138</v>
      </c>
      <c r="I123" s="153" t="s">
        <v>3560</v>
      </c>
      <c r="J123" s="92">
        <f t="shared" si="13"/>
        <v>901334</v>
      </c>
      <c r="K123" s="92">
        <v>901349</v>
      </c>
      <c r="L123" s="92">
        <f t="shared" si="21"/>
        <v>16</v>
      </c>
      <c r="M123" s="5">
        <f t="shared" si="20"/>
        <v>91.36</v>
      </c>
      <c r="N123" s="6" t="s">
        <v>3724</v>
      </c>
      <c r="O123" s="5">
        <v>57.1</v>
      </c>
      <c r="P123" s="6" t="s">
        <v>3725</v>
      </c>
      <c r="Q123" s="5">
        <v>34.26</v>
      </c>
      <c r="R123" s="6"/>
      <c r="S123" s="5"/>
      <c r="T123" s="6"/>
      <c r="U123" s="5"/>
      <c r="V123" s="6"/>
      <c r="W123" s="5"/>
      <c r="X123" s="6"/>
      <c r="Y123" s="5"/>
      <c r="Z123" s="6"/>
      <c r="AA123" s="5"/>
      <c r="AB123" s="5">
        <f t="shared" si="12"/>
        <v>91.36</v>
      </c>
    </row>
    <row r="124" spans="1:28" x14ac:dyDescent="0.3">
      <c r="A124" s="92">
        <v>113</v>
      </c>
      <c r="B124" s="92">
        <v>22099</v>
      </c>
      <c r="C124" s="4" t="s">
        <v>95</v>
      </c>
      <c r="D124" s="4" t="s">
        <v>3074</v>
      </c>
      <c r="E124" s="3">
        <v>43451</v>
      </c>
      <c r="F124" s="3">
        <v>43451</v>
      </c>
      <c r="G124" s="3">
        <v>43452</v>
      </c>
      <c r="H124" s="4" t="s">
        <v>135</v>
      </c>
      <c r="I124" s="153" t="s">
        <v>3379</v>
      </c>
      <c r="J124" s="92">
        <f t="shared" si="13"/>
        <v>901350</v>
      </c>
      <c r="K124" s="92">
        <v>901350</v>
      </c>
      <c r="L124" s="92">
        <f t="shared" si="21"/>
        <v>1</v>
      </c>
      <c r="M124" s="5">
        <f t="shared" si="20"/>
        <v>5.71</v>
      </c>
      <c r="N124" s="6" t="s">
        <v>2448</v>
      </c>
      <c r="O124" s="5">
        <v>5.71</v>
      </c>
      <c r="P124" s="6"/>
      <c r="Q124" s="5"/>
      <c r="R124" s="6"/>
      <c r="S124" s="5"/>
      <c r="T124" s="6"/>
      <c r="U124" s="5"/>
      <c r="V124" s="6"/>
      <c r="W124" s="5"/>
      <c r="X124" s="6"/>
      <c r="Y124" s="5"/>
      <c r="Z124" s="6"/>
      <c r="AA124" s="5"/>
      <c r="AB124" s="5">
        <f t="shared" si="12"/>
        <v>5.71</v>
      </c>
    </row>
    <row r="125" spans="1:28" x14ac:dyDescent="0.3">
      <c r="A125" s="92">
        <v>114</v>
      </c>
      <c r="B125" s="92">
        <v>22100</v>
      </c>
      <c r="C125" s="4" t="s">
        <v>2786</v>
      </c>
      <c r="D125" s="4" t="s">
        <v>3364</v>
      </c>
      <c r="E125" s="3">
        <v>43451</v>
      </c>
      <c r="F125" s="3">
        <v>43452</v>
      </c>
      <c r="G125" s="3">
        <v>43455</v>
      </c>
      <c r="H125" s="4" t="s">
        <v>179</v>
      </c>
      <c r="I125" s="153" t="s">
        <v>3561</v>
      </c>
      <c r="J125" s="92">
        <f t="shared" si="13"/>
        <v>901351</v>
      </c>
      <c r="K125" s="92">
        <v>901352</v>
      </c>
      <c r="L125" s="92">
        <f t="shared" ref="L125:L135" si="22">(K125-J125)+1</f>
        <v>2</v>
      </c>
      <c r="M125" s="5">
        <f t="shared" ref="M125:M134" si="23">(L125*5.71)</f>
        <v>11.42</v>
      </c>
      <c r="N125" s="6" t="s">
        <v>3726</v>
      </c>
      <c r="O125" s="5">
        <v>11.42</v>
      </c>
      <c r="P125" s="6"/>
      <c r="Q125" s="5"/>
      <c r="R125" s="6"/>
      <c r="S125" s="5"/>
      <c r="T125" s="6"/>
      <c r="U125" s="5"/>
      <c r="V125" s="6"/>
      <c r="W125" s="5"/>
      <c r="X125" s="6"/>
      <c r="Y125" s="5"/>
      <c r="Z125" s="6"/>
      <c r="AA125" s="5"/>
      <c r="AB125" s="5">
        <f t="shared" si="12"/>
        <v>11.42</v>
      </c>
    </row>
    <row r="126" spans="1:28" x14ac:dyDescent="0.3">
      <c r="A126" s="92">
        <v>115</v>
      </c>
      <c r="B126" s="92">
        <v>22101</v>
      </c>
      <c r="C126" s="4" t="s">
        <v>13</v>
      </c>
      <c r="D126" s="4" t="s">
        <v>3081</v>
      </c>
      <c r="E126" s="3">
        <v>43451</v>
      </c>
      <c r="F126" s="3">
        <v>43454</v>
      </c>
      <c r="G126" s="3">
        <v>43454</v>
      </c>
      <c r="H126" s="4" t="s">
        <v>248</v>
      </c>
      <c r="I126" s="153" t="s">
        <v>3562</v>
      </c>
      <c r="J126" s="92">
        <f t="shared" si="13"/>
        <v>901353</v>
      </c>
      <c r="K126" s="92">
        <v>901357</v>
      </c>
      <c r="L126" s="92">
        <f t="shared" si="22"/>
        <v>5</v>
      </c>
      <c r="M126" s="5">
        <f t="shared" si="23"/>
        <v>28.55</v>
      </c>
      <c r="N126" s="6" t="s">
        <v>3727</v>
      </c>
      <c r="O126" s="5">
        <v>28.55</v>
      </c>
      <c r="P126" s="6"/>
      <c r="Q126" s="5"/>
      <c r="R126" s="6"/>
      <c r="S126" s="5"/>
      <c r="T126" s="6"/>
      <c r="U126" s="5"/>
      <c r="V126" s="6"/>
      <c r="W126" s="5"/>
      <c r="X126" s="6"/>
      <c r="Y126" s="5"/>
      <c r="Z126" s="6"/>
      <c r="AA126" s="5"/>
      <c r="AB126" s="5">
        <f t="shared" si="12"/>
        <v>28.55</v>
      </c>
    </row>
    <row r="127" spans="1:28" x14ac:dyDescent="0.3">
      <c r="A127" s="92">
        <v>116</v>
      </c>
      <c r="B127" s="92">
        <v>22102</v>
      </c>
      <c r="C127" s="4" t="s">
        <v>198</v>
      </c>
      <c r="D127" s="4" t="s">
        <v>3095</v>
      </c>
      <c r="E127" s="3">
        <v>43451</v>
      </c>
      <c r="F127" s="3">
        <v>43452</v>
      </c>
      <c r="G127" s="3">
        <v>43454</v>
      </c>
      <c r="H127" s="4" t="s">
        <v>257</v>
      </c>
      <c r="I127" s="153" t="s">
        <v>3510</v>
      </c>
      <c r="J127" s="92">
        <f t="shared" si="13"/>
        <v>901358</v>
      </c>
      <c r="K127" s="92">
        <v>901358</v>
      </c>
      <c r="L127" s="92">
        <f t="shared" si="22"/>
        <v>1</v>
      </c>
      <c r="M127" s="5">
        <f t="shared" si="23"/>
        <v>5.71</v>
      </c>
      <c r="N127" s="6" t="s">
        <v>3734</v>
      </c>
      <c r="O127" s="5">
        <v>5.71</v>
      </c>
      <c r="P127" s="6"/>
      <c r="Q127" s="5"/>
      <c r="R127" s="6"/>
      <c r="S127" s="5"/>
      <c r="T127" s="6"/>
      <c r="U127" s="5"/>
      <c r="V127" s="6"/>
      <c r="W127" s="5"/>
      <c r="X127" s="6"/>
      <c r="Y127" s="5"/>
      <c r="Z127" s="6"/>
      <c r="AA127" s="5"/>
      <c r="AB127" s="5">
        <f t="shared" si="12"/>
        <v>5.71</v>
      </c>
    </row>
    <row r="128" spans="1:28" x14ac:dyDescent="0.3">
      <c r="A128" s="92">
        <v>117</v>
      </c>
      <c r="B128" s="92">
        <v>22103</v>
      </c>
      <c r="C128" s="4" t="s">
        <v>4</v>
      </c>
      <c r="D128" s="4" t="s">
        <v>3081</v>
      </c>
      <c r="E128" s="3">
        <v>43451</v>
      </c>
      <c r="F128" s="3">
        <v>43454</v>
      </c>
      <c r="G128" s="3">
        <v>43468</v>
      </c>
      <c r="H128" s="4" t="s">
        <v>270</v>
      </c>
      <c r="I128" s="153" t="s">
        <v>3563</v>
      </c>
      <c r="J128" s="92">
        <f t="shared" si="13"/>
        <v>901359</v>
      </c>
      <c r="K128" s="92">
        <v>901370</v>
      </c>
      <c r="L128" s="92">
        <f t="shared" si="22"/>
        <v>12</v>
      </c>
      <c r="M128" s="5">
        <f t="shared" si="23"/>
        <v>68.52</v>
      </c>
      <c r="N128" s="6" t="s">
        <v>3728</v>
      </c>
      <c r="O128" s="5">
        <v>39.97</v>
      </c>
      <c r="P128" s="6" t="s">
        <v>3729</v>
      </c>
      <c r="Q128" s="5">
        <v>28.55</v>
      </c>
      <c r="R128" s="6"/>
      <c r="S128" s="5"/>
      <c r="T128" s="6"/>
      <c r="U128" s="5"/>
      <c r="V128" s="6"/>
      <c r="W128" s="5"/>
      <c r="X128" s="6"/>
      <c r="Y128" s="5"/>
      <c r="Z128" s="6"/>
      <c r="AA128" s="5"/>
      <c r="AB128" s="5">
        <f t="shared" si="12"/>
        <v>68.52</v>
      </c>
    </row>
    <row r="129" spans="1:28" x14ac:dyDescent="0.3">
      <c r="A129" s="92">
        <v>118</v>
      </c>
      <c r="B129" s="92">
        <v>22104</v>
      </c>
      <c r="C129" s="4" t="s">
        <v>42</v>
      </c>
      <c r="D129" s="4" t="s">
        <v>3091</v>
      </c>
      <c r="E129" s="3">
        <v>43451</v>
      </c>
      <c r="F129" s="3">
        <v>43455</v>
      </c>
      <c r="G129" s="3"/>
      <c r="H129" s="4" t="s">
        <v>874</v>
      </c>
      <c r="I129" s="153" t="s">
        <v>3564</v>
      </c>
      <c r="J129" s="92">
        <f t="shared" si="13"/>
        <v>901371</v>
      </c>
      <c r="K129" s="92">
        <v>901376</v>
      </c>
      <c r="L129" s="92">
        <f t="shared" si="22"/>
        <v>6</v>
      </c>
      <c r="M129" s="5">
        <f t="shared" si="23"/>
        <v>34.26</v>
      </c>
      <c r="N129" s="134" t="s">
        <v>3746</v>
      </c>
      <c r="O129" s="127">
        <v>34.26</v>
      </c>
      <c r="P129" s="6"/>
      <c r="Q129" s="5"/>
      <c r="R129" s="6"/>
      <c r="S129" s="5"/>
      <c r="T129" s="6"/>
      <c r="U129" s="5"/>
      <c r="V129" s="6"/>
      <c r="W129" s="5"/>
      <c r="X129" s="6"/>
      <c r="Y129" s="5"/>
      <c r="Z129" s="6"/>
      <c r="AA129" s="5"/>
      <c r="AB129" s="5">
        <f t="shared" si="12"/>
        <v>34.26</v>
      </c>
    </row>
    <row r="130" spans="1:28" x14ac:dyDescent="0.3">
      <c r="A130" s="92">
        <v>119</v>
      </c>
      <c r="B130" s="92">
        <v>22105</v>
      </c>
      <c r="C130" s="4" t="s">
        <v>116</v>
      </c>
      <c r="D130" s="4" t="s">
        <v>3073</v>
      </c>
      <c r="E130" s="3">
        <v>43451</v>
      </c>
      <c r="F130" s="3">
        <v>43454</v>
      </c>
      <c r="G130" s="3">
        <v>43472</v>
      </c>
      <c r="H130" s="4" t="s">
        <v>250</v>
      </c>
      <c r="I130" s="153" t="s">
        <v>3366</v>
      </c>
      <c r="J130" s="92">
        <f t="shared" si="13"/>
        <v>901377</v>
      </c>
      <c r="K130" s="92">
        <v>901379</v>
      </c>
      <c r="L130" s="92">
        <f t="shared" si="22"/>
        <v>3</v>
      </c>
      <c r="M130" s="5">
        <f t="shared" si="23"/>
        <v>17.13</v>
      </c>
      <c r="N130" s="6" t="s">
        <v>3730</v>
      </c>
      <c r="O130" s="5">
        <v>17.13</v>
      </c>
      <c r="P130" s="6"/>
      <c r="Q130" s="5"/>
      <c r="R130" s="6"/>
      <c r="S130" s="5"/>
      <c r="T130" s="6"/>
      <c r="U130" s="5"/>
      <c r="V130" s="6"/>
      <c r="W130" s="5"/>
      <c r="X130" s="6"/>
      <c r="Y130" s="5"/>
      <c r="Z130" s="6"/>
      <c r="AA130" s="5"/>
      <c r="AB130" s="5">
        <f t="shared" si="12"/>
        <v>17.13</v>
      </c>
    </row>
    <row r="131" spans="1:28" x14ac:dyDescent="0.3">
      <c r="A131" s="92">
        <v>120</v>
      </c>
      <c r="B131" s="92">
        <v>22106</v>
      </c>
      <c r="C131" s="4" t="s">
        <v>11</v>
      </c>
      <c r="D131" s="4" t="s">
        <v>3081</v>
      </c>
      <c r="E131" s="3">
        <v>43451</v>
      </c>
      <c r="F131" s="3">
        <v>43455</v>
      </c>
      <c r="G131" s="3">
        <v>43472</v>
      </c>
      <c r="H131" s="4" t="s">
        <v>185</v>
      </c>
      <c r="I131" s="153" t="s">
        <v>3565</v>
      </c>
      <c r="J131" s="92">
        <f t="shared" si="13"/>
        <v>901380</v>
      </c>
      <c r="K131" s="92">
        <v>901397</v>
      </c>
      <c r="L131" s="92">
        <f t="shared" si="22"/>
        <v>18</v>
      </c>
      <c r="M131" s="5">
        <f t="shared" si="23"/>
        <v>102.78</v>
      </c>
      <c r="N131" s="6" t="s">
        <v>3731</v>
      </c>
      <c r="O131" s="5">
        <v>39.97</v>
      </c>
      <c r="P131" s="6" t="s">
        <v>3732</v>
      </c>
      <c r="Q131" s="5">
        <v>28.55</v>
      </c>
      <c r="R131" s="6" t="s">
        <v>3733</v>
      </c>
      <c r="S131" s="5">
        <v>34.26</v>
      </c>
      <c r="T131" s="6"/>
      <c r="U131" s="5"/>
      <c r="V131" s="6"/>
      <c r="W131" s="5"/>
      <c r="X131" s="6"/>
      <c r="Y131" s="5"/>
      <c r="Z131" s="6"/>
      <c r="AA131" s="5"/>
      <c r="AB131" s="5">
        <f t="shared" si="12"/>
        <v>102.78</v>
      </c>
    </row>
    <row r="132" spans="1:28" x14ac:dyDescent="0.3">
      <c r="A132" s="92">
        <v>121</v>
      </c>
      <c r="B132" s="92">
        <v>22107</v>
      </c>
      <c r="C132" s="4" t="s">
        <v>94</v>
      </c>
      <c r="D132" s="4" t="s">
        <v>3074</v>
      </c>
      <c r="E132" s="3">
        <v>43451</v>
      </c>
      <c r="F132" s="3">
        <v>43452</v>
      </c>
      <c r="G132" s="3">
        <v>43454</v>
      </c>
      <c r="H132" s="4" t="s">
        <v>245</v>
      </c>
      <c r="I132" s="153" t="s">
        <v>3566</v>
      </c>
      <c r="J132" s="92">
        <f t="shared" si="13"/>
        <v>901398</v>
      </c>
      <c r="K132" s="92">
        <v>901399</v>
      </c>
      <c r="L132" s="92">
        <f t="shared" si="22"/>
        <v>2</v>
      </c>
      <c r="M132" s="5">
        <f t="shared" si="23"/>
        <v>11.42</v>
      </c>
      <c r="N132" s="6" t="s">
        <v>3735</v>
      </c>
      <c r="O132" s="5">
        <v>11.42</v>
      </c>
      <c r="P132" s="6"/>
      <c r="Q132" s="5"/>
      <c r="R132" s="6"/>
      <c r="S132" s="5"/>
      <c r="T132" s="6"/>
      <c r="U132" s="5"/>
      <c r="V132" s="6"/>
      <c r="W132" s="5"/>
      <c r="X132" s="6"/>
      <c r="Y132" s="5"/>
      <c r="Z132" s="6"/>
      <c r="AA132" s="5"/>
      <c r="AB132" s="5">
        <f t="shared" si="12"/>
        <v>11.42</v>
      </c>
    </row>
    <row r="133" spans="1:28" x14ac:dyDescent="0.3">
      <c r="A133" s="92">
        <v>122</v>
      </c>
      <c r="B133" s="92">
        <v>22108</v>
      </c>
      <c r="C133" s="4" t="s">
        <v>17</v>
      </c>
      <c r="D133" s="4" t="s">
        <v>3351</v>
      </c>
      <c r="E133" s="3">
        <v>43451</v>
      </c>
      <c r="F133" s="3">
        <v>43452</v>
      </c>
      <c r="G133" s="3">
        <v>43454</v>
      </c>
      <c r="H133" s="4" t="s">
        <v>135</v>
      </c>
      <c r="I133" s="153" t="s">
        <v>3343</v>
      </c>
      <c r="J133" s="92">
        <f t="shared" si="13"/>
        <v>901400</v>
      </c>
      <c r="K133" s="92">
        <v>901400</v>
      </c>
      <c r="L133" s="92">
        <f t="shared" si="22"/>
        <v>1</v>
      </c>
      <c r="M133" s="5">
        <f t="shared" si="23"/>
        <v>5.71</v>
      </c>
      <c r="N133" s="6" t="s">
        <v>3736</v>
      </c>
      <c r="O133" s="5">
        <v>5.71</v>
      </c>
      <c r="P133" s="6"/>
      <c r="Q133" s="5"/>
      <c r="R133" s="6"/>
      <c r="S133" s="5"/>
      <c r="T133" s="6"/>
      <c r="U133" s="5"/>
      <c r="V133" s="6"/>
      <c r="W133" s="5"/>
      <c r="X133" s="6"/>
      <c r="Y133" s="5"/>
      <c r="Z133" s="6"/>
      <c r="AA133" s="5"/>
      <c r="AB133" s="5">
        <f t="shared" si="12"/>
        <v>5.71</v>
      </c>
    </row>
    <row r="134" spans="1:28" x14ac:dyDescent="0.3">
      <c r="A134" s="92">
        <v>123</v>
      </c>
      <c r="B134" s="92">
        <v>22109</v>
      </c>
      <c r="C134" s="4" t="s">
        <v>2491</v>
      </c>
      <c r="D134" s="4" t="s">
        <v>3078</v>
      </c>
      <c r="E134" s="3">
        <v>43451</v>
      </c>
      <c r="F134" s="3">
        <v>43455</v>
      </c>
      <c r="G134" s="3">
        <v>43469</v>
      </c>
      <c r="H134" s="4" t="s">
        <v>176</v>
      </c>
      <c r="I134" s="153" t="s">
        <v>3567</v>
      </c>
      <c r="J134" s="92">
        <f t="shared" si="13"/>
        <v>901401</v>
      </c>
      <c r="K134" s="92">
        <v>901407</v>
      </c>
      <c r="L134" s="92">
        <f t="shared" si="22"/>
        <v>7</v>
      </c>
      <c r="M134" s="5">
        <f t="shared" si="23"/>
        <v>39.97</v>
      </c>
      <c r="N134" s="6" t="s">
        <v>3765</v>
      </c>
      <c r="O134" s="5">
        <v>39.97</v>
      </c>
      <c r="P134" s="6"/>
      <c r="Q134" s="5"/>
      <c r="R134" s="6"/>
      <c r="S134" s="5"/>
      <c r="T134" s="6"/>
      <c r="U134" s="5"/>
      <c r="V134" s="6"/>
      <c r="W134" s="5"/>
      <c r="X134" s="6"/>
      <c r="Y134" s="5"/>
      <c r="Z134" s="6"/>
      <c r="AA134" s="5"/>
      <c r="AB134" s="5">
        <f t="shared" si="12"/>
        <v>39.97</v>
      </c>
    </row>
    <row r="135" spans="1:28" x14ac:dyDescent="0.3">
      <c r="A135" s="92">
        <v>124</v>
      </c>
      <c r="B135" s="92">
        <v>22110</v>
      </c>
      <c r="C135" s="4" t="s">
        <v>181</v>
      </c>
      <c r="D135" s="4" t="s">
        <v>3073</v>
      </c>
      <c r="E135" s="3">
        <v>43452</v>
      </c>
      <c r="F135" s="3">
        <v>43454</v>
      </c>
      <c r="G135" s="3">
        <v>43455</v>
      </c>
      <c r="H135" s="4" t="s">
        <v>177</v>
      </c>
      <c r="I135" s="153" t="s">
        <v>3515</v>
      </c>
      <c r="J135" s="92">
        <f t="shared" si="13"/>
        <v>901408</v>
      </c>
      <c r="K135" s="92">
        <v>901409</v>
      </c>
      <c r="L135" s="92">
        <f t="shared" si="22"/>
        <v>2</v>
      </c>
      <c r="M135" s="5">
        <f t="shared" ref="M135:M157" si="24">(L135*5.71)</f>
        <v>11.42</v>
      </c>
      <c r="N135" s="6" t="s">
        <v>3737</v>
      </c>
      <c r="O135" s="5">
        <v>11.42</v>
      </c>
      <c r="P135" s="6"/>
      <c r="Q135" s="5"/>
      <c r="R135" s="6"/>
      <c r="S135" s="5"/>
      <c r="T135" s="6"/>
      <c r="U135" s="5"/>
      <c r="V135" s="6"/>
      <c r="W135" s="5"/>
      <c r="X135" s="6"/>
      <c r="Y135" s="5"/>
      <c r="Z135" s="6"/>
      <c r="AA135" s="5"/>
      <c r="AB135" s="5">
        <f t="shared" si="12"/>
        <v>11.42</v>
      </c>
    </row>
    <row r="136" spans="1:28" x14ac:dyDescent="0.3">
      <c r="A136" s="92">
        <v>125</v>
      </c>
      <c r="B136" s="92">
        <v>22111</v>
      </c>
      <c r="C136" s="4" t="s">
        <v>1567</v>
      </c>
      <c r="D136" s="4" t="s">
        <v>3351</v>
      </c>
      <c r="E136" s="3">
        <v>43452</v>
      </c>
      <c r="F136" s="3">
        <v>43453</v>
      </c>
      <c r="G136" s="3">
        <v>43454</v>
      </c>
      <c r="H136" s="4" t="s">
        <v>167</v>
      </c>
      <c r="I136" s="153" t="s">
        <v>3568</v>
      </c>
      <c r="J136" s="92">
        <f t="shared" si="13"/>
        <v>901410</v>
      </c>
      <c r="K136" s="92">
        <v>901410</v>
      </c>
      <c r="L136" s="92">
        <f t="shared" ref="L136:L157" si="25">(K136-J136)+1</f>
        <v>1</v>
      </c>
      <c r="M136" s="5">
        <f t="shared" si="24"/>
        <v>5.71</v>
      </c>
      <c r="N136" s="6" t="s">
        <v>3738</v>
      </c>
      <c r="O136" s="5">
        <v>5.71</v>
      </c>
      <c r="P136" s="6"/>
      <c r="Q136" s="5"/>
      <c r="R136" s="6"/>
      <c r="S136" s="5"/>
      <c r="T136" s="6"/>
      <c r="U136" s="5"/>
      <c r="V136" s="6"/>
      <c r="W136" s="5"/>
      <c r="X136" s="6"/>
      <c r="Y136" s="5"/>
      <c r="Z136" s="6"/>
      <c r="AA136" s="5"/>
      <c r="AB136" s="5">
        <f t="shared" si="12"/>
        <v>5.71</v>
      </c>
    </row>
    <row r="137" spans="1:28" x14ac:dyDescent="0.3">
      <c r="A137" s="92">
        <v>126</v>
      </c>
      <c r="B137" s="92">
        <v>22112</v>
      </c>
      <c r="C137" s="4" t="s">
        <v>2847</v>
      </c>
      <c r="D137" s="4" t="s">
        <v>3088</v>
      </c>
      <c r="E137" s="3">
        <v>43453</v>
      </c>
      <c r="F137" s="3">
        <v>43453</v>
      </c>
      <c r="G137" s="3">
        <v>43454</v>
      </c>
      <c r="H137" s="4" t="s">
        <v>158</v>
      </c>
      <c r="I137" s="153" t="s">
        <v>3343</v>
      </c>
      <c r="J137" s="92">
        <f t="shared" si="13"/>
        <v>901411</v>
      </c>
      <c r="K137" s="92">
        <v>901411</v>
      </c>
      <c r="L137" s="92">
        <f t="shared" si="25"/>
        <v>1</v>
      </c>
      <c r="M137" s="5">
        <f t="shared" si="24"/>
        <v>5.71</v>
      </c>
      <c r="N137" s="6" t="s">
        <v>3739</v>
      </c>
      <c r="O137" s="5">
        <v>5.71</v>
      </c>
      <c r="P137" s="6"/>
      <c r="Q137" s="5"/>
      <c r="R137" s="6"/>
      <c r="S137" s="5"/>
      <c r="T137" s="6"/>
      <c r="U137" s="5"/>
      <c r="V137" s="6"/>
      <c r="W137" s="5"/>
      <c r="X137" s="6"/>
      <c r="Y137" s="5"/>
      <c r="Z137" s="6"/>
      <c r="AA137" s="5"/>
      <c r="AB137" s="5">
        <f t="shared" si="12"/>
        <v>5.71</v>
      </c>
    </row>
    <row r="138" spans="1:28" x14ac:dyDescent="0.3">
      <c r="A138" s="92">
        <v>127</v>
      </c>
      <c r="B138" s="92">
        <v>22113</v>
      </c>
      <c r="C138" s="4" t="s">
        <v>108</v>
      </c>
      <c r="D138" s="4" t="s">
        <v>3351</v>
      </c>
      <c r="E138" s="3">
        <v>43453</v>
      </c>
      <c r="F138" s="3">
        <v>43453</v>
      </c>
      <c r="G138" s="3">
        <v>43455</v>
      </c>
      <c r="H138" s="4" t="s">
        <v>138</v>
      </c>
      <c r="I138" s="153" t="s">
        <v>3526</v>
      </c>
      <c r="J138" s="92">
        <f t="shared" si="13"/>
        <v>901412</v>
      </c>
      <c r="K138" s="92">
        <v>901417</v>
      </c>
      <c r="L138" s="92">
        <f t="shared" si="25"/>
        <v>6</v>
      </c>
      <c r="M138" s="5">
        <f t="shared" si="24"/>
        <v>34.26</v>
      </c>
      <c r="N138" s="6" t="s">
        <v>3591</v>
      </c>
      <c r="O138" s="5">
        <v>17.13</v>
      </c>
      <c r="P138" s="126" t="s">
        <v>98</v>
      </c>
      <c r="Q138" s="5"/>
      <c r="R138" s="6"/>
      <c r="S138" s="5"/>
      <c r="T138" s="6"/>
      <c r="U138" s="5"/>
      <c r="V138" s="6"/>
      <c r="W138" s="5"/>
      <c r="X138" s="6"/>
      <c r="Y138" s="5"/>
      <c r="Z138" s="6"/>
      <c r="AA138" s="5"/>
      <c r="AB138" s="5">
        <f t="shared" si="12"/>
        <v>17.13</v>
      </c>
    </row>
    <row r="139" spans="1:28" x14ac:dyDescent="0.3">
      <c r="A139" s="92">
        <v>128</v>
      </c>
      <c r="B139" s="92">
        <v>22114</v>
      </c>
      <c r="C139" s="4" t="s">
        <v>288</v>
      </c>
      <c r="D139" s="4" t="s">
        <v>3076</v>
      </c>
      <c r="E139" s="3">
        <v>43453</v>
      </c>
      <c r="F139" s="3">
        <v>43455</v>
      </c>
      <c r="G139" s="3">
        <v>43479</v>
      </c>
      <c r="H139" s="4" t="s">
        <v>238</v>
      </c>
      <c r="I139" s="153" t="s">
        <v>3569</v>
      </c>
      <c r="J139" s="92">
        <f t="shared" si="13"/>
        <v>901418</v>
      </c>
      <c r="K139" s="92">
        <v>901427</v>
      </c>
      <c r="L139" s="92">
        <f t="shared" si="25"/>
        <v>10</v>
      </c>
      <c r="M139" s="5">
        <f t="shared" si="24"/>
        <v>57.1</v>
      </c>
      <c r="N139" s="6" t="s">
        <v>3766</v>
      </c>
      <c r="O139" s="5">
        <v>57.1</v>
      </c>
      <c r="P139" s="6"/>
      <c r="Q139" s="5"/>
      <c r="R139" s="6"/>
      <c r="S139" s="5"/>
      <c r="T139" s="6"/>
      <c r="U139" s="5"/>
      <c r="V139" s="6"/>
      <c r="W139" s="5"/>
      <c r="X139" s="6"/>
      <c r="Y139" s="5"/>
      <c r="Z139" s="6"/>
      <c r="AA139" s="5"/>
      <c r="AB139" s="5">
        <f t="shared" si="12"/>
        <v>57.1</v>
      </c>
    </row>
    <row r="140" spans="1:28" x14ac:dyDescent="0.3">
      <c r="A140" s="92">
        <v>129</v>
      </c>
      <c r="B140" s="92">
        <v>22115</v>
      </c>
      <c r="C140" s="4" t="s">
        <v>104</v>
      </c>
      <c r="D140" s="4" t="s">
        <v>3076</v>
      </c>
      <c r="E140" s="3">
        <v>43453</v>
      </c>
      <c r="F140" s="3">
        <v>43458</v>
      </c>
      <c r="G140" s="3">
        <v>43479</v>
      </c>
      <c r="H140" s="4" t="s">
        <v>238</v>
      </c>
      <c r="I140" s="153" t="s">
        <v>3570</v>
      </c>
      <c r="J140" s="92">
        <f t="shared" si="13"/>
        <v>901428</v>
      </c>
      <c r="K140" s="92">
        <v>901435</v>
      </c>
      <c r="L140" s="92">
        <f t="shared" si="25"/>
        <v>8</v>
      </c>
      <c r="M140" s="5">
        <f t="shared" si="24"/>
        <v>45.68</v>
      </c>
      <c r="N140" s="6" t="s">
        <v>3767</v>
      </c>
      <c r="O140" s="5">
        <v>45.68</v>
      </c>
      <c r="P140" s="6"/>
      <c r="Q140" s="5"/>
      <c r="R140" s="6"/>
      <c r="S140" s="5"/>
      <c r="T140" s="6"/>
      <c r="U140" s="5"/>
      <c r="V140" s="6"/>
      <c r="W140" s="5"/>
      <c r="X140" s="6"/>
      <c r="Y140" s="5"/>
      <c r="Z140" s="6"/>
      <c r="AA140" s="5"/>
      <c r="AB140" s="5">
        <f t="shared" ref="AB140:AB157" si="26">O140+Q140+S140+U140+W140+Y140+AA140</f>
        <v>45.68</v>
      </c>
    </row>
    <row r="141" spans="1:28" x14ac:dyDescent="0.3">
      <c r="A141" s="92">
        <v>130</v>
      </c>
      <c r="B141" s="92">
        <v>22116</v>
      </c>
      <c r="C141" s="4" t="s">
        <v>331</v>
      </c>
      <c r="D141" s="4" t="s">
        <v>3076</v>
      </c>
      <c r="E141" s="3">
        <v>43453</v>
      </c>
      <c r="F141" s="3">
        <v>43453</v>
      </c>
      <c r="G141" s="3">
        <v>43479</v>
      </c>
      <c r="H141" s="4" t="s">
        <v>382</v>
      </c>
      <c r="I141" s="153" t="s">
        <v>3571</v>
      </c>
      <c r="J141" s="92">
        <f t="shared" ref="J141:J157" si="27">(K140+1)</f>
        <v>901436</v>
      </c>
      <c r="K141" s="92">
        <v>901437</v>
      </c>
      <c r="L141" s="92">
        <f t="shared" si="25"/>
        <v>2</v>
      </c>
      <c r="M141" s="5">
        <f t="shared" si="24"/>
        <v>11.42</v>
      </c>
      <c r="N141" s="134" t="s">
        <v>3768</v>
      </c>
      <c r="O141" s="5">
        <v>11.42</v>
      </c>
      <c r="P141" s="6"/>
      <c r="Q141" s="5"/>
      <c r="R141" s="6"/>
      <c r="S141" s="5"/>
      <c r="T141" s="6"/>
      <c r="U141" s="5"/>
      <c r="V141" s="6"/>
      <c r="W141" s="5"/>
      <c r="X141" s="6"/>
      <c r="Y141" s="5"/>
      <c r="Z141" s="6"/>
      <c r="AA141" s="5"/>
      <c r="AB141" s="5">
        <f t="shared" si="26"/>
        <v>11.42</v>
      </c>
    </row>
    <row r="142" spans="1:28" x14ac:dyDescent="0.3">
      <c r="A142" s="92">
        <v>131</v>
      </c>
      <c r="B142" s="92">
        <v>22117</v>
      </c>
      <c r="C142" s="4" t="s">
        <v>331</v>
      </c>
      <c r="D142" s="4" t="s">
        <v>3076</v>
      </c>
      <c r="E142" s="3">
        <v>43453</v>
      </c>
      <c r="F142" s="3">
        <v>43465</v>
      </c>
      <c r="G142" s="3">
        <v>43479</v>
      </c>
      <c r="H142" s="4" t="s">
        <v>238</v>
      </c>
      <c r="I142" s="153" t="s">
        <v>3392</v>
      </c>
      <c r="J142" s="92">
        <f t="shared" si="27"/>
        <v>901438</v>
      </c>
      <c r="K142" s="92">
        <v>901468</v>
      </c>
      <c r="L142" s="92">
        <f t="shared" si="25"/>
        <v>31</v>
      </c>
      <c r="M142" s="5">
        <f t="shared" si="24"/>
        <v>177.01</v>
      </c>
      <c r="N142" s="134" t="s">
        <v>3769</v>
      </c>
      <c r="O142" s="5">
        <v>74.23</v>
      </c>
      <c r="P142" s="6" t="s">
        <v>3770</v>
      </c>
      <c r="Q142" s="5">
        <v>102.78</v>
      </c>
      <c r="R142" s="6"/>
      <c r="S142" s="5"/>
      <c r="T142" s="5"/>
      <c r="U142" s="5"/>
      <c r="V142" s="6"/>
      <c r="W142" s="5"/>
      <c r="X142" s="6"/>
      <c r="Y142" s="5"/>
      <c r="Z142" s="6"/>
      <c r="AA142" s="5"/>
      <c r="AB142" s="5">
        <f t="shared" si="26"/>
        <v>177.01</v>
      </c>
    </row>
    <row r="143" spans="1:28" x14ac:dyDescent="0.3">
      <c r="A143" s="92">
        <v>132</v>
      </c>
      <c r="B143" s="92">
        <v>22118</v>
      </c>
      <c r="C143" s="4" t="s">
        <v>331</v>
      </c>
      <c r="D143" s="4" t="s">
        <v>3076</v>
      </c>
      <c r="E143" s="3">
        <v>43453</v>
      </c>
      <c r="F143" s="3">
        <v>43465</v>
      </c>
      <c r="G143" s="3">
        <v>43476</v>
      </c>
      <c r="H143" s="4" t="s">
        <v>3572</v>
      </c>
      <c r="I143" s="153" t="s">
        <v>3573</v>
      </c>
      <c r="J143" s="92">
        <f t="shared" si="27"/>
        <v>901469</v>
      </c>
      <c r="K143" s="92">
        <v>901621</v>
      </c>
      <c r="L143" s="92">
        <f t="shared" si="25"/>
        <v>153</v>
      </c>
      <c r="M143" s="5">
        <f t="shared" si="24"/>
        <v>873.63</v>
      </c>
      <c r="N143" s="134" t="s">
        <v>3771</v>
      </c>
      <c r="O143" s="5">
        <v>97.07</v>
      </c>
      <c r="P143" s="6" t="s">
        <v>3772</v>
      </c>
      <c r="Q143" s="5">
        <v>342.6</v>
      </c>
      <c r="R143" s="6" t="s">
        <v>3773</v>
      </c>
      <c r="S143" s="5">
        <v>433.96</v>
      </c>
      <c r="T143" s="6"/>
      <c r="U143" s="5"/>
      <c r="V143" s="6"/>
      <c r="W143" s="5"/>
      <c r="X143" s="6"/>
      <c r="Y143" s="5"/>
      <c r="Z143" s="6"/>
      <c r="AA143" s="5"/>
      <c r="AB143" s="5">
        <f t="shared" si="26"/>
        <v>873.63</v>
      </c>
    </row>
    <row r="144" spans="1:28" x14ac:dyDescent="0.3">
      <c r="A144" s="92">
        <v>133</v>
      </c>
      <c r="B144" s="92">
        <v>22119</v>
      </c>
      <c r="C144" s="4" t="s">
        <v>331</v>
      </c>
      <c r="D144" s="4" t="s">
        <v>3076</v>
      </c>
      <c r="E144" s="3">
        <v>43453</v>
      </c>
      <c r="F144" s="3">
        <v>43465</v>
      </c>
      <c r="G144" s="3">
        <v>43479</v>
      </c>
      <c r="H144" s="4" t="s">
        <v>239</v>
      </c>
      <c r="I144" s="153" t="s">
        <v>3574</v>
      </c>
      <c r="J144" s="92">
        <f t="shared" si="27"/>
        <v>901622</v>
      </c>
      <c r="K144" s="92">
        <v>901634</v>
      </c>
      <c r="L144" s="92">
        <f t="shared" si="25"/>
        <v>13</v>
      </c>
      <c r="M144" s="5">
        <f t="shared" si="24"/>
        <v>74.23</v>
      </c>
      <c r="N144" s="134" t="s">
        <v>3774</v>
      </c>
      <c r="O144" s="5">
        <v>74.23</v>
      </c>
      <c r="P144" s="6"/>
      <c r="Q144" s="5"/>
      <c r="R144" s="6"/>
      <c r="S144" s="5"/>
      <c r="T144" s="6"/>
      <c r="U144" s="5"/>
      <c r="V144" s="6"/>
      <c r="W144" s="5"/>
      <c r="X144" s="6"/>
      <c r="Y144" s="5"/>
      <c r="Z144" s="6"/>
      <c r="AA144" s="5"/>
      <c r="AB144" s="5">
        <f t="shared" si="26"/>
        <v>74.23</v>
      </c>
    </row>
    <row r="145" spans="1:28" x14ac:dyDescent="0.3">
      <c r="A145" s="92">
        <v>134</v>
      </c>
      <c r="B145" s="92">
        <v>22120</v>
      </c>
      <c r="C145" s="4" t="s">
        <v>104</v>
      </c>
      <c r="D145" s="4" t="s">
        <v>3076</v>
      </c>
      <c r="E145" s="3">
        <v>43453</v>
      </c>
      <c r="F145" s="3">
        <v>43461</v>
      </c>
      <c r="G145" s="3">
        <v>43479</v>
      </c>
      <c r="H145" s="4" t="s">
        <v>231</v>
      </c>
      <c r="I145" s="153" t="s">
        <v>3575</v>
      </c>
      <c r="J145" s="92">
        <f t="shared" si="27"/>
        <v>901635</v>
      </c>
      <c r="K145" s="92">
        <v>901660</v>
      </c>
      <c r="L145" s="92">
        <f t="shared" si="25"/>
        <v>26</v>
      </c>
      <c r="M145" s="5">
        <f t="shared" si="24"/>
        <v>148.46</v>
      </c>
      <c r="N145" s="6" t="s">
        <v>3775</v>
      </c>
      <c r="O145" s="5">
        <v>148.46</v>
      </c>
      <c r="P145" s="6"/>
      <c r="Q145" s="5"/>
      <c r="R145" s="6"/>
      <c r="S145" s="5"/>
      <c r="T145" s="6"/>
      <c r="U145" s="5"/>
      <c r="V145" s="6"/>
      <c r="W145" s="5"/>
      <c r="X145" s="6"/>
      <c r="Y145" s="5"/>
      <c r="Z145" s="6"/>
      <c r="AA145" s="5"/>
      <c r="AB145" s="5">
        <f t="shared" si="26"/>
        <v>148.46</v>
      </c>
    </row>
    <row r="146" spans="1:28" x14ac:dyDescent="0.3">
      <c r="A146" s="92">
        <v>135</v>
      </c>
      <c r="B146" s="92">
        <v>22121</v>
      </c>
      <c r="C146" s="4" t="s">
        <v>104</v>
      </c>
      <c r="D146" s="4" t="s">
        <v>3076</v>
      </c>
      <c r="E146" s="3">
        <v>43453</v>
      </c>
      <c r="F146" s="3">
        <v>43458</v>
      </c>
      <c r="G146" s="3">
        <v>43479</v>
      </c>
      <c r="H146" s="4" t="s">
        <v>241</v>
      </c>
      <c r="I146" s="153" t="s">
        <v>3576</v>
      </c>
      <c r="J146" s="92">
        <f t="shared" si="27"/>
        <v>901661</v>
      </c>
      <c r="K146" s="92">
        <v>901673</v>
      </c>
      <c r="L146" s="92">
        <f t="shared" si="25"/>
        <v>13</v>
      </c>
      <c r="M146" s="5">
        <f t="shared" si="24"/>
        <v>74.23</v>
      </c>
      <c r="N146" s="6" t="s">
        <v>3776</v>
      </c>
      <c r="O146" s="5">
        <v>74.23</v>
      </c>
      <c r="P146" s="6"/>
      <c r="Q146" s="5"/>
      <c r="R146" s="6"/>
      <c r="S146" s="5"/>
      <c r="T146" s="6"/>
      <c r="U146" s="5"/>
      <c r="V146" s="6"/>
      <c r="W146" s="5"/>
      <c r="X146" s="6"/>
      <c r="Y146" s="5"/>
      <c r="Z146" s="6"/>
      <c r="AA146" s="5"/>
      <c r="AB146" s="5">
        <f t="shared" si="26"/>
        <v>74.23</v>
      </c>
    </row>
    <row r="147" spans="1:28" x14ac:dyDescent="0.3">
      <c r="A147" s="92">
        <v>136</v>
      </c>
      <c r="B147" s="92">
        <v>22122</v>
      </c>
      <c r="C147" s="4" t="s">
        <v>104</v>
      </c>
      <c r="D147" s="4" t="s">
        <v>3076</v>
      </c>
      <c r="E147" s="3">
        <v>43453</v>
      </c>
      <c r="F147" s="3">
        <v>43456</v>
      </c>
      <c r="G147" s="3">
        <v>43479</v>
      </c>
      <c r="H147" s="158" t="s">
        <v>230</v>
      </c>
      <c r="I147" s="153" t="s">
        <v>3577</v>
      </c>
      <c r="J147" s="92">
        <f t="shared" si="27"/>
        <v>901674</v>
      </c>
      <c r="K147" s="92">
        <v>901752</v>
      </c>
      <c r="L147" s="92">
        <f t="shared" si="25"/>
        <v>79</v>
      </c>
      <c r="M147" s="5">
        <f t="shared" si="24"/>
        <v>451.09</v>
      </c>
      <c r="N147" s="6" t="s">
        <v>3778</v>
      </c>
      <c r="O147" s="5">
        <v>97.07</v>
      </c>
      <c r="P147" s="6" t="s">
        <v>3777</v>
      </c>
      <c r="Q147" s="5">
        <v>354.02</v>
      </c>
      <c r="R147" s="6"/>
      <c r="S147" s="5"/>
      <c r="T147" s="6"/>
      <c r="U147" s="5"/>
      <c r="V147" s="6"/>
      <c r="W147" s="5"/>
      <c r="X147" s="6"/>
      <c r="Y147" s="5"/>
      <c r="Z147" s="6"/>
      <c r="AA147" s="5"/>
      <c r="AB147" s="5">
        <f t="shared" si="26"/>
        <v>451.09</v>
      </c>
    </row>
    <row r="148" spans="1:28" x14ac:dyDescent="0.3">
      <c r="A148" s="92">
        <v>137</v>
      </c>
      <c r="B148" s="92">
        <v>22123</v>
      </c>
      <c r="C148" s="4" t="s">
        <v>32</v>
      </c>
      <c r="D148" s="4" t="s">
        <v>3093</v>
      </c>
      <c r="E148" s="3">
        <v>43453</v>
      </c>
      <c r="F148" s="3">
        <v>43454</v>
      </c>
      <c r="G148" s="3">
        <v>43455</v>
      </c>
      <c r="H148" s="4" t="s">
        <v>223</v>
      </c>
      <c r="I148" s="153" t="s">
        <v>3578</v>
      </c>
      <c r="J148" s="92">
        <f t="shared" si="27"/>
        <v>901753</v>
      </c>
      <c r="K148" s="92">
        <v>901754</v>
      </c>
      <c r="L148" s="92">
        <f t="shared" si="25"/>
        <v>2</v>
      </c>
      <c r="M148" s="5">
        <f t="shared" si="24"/>
        <v>11.42</v>
      </c>
      <c r="N148" s="6" t="s">
        <v>3740</v>
      </c>
      <c r="O148" s="5">
        <v>11.42</v>
      </c>
      <c r="P148" s="6"/>
      <c r="Q148" s="5"/>
      <c r="R148" s="6"/>
      <c r="S148" s="5"/>
      <c r="T148" s="6"/>
      <c r="U148" s="5"/>
      <c r="V148" s="6"/>
      <c r="W148" s="5"/>
      <c r="X148" s="6"/>
      <c r="Y148" s="5"/>
      <c r="Z148" s="6"/>
      <c r="AA148" s="5"/>
      <c r="AB148" s="5">
        <f t="shared" si="26"/>
        <v>11.42</v>
      </c>
    </row>
    <row r="149" spans="1:28" x14ac:dyDescent="0.3">
      <c r="A149" s="92">
        <v>138</v>
      </c>
      <c r="B149" s="92">
        <v>22125</v>
      </c>
      <c r="C149" s="4" t="s">
        <v>23</v>
      </c>
      <c r="D149" s="4" t="s">
        <v>3092</v>
      </c>
      <c r="E149" s="3">
        <v>43453</v>
      </c>
      <c r="F149" s="3">
        <v>43454</v>
      </c>
      <c r="G149" s="3">
        <v>43469</v>
      </c>
      <c r="H149" s="4" t="s">
        <v>255</v>
      </c>
      <c r="I149" s="153" t="s">
        <v>3579</v>
      </c>
      <c r="J149" s="92">
        <f t="shared" si="27"/>
        <v>901755</v>
      </c>
      <c r="K149" s="92">
        <v>901762</v>
      </c>
      <c r="L149" s="92">
        <f t="shared" si="25"/>
        <v>8</v>
      </c>
      <c r="M149" s="5">
        <f t="shared" si="24"/>
        <v>45.68</v>
      </c>
      <c r="N149" s="6" t="s">
        <v>3741</v>
      </c>
      <c r="O149" s="5">
        <v>28.55</v>
      </c>
      <c r="P149" s="6" t="s">
        <v>3742</v>
      </c>
      <c r="Q149" s="5">
        <v>17.13</v>
      </c>
      <c r="R149" s="6"/>
      <c r="S149" s="5"/>
      <c r="T149" s="6"/>
      <c r="U149" s="5"/>
      <c r="V149" s="6"/>
      <c r="W149" s="5"/>
      <c r="X149" s="6"/>
      <c r="Y149" s="5"/>
      <c r="Z149" s="6"/>
      <c r="AA149" s="5"/>
      <c r="AB149" s="5">
        <f t="shared" si="26"/>
        <v>45.68</v>
      </c>
    </row>
    <row r="150" spans="1:28" x14ac:dyDescent="0.3">
      <c r="A150" s="92">
        <v>139</v>
      </c>
      <c r="B150" s="92">
        <v>22126</v>
      </c>
      <c r="C150" s="4" t="s">
        <v>17</v>
      </c>
      <c r="D150" s="4" t="s">
        <v>3351</v>
      </c>
      <c r="E150" s="3">
        <v>43453</v>
      </c>
      <c r="F150" s="3">
        <v>43455</v>
      </c>
      <c r="G150" s="3">
        <v>43479</v>
      </c>
      <c r="H150" s="4" t="s">
        <v>135</v>
      </c>
      <c r="I150" s="153" t="s">
        <v>3580</v>
      </c>
      <c r="J150" s="92">
        <f t="shared" si="27"/>
        <v>901763</v>
      </c>
      <c r="K150" s="92">
        <v>901765</v>
      </c>
      <c r="L150" s="92">
        <f t="shared" si="25"/>
        <v>3</v>
      </c>
      <c r="M150" s="5">
        <f t="shared" si="24"/>
        <v>17.13</v>
      </c>
      <c r="N150" s="6" t="s">
        <v>3779</v>
      </c>
      <c r="O150" s="5">
        <v>17.13</v>
      </c>
      <c r="P150" s="6"/>
      <c r="Q150" s="5"/>
      <c r="R150" s="6"/>
      <c r="S150" s="5"/>
      <c r="T150" s="6"/>
      <c r="U150" s="5"/>
      <c r="V150" s="6"/>
      <c r="W150" s="5"/>
      <c r="X150" s="6"/>
      <c r="Y150" s="5"/>
      <c r="Z150" s="6"/>
      <c r="AA150" s="5"/>
      <c r="AB150" s="5">
        <f t="shared" si="26"/>
        <v>17.13</v>
      </c>
    </row>
    <row r="151" spans="1:28" x14ac:dyDescent="0.3">
      <c r="A151" s="92">
        <v>140</v>
      </c>
      <c r="B151" s="92">
        <v>22127</v>
      </c>
      <c r="C151" s="4" t="s">
        <v>9</v>
      </c>
      <c r="D151" s="4" t="s">
        <v>3581</v>
      </c>
      <c r="E151" s="3">
        <v>43453</v>
      </c>
      <c r="F151" s="3">
        <v>43454</v>
      </c>
      <c r="G151" s="3">
        <v>43481</v>
      </c>
      <c r="H151" s="4" t="s">
        <v>171</v>
      </c>
      <c r="I151" s="153" t="s">
        <v>3518</v>
      </c>
      <c r="J151" s="92">
        <f t="shared" si="27"/>
        <v>901766</v>
      </c>
      <c r="K151" s="92">
        <v>901769</v>
      </c>
      <c r="L151" s="92">
        <f t="shared" si="25"/>
        <v>4</v>
      </c>
      <c r="M151" s="5">
        <f t="shared" si="24"/>
        <v>22.84</v>
      </c>
      <c r="N151" s="134" t="s">
        <v>3748</v>
      </c>
      <c r="O151" s="127">
        <v>17.13</v>
      </c>
      <c r="P151" s="126" t="s">
        <v>98</v>
      </c>
      <c r="Q151" s="5"/>
      <c r="R151" s="6"/>
      <c r="S151" s="5"/>
      <c r="T151" s="6"/>
      <c r="U151" s="5"/>
      <c r="V151" s="6"/>
      <c r="W151" s="5"/>
      <c r="X151" s="6"/>
      <c r="Y151" s="5"/>
      <c r="Z151" s="6"/>
      <c r="AA151" s="5"/>
      <c r="AB151" s="5">
        <f t="shared" si="26"/>
        <v>17.13</v>
      </c>
    </row>
    <row r="152" spans="1:28" x14ac:dyDescent="0.3">
      <c r="A152" s="92">
        <v>141</v>
      </c>
      <c r="B152" s="92">
        <v>22129</v>
      </c>
      <c r="C152" s="4" t="s">
        <v>52</v>
      </c>
      <c r="D152" s="4" t="s">
        <v>3513</v>
      </c>
      <c r="E152" s="3">
        <v>43453</v>
      </c>
      <c r="F152" s="3">
        <v>43454</v>
      </c>
      <c r="G152" s="3">
        <v>43468</v>
      </c>
      <c r="H152" s="4" t="s">
        <v>178</v>
      </c>
      <c r="I152" s="153" t="s">
        <v>3514</v>
      </c>
      <c r="J152" s="92">
        <f t="shared" si="27"/>
        <v>901770</v>
      </c>
      <c r="K152" s="92">
        <v>901771</v>
      </c>
      <c r="L152" s="92">
        <f t="shared" si="25"/>
        <v>2</v>
      </c>
      <c r="M152" s="5">
        <f t="shared" si="24"/>
        <v>11.42</v>
      </c>
      <c r="N152" s="6" t="s">
        <v>3743</v>
      </c>
      <c r="O152" s="5">
        <v>11.42</v>
      </c>
      <c r="P152" s="6"/>
      <c r="Q152" s="5"/>
      <c r="R152" s="6"/>
      <c r="S152" s="5"/>
      <c r="T152" s="6"/>
      <c r="U152" s="5"/>
      <c r="V152" s="6"/>
      <c r="W152" s="5"/>
      <c r="X152" s="6"/>
      <c r="Y152" s="5"/>
      <c r="Z152" s="6"/>
      <c r="AA152" s="5"/>
      <c r="AB152" s="5">
        <f t="shared" si="26"/>
        <v>11.42</v>
      </c>
    </row>
    <row r="153" spans="1:28" x14ac:dyDescent="0.3">
      <c r="A153" s="92">
        <v>142</v>
      </c>
      <c r="B153" s="92">
        <v>22130</v>
      </c>
      <c r="C153" s="4" t="s">
        <v>45</v>
      </c>
      <c r="D153" s="4" t="s">
        <v>3073</v>
      </c>
      <c r="E153" s="3">
        <v>43454</v>
      </c>
      <c r="F153" s="3">
        <v>43455</v>
      </c>
      <c r="G153" s="3">
        <v>43473</v>
      </c>
      <c r="H153" s="4" t="s">
        <v>148</v>
      </c>
      <c r="I153" s="153" t="s">
        <v>3582</v>
      </c>
      <c r="J153" s="92">
        <f t="shared" si="27"/>
        <v>901772</v>
      </c>
      <c r="K153" s="92">
        <v>901772</v>
      </c>
      <c r="L153" s="92">
        <f t="shared" si="25"/>
        <v>1</v>
      </c>
      <c r="M153" s="5">
        <f t="shared" si="24"/>
        <v>5.71</v>
      </c>
      <c r="N153" s="6" t="s">
        <v>3780</v>
      </c>
      <c r="O153" s="5">
        <v>5.71</v>
      </c>
      <c r="P153" s="6"/>
      <c r="Q153" s="5"/>
      <c r="R153" s="6"/>
      <c r="S153" s="5"/>
      <c r="T153" s="6"/>
      <c r="U153" s="5"/>
      <c r="V153" s="6"/>
      <c r="W153" s="5"/>
      <c r="X153" s="6"/>
      <c r="Y153" s="5"/>
      <c r="Z153" s="6"/>
      <c r="AA153" s="5"/>
      <c r="AB153" s="5">
        <f t="shared" si="26"/>
        <v>5.71</v>
      </c>
    </row>
    <row r="154" spans="1:28" x14ac:dyDescent="0.3">
      <c r="A154" s="92">
        <v>143</v>
      </c>
      <c r="B154" s="92">
        <v>22131</v>
      </c>
      <c r="C154" s="4" t="s">
        <v>94</v>
      </c>
      <c r="D154" s="4" t="s">
        <v>3074</v>
      </c>
      <c r="E154" s="3">
        <v>43454</v>
      </c>
      <c r="F154" s="3">
        <v>43454</v>
      </c>
      <c r="G154" s="3">
        <v>43455</v>
      </c>
      <c r="H154" s="4" t="s">
        <v>245</v>
      </c>
      <c r="I154" s="153" t="s">
        <v>3583</v>
      </c>
      <c r="J154" s="92">
        <f t="shared" si="27"/>
        <v>901773</v>
      </c>
      <c r="K154" s="92">
        <v>901773</v>
      </c>
      <c r="L154" s="92">
        <f t="shared" si="25"/>
        <v>1</v>
      </c>
      <c r="M154" s="5">
        <f t="shared" si="24"/>
        <v>5.71</v>
      </c>
      <c r="N154" s="6" t="s">
        <v>3744</v>
      </c>
      <c r="O154" s="5">
        <v>5.71</v>
      </c>
      <c r="P154" s="6"/>
      <c r="Q154" s="5"/>
      <c r="R154" s="6"/>
      <c r="S154" s="5"/>
      <c r="T154" s="6"/>
      <c r="U154" s="5"/>
      <c r="V154" s="6"/>
      <c r="W154" s="5"/>
      <c r="X154" s="6"/>
      <c r="Y154" s="5"/>
      <c r="Z154" s="6"/>
      <c r="AA154" s="5"/>
      <c r="AB154" s="5">
        <f t="shared" si="26"/>
        <v>5.71</v>
      </c>
    </row>
    <row r="155" spans="1:28" x14ac:dyDescent="0.3">
      <c r="A155" s="92">
        <v>144</v>
      </c>
      <c r="B155" s="92">
        <v>22132</v>
      </c>
      <c r="C155" s="4" t="s">
        <v>97</v>
      </c>
      <c r="D155" s="4" t="s">
        <v>3587</v>
      </c>
      <c r="E155" s="3">
        <v>43820</v>
      </c>
      <c r="F155" s="3">
        <v>43468</v>
      </c>
      <c r="G155" s="3">
        <v>43474</v>
      </c>
      <c r="H155" s="4" t="s">
        <v>245</v>
      </c>
      <c r="I155" s="153" t="s">
        <v>3353</v>
      </c>
      <c r="J155" s="92">
        <f t="shared" si="27"/>
        <v>901774</v>
      </c>
      <c r="K155" s="92">
        <v>901779</v>
      </c>
      <c r="L155" s="92">
        <f t="shared" si="25"/>
        <v>6</v>
      </c>
      <c r="M155" s="5">
        <f t="shared" si="24"/>
        <v>34.26</v>
      </c>
      <c r="N155" s="6" t="s">
        <v>3781</v>
      </c>
      <c r="O155" s="5">
        <v>34.26</v>
      </c>
      <c r="P155" s="6"/>
      <c r="Q155" s="5"/>
      <c r="R155" s="6"/>
      <c r="S155" s="5"/>
      <c r="T155" s="6"/>
      <c r="U155" s="5"/>
      <c r="V155" s="6"/>
      <c r="W155" s="5"/>
      <c r="X155" s="6"/>
      <c r="Y155" s="5"/>
      <c r="Z155" s="6"/>
      <c r="AA155" s="5"/>
      <c r="AB155" s="5">
        <f t="shared" si="26"/>
        <v>34.26</v>
      </c>
    </row>
    <row r="156" spans="1:28" x14ac:dyDescent="0.3">
      <c r="A156" s="92">
        <v>145</v>
      </c>
      <c r="B156" s="92">
        <v>22133</v>
      </c>
      <c r="C156" s="4" t="s">
        <v>97</v>
      </c>
      <c r="D156" s="4" t="s">
        <v>3587</v>
      </c>
      <c r="E156" s="3">
        <v>43820</v>
      </c>
      <c r="F156" s="3">
        <v>43468</v>
      </c>
      <c r="G156" s="3">
        <v>43468</v>
      </c>
      <c r="H156" s="4" t="s">
        <v>167</v>
      </c>
      <c r="I156" s="153" t="s">
        <v>3588</v>
      </c>
      <c r="J156" s="92">
        <f t="shared" si="27"/>
        <v>901780</v>
      </c>
      <c r="K156" s="92">
        <v>901784</v>
      </c>
      <c r="L156" s="92">
        <f t="shared" si="25"/>
        <v>5</v>
      </c>
      <c r="M156" s="5">
        <f t="shared" si="24"/>
        <v>28.55</v>
      </c>
      <c r="N156" s="126" t="s">
        <v>98</v>
      </c>
      <c r="O156" s="5"/>
      <c r="P156" s="6"/>
      <c r="Q156" s="5"/>
      <c r="R156" s="6"/>
      <c r="S156" s="5"/>
      <c r="T156" s="6"/>
      <c r="U156" s="5"/>
      <c r="V156" s="6"/>
      <c r="W156" s="5"/>
      <c r="X156" s="6"/>
      <c r="Y156" s="5"/>
      <c r="Z156" s="6"/>
      <c r="AA156" s="5"/>
      <c r="AB156" s="5">
        <f t="shared" si="26"/>
        <v>0</v>
      </c>
    </row>
    <row r="157" spans="1:28" x14ac:dyDescent="0.3">
      <c r="A157" s="92">
        <v>146</v>
      </c>
      <c r="B157" s="92">
        <v>22134</v>
      </c>
      <c r="C157" s="4" t="s">
        <v>35</v>
      </c>
      <c r="D157" s="4" t="s">
        <v>3351</v>
      </c>
      <c r="E157" s="3">
        <v>43820</v>
      </c>
      <c r="F157" s="3">
        <v>43467</v>
      </c>
      <c r="G157" s="3">
        <v>43479</v>
      </c>
      <c r="H157" s="4" t="s">
        <v>152</v>
      </c>
      <c r="I157" s="153" t="s">
        <v>3518</v>
      </c>
      <c r="J157" s="92">
        <f t="shared" si="27"/>
        <v>901785</v>
      </c>
      <c r="K157" s="92">
        <v>901788</v>
      </c>
      <c r="L157" s="92">
        <f t="shared" si="25"/>
        <v>4</v>
      </c>
      <c r="M157" s="5">
        <f t="shared" si="24"/>
        <v>22.84</v>
      </c>
      <c r="N157" s="6" t="s">
        <v>3782</v>
      </c>
      <c r="O157" s="5">
        <v>22.84</v>
      </c>
      <c r="P157" s="6"/>
      <c r="Q157" s="5"/>
      <c r="R157" s="6"/>
      <c r="S157" s="5"/>
      <c r="T157" s="6"/>
      <c r="U157" s="5"/>
      <c r="V157" s="6"/>
      <c r="W157" s="5"/>
      <c r="X157" s="6"/>
      <c r="Y157" s="5"/>
      <c r="Z157" s="6"/>
      <c r="AA157" s="5"/>
      <c r="AB157" s="5">
        <f t="shared" si="26"/>
        <v>22.84</v>
      </c>
    </row>
    <row r="158" spans="1:28" x14ac:dyDescent="0.3">
      <c r="A158" s="92"/>
      <c r="B158" s="92"/>
      <c r="C158" s="4"/>
      <c r="D158" s="4"/>
      <c r="E158" s="3"/>
      <c r="F158" s="3"/>
      <c r="G158" s="3"/>
      <c r="H158" s="4"/>
      <c r="I158" s="153"/>
      <c r="J158" s="92"/>
      <c r="K158" s="92"/>
      <c r="L158" s="92"/>
      <c r="M158" s="5"/>
      <c r="N158" s="6"/>
      <c r="O158" s="5"/>
      <c r="P158" s="6"/>
      <c r="Q158" s="5"/>
      <c r="R158" s="6"/>
      <c r="S158" s="5"/>
      <c r="T158" s="6"/>
      <c r="U158" s="5"/>
      <c r="V158" s="6"/>
      <c r="W158" s="5"/>
      <c r="X158" s="6"/>
      <c r="Y158" s="5"/>
      <c r="Z158" s="6"/>
      <c r="AA158" s="5"/>
      <c r="AB158" s="5"/>
    </row>
    <row r="159" spans="1:28" x14ac:dyDescent="0.3">
      <c r="A159" s="92"/>
      <c r="B159" s="92"/>
      <c r="C159" s="4"/>
      <c r="D159" s="4"/>
      <c r="E159" s="3"/>
      <c r="F159" s="3"/>
      <c r="G159" s="3"/>
      <c r="H159" s="43"/>
      <c r="I159" s="155"/>
      <c r="J159" s="92"/>
      <c r="K159" s="92"/>
      <c r="L159" s="92">
        <f>SUM(L12:L158)</f>
        <v>2221</v>
      </c>
      <c r="M159" s="5">
        <f>SUM(M12:M158)</f>
        <v>12681.909999999978</v>
      </c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6"/>
      <c r="Y159" s="5"/>
      <c r="Z159" s="6"/>
      <c r="AA159" s="5"/>
      <c r="AB159" s="5">
        <f>SUM(AB12:AB158)</f>
        <v>12579.129999999976</v>
      </c>
    </row>
    <row r="162" spans="15:18" x14ac:dyDescent="0.3">
      <c r="O162" s="185" t="s">
        <v>1929</v>
      </c>
      <c r="P162" s="185" t="s">
        <v>1930</v>
      </c>
      <c r="Q162" s="186" t="s">
        <v>1931</v>
      </c>
      <c r="R162" s="187"/>
    </row>
    <row r="163" spans="15:18" x14ac:dyDescent="0.3">
      <c r="O163" s="185"/>
      <c r="P163" s="185"/>
      <c r="Q163" s="188"/>
      <c r="R163" s="189"/>
    </row>
    <row r="164" spans="15:18" x14ac:dyDescent="0.3">
      <c r="O164" s="4"/>
      <c r="P164" s="4"/>
      <c r="Q164" s="190"/>
      <c r="R164" s="191"/>
    </row>
    <row r="165" spans="15:18" x14ac:dyDescent="0.3">
      <c r="O165" s="125">
        <f>(M159)</f>
        <v>12681.909999999978</v>
      </c>
      <c r="P165" s="125">
        <f>(AB159)</f>
        <v>12579.129999999976</v>
      </c>
      <c r="Q165" s="192">
        <v>102.78</v>
      </c>
      <c r="R165" s="193"/>
    </row>
  </sheetData>
  <mergeCells count="18">
    <mergeCell ref="O162:O163"/>
    <mergeCell ref="P162:P163"/>
    <mergeCell ref="Q162:R163"/>
    <mergeCell ref="Q164:R164"/>
    <mergeCell ref="Q165:R165"/>
    <mergeCell ref="A10:AB10"/>
    <mergeCell ref="A5:AB5"/>
    <mergeCell ref="A6:AB6"/>
    <mergeCell ref="A7:AB7"/>
    <mergeCell ref="A8:AB8"/>
    <mergeCell ref="A9:AB9"/>
    <mergeCell ref="I68:I69"/>
    <mergeCell ref="H68:H69"/>
    <mergeCell ref="C68:C69"/>
    <mergeCell ref="D68:D69"/>
    <mergeCell ref="E68:E69"/>
    <mergeCell ref="F68:F69"/>
    <mergeCell ref="G68:G69"/>
  </mergeCells>
  <pageMargins left="0.7" right="0.7" top="0.75" bottom="0.75" header="0.3" footer="0.3"/>
  <pageSetup orientation="portrait" horizontalDpi="180" verticalDpi="18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I19" sqref="I19"/>
    </sheetView>
  </sheetViews>
  <sheetFormatPr baseColWidth="10" defaultRowHeight="14.4" x14ac:dyDescent="0.3"/>
  <cols>
    <col min="1" max="1" width="4.6640625" style="15" bestFit="1" customWidth="1"/>
    <col min="2" max="2" width="8.5546875" style="15" bestFit="1" customWidth="1"/>
    <col min="3" max="3" width="10.88671875" style="15" bestFit="1" customWidth="1"/>
    <col min="4" max="4" width="7.5546875" style="15" bestFit="1" customWidth="1"/>
    <col min="5" max="5" width="29.5546875" style="15" bestFit="1" customWidth="1"/>
    <col min="6" max="6" width="12.5546875" style="15" bestFit="1" customWidth="1"/>
    <col min="7" max="7" width="12.33203125" style="15" bestFit="1" customWidth="1"/>
    <col min="8" max="8" width="11.109375" style="15" bestFit="1" customWidth="1"/>
  </cols>
  <sheetData>
    <row r="1" spans="1:8" x14ac:dyDescent="0.3">
      <c r="A1" s="213"/>
      <c r="B1" s="213"/>
      <c r="C1" s="213"/>
      <c r="D1" s="213"/>
      <c r="E1" s="213"/>
      <c r="F1" s="213"/>
      <c r="G1" s="213"/>
      <c r="H1" s="213"/>
    </row>
    <row r="2" spans="1:8" x14ac:dyDescent="0.3">
      <c r="A2" s="213"/>
      <c r="B2" s="213"/>
      <c r="C2" s="213"/>
      <c r="D2" s="213"/>
      <c r="E2" s="213"/>
      <c r="F2" s="213"/>
      <c r="G2" s="213"/>
      <c r="H2" s="213"/>
    </row>
    <row r="3" spans="1:8" x14ac:dyDescent="0.3">
      <c r="A3" s="213"/>
      <c r="B3" s="213"/>
      <c r="C3" s="213"/>
      <c r="D3" s="213"/>
      <c r="E3" s="213"/>
      <c r="F3" s="213"/>
      <c r="G3" s="213"/>
      <c r="H3" s="213"/>
    </row>
    <row r="4" spans="1:8" x14ac:dyDescent="0.3">
      <c r="A4" s="213"/>
      <c r="B4" s="213"/>
      <c r="C4" s="213"/>
      <c r="D4" s="213"/>
      <c r="E4" s="213"/>
      <c r="F4" s="213"/>
      <c r="G4" s="213"/>
      <c r="H4" s="213"/>
    </row>
    <row r="5" spans="1:8" x14ac:dyDescent="0.3">
      <c r="A5" s="195" t="s">
        <v>51</v>
      </c>
      <c r="B5" s="195"/>
      <c r="C5" s="195"/>
      <c r="D5" s="195"/>
      <c r="E5" s="195"/>
      <c r="F5" s="195"/>
      <c r="G5" s="195"/>
      <c r="H5" s="195"/>
    </row>
    <row r="6" spans="1:8" x14ac:dyDescent="0.3">
      <c r="A6" s="195" t="s">
        <v>36</v>
      </c>
      <c r="B6" s="195"/>
      <c r="C6" s="195"/>
      <c r="D6" s="195"/>
      <c r="E6" s="195"/>
      <c r="F6" s="195"/>
      <c r="G6" s="195"/>
      <c r="H6" s="195"/>
    </row>
    <row r="7" spans="1:8" x14ac:dyDescent="0.3">
      <c r="A7" s="195" t="s">
        <v>63</v>
      </c>
      <c r="B7" s="195"/>
      <c r="C7" s="195"/>
      <c r="D7" s="195"/>
      <c r="E7" s="195"/>
      <c r="F7" s="195"/>
      <c r="G7" s="195"/>
      <c r="H7" s="195"/>
    </row>
    <row r="8" spans="1:8" x14ac:dyDescent="0.3">
      <c r="A8" s="195" t="s">
        <v>64</v>
      </c>
      <c r="B8" s="195"/>
      <c r="C8" s="195"/>
      <c r="D8" s="195"/>
      <c r="E8" s="195"/>
      <c r="F8" s="195"/>
      <c r="G8" s="195"/>
      <c r="H8" s="195"/>
    </row>
    <row r="9" spans="1:8" x14ac:dyDescent="0.3">
      <c r="A9" s="195" t="s">
        <v>65</v>
      </c>
      <c r="B9" s="195"/>
      <c r="C9" s="195"/>
      <c r="D9" s="195"/>
      <c r="E9" s="195"/>
      <c r="F9" s="195"/>
      <c r="G9" s="195"/>
      <c r="H9" s="195"/>
    </row>
    <row r="10" spans="1:8" x14ac:dyDescent="0.3">
      <c r="A10" s="202" t="s">
        <v>3796</v>
      </c>
      <c r="B10" s="202"/>
      <c r="C10" s="202"/>
      <c r="D10" s="202"/>
      <c r="E10" s="202"/>
      <c r="F10" s="202"/>
      <c r="G10" s="202"/>
      <c r="H10" s="202"/>
    </row>
    <row r="11" spans="1:8" x14ac:dyDescent="0.3">
      <c r="A11" s="7" t="s">
        <v>75</v>
      </c>
      <c r="B11" s="7" t="s">
        <v>59</v>
      </c>
      <c r="C11" s="7" t="s">
        <v>0</v>
      </c>
      <c r="D11" s="7" t="s">
        <v>82</v>
      </c>
      <c r="E11" s="7" t="s">
        <v>69</v>
      </c>
      <c r="F11" s="7" t="s">
        <v>54</v>
      </c>
      <c r="G11" s="7" t="s">
        <v>80</v>
      </c>
      <c r="H11" s="7" t="s">
        <v>54</v>
      </c>
    </row>
    <row r="12" spans="1:8" x14ac:dyDescent="0.3">
      <c r="A12" s="9">
        <v>1</v>
      </c>
      <c r="B12" s="10">
        <v>19931</v>
      </c>
      <c r="C12" s="11">
        <v>43103</v>
      </c>
      <c r="D12" s="9">
        <v>24619</v>
      </c>
      <c r="E12" s="12" t="s">
        <v>14</v>
      </c>
      <c r="F12" s="13">
        <v>20.5</v>
      </c>
      <c r="G12" s="14" t="s">
        <v>383</v>
      </c>
      <c r="H12" s="13">
        <v>20.5</v>
      </c>
    </row>
    <row r="13" spans="1:8" x14ac:dyDescent="0.3">
      <c r="A13" s="9">
        <v>2</v>
      </c>
      <c r="B13" s="10">
        <v>20011</v>
      </c>
      <c r="C13" s="11">
        <v>43115</v>
      </c>
      <c r="D13" s="9">
        <v>24621</v>
      </c>
      <c r="E13" s="12" t="s">
        <v>14</v>
      </c>
      <c r="F13" s="13">
        <v>20.5</v>
      </c>
      <c r="G13" s="14" t="s">
        <v>522</v>
      </c>
      <c r="H13" s="13">
        <v>20.5</v>
      </c>
    </row>
    <row r="14" spans="1:8" x14ac:dyDescent="0.3">
      <c r="A14" s="9">
        <v>3</v>
      </c>
      <c r="B14" s="10">
        <v>20012</v>
      </c>
      <c r="C14" s="11">
        <v>43115</v>
      </c>
      <c r="D14" s="9">
        <v>24623</v>
      </c>
      <c r="E14" s="12" t="s">
        <v>14</v>
      </c>
      <c r="F14" s="13">
        <v>38</v>
      </c>
      <c r="G14" s="14" t="s">
        <v>566</v>
      </c>
      <c r="H14" s="13">
        <v>38</v>
      </c>
    </row>
    <row r="15" spans="1:8" x14ac:dyDescent="0.3">
      <c r="A15" s="9">
        <v>4</v>
      </c>
      <c r="B15" s="10">
        <v>20013</v>
      </c>
      <c r="C15" s="11">
        <v>43115</v>
      </c>
      <c r="D15" s="9">
        <v>24624</v>
      </c>
      <c r="E15" s="12" t="s">
        <v>14</v>
      </c>
      <c r="F15" s="13">
        <v>44.5</v>
      </c>
      <c r="G15" s="14" t="s">
        <v>565</v>
      </c>
      <c r="H15" s="13">
        <v>44.5</v>
      </c>
    </row>
    <row r="16" spans="1:8" x14ac:dyDescent="0.3">
      <c r="A16" s="9">
        <v>5</v>
      </c>
      <c r="B16" s="10">
        <v>20129</v>
      </c>
      <c r="C16" s="11">
        <v>43137</v>
      </c>
      <c r="D16" s="9">
        <v>24625</v>
      </c>
      <c r="E16" s="12" t="s">
        <v>14</v>
      </c>
      <c r="F16" s="13">
        <v>23.5</v>
      </c>
      <c r="G16" s="14" t="s">
        <v>734</v>
      </c>
      <c r="H16" s="13">
        <v>23.5</v>
      </c>
    </row>
    <row r="17" spans="1:8" x14ac:dyDescent="0.3">
      <c r="A17" s="9">
        <v>6</v>
      </c>
      <c r="B17" s="10">
        <v>20192</v>
      </c>
      <c r="C17" s="11">
        <v>43147</v>
      </c>
      <c r="D17" s="9">
        <v>24626</v>
      </c>
      <c r="E17" s="12" t="s">
        <v>14</v>
      </c>
      <c r="F17" s="13">
        <v>39</v>
      </c>
      <c r="G17" s="14" t="s">
        <v>779</v>
      </c>
      <c r="H17" s="13">
        <v>39</v>
      </c>
    </row>
    <row r="18" spans="1:8" x14ac:dyDescent="0.3">
      <c r="A18" s="9">
        <v>7</v>
      </c>
      <c r="B18" s="10">
        <v>20193</v>
      </c>
      <c r="C18" s="11">
        <v>43147</v>
      </c>
      <c r="D18" s="9">
        <v>24627</v>
      </c>
      <c r="E18" s="12" t="s">
        <v>14</v>
      </c>
      <c r="F18" s="13">
        <v>45.5</v>
      </c>
      <c r="G18" s="14" t="s">
        <v>780</v>
      </c>
      <c r="H18" s="13">
        <v>45.5</v>
      </c>
    </row>
    <row r="19" spans="1:8" x14ac:dyDescent="0.3">
      <c r="A19" s="9">
        <v>8</v>
      </c>
      <c r="B19" s="10">
        <v>20194</v>
      </c>
      <c r="C19" s="11">
        <v>43147</v>
      </c>
      <c r="D19" s="9">
        <v>24628</v>
      </c>
      <c r="E19" s="12" t="s">
        <v>14</v>
      </c>
      <c r="F19" s="13">
        <v>112</v>
      </c>
      <c r="G19" s="14" t="s">
        <v>781</v>
      </c>
      <c r="H19" s="13">
        <v>112</v>
      </c>
    </row>
    <row r="20" spans="1:8" x14ac:dyDescent="0.3">
      <c r="A20" s="9">
        <v>9</v>
      </c>
      <c r="B20" s="10">
        <v>20197</v>
      </c>
      <c r="C20" s="11">
        <v>43150</v>
      </c>
      <c r="D20" s="9">
        <v>24630</v>
      </c>
      <c r="E20" s="12" t="s">
        <v>14</v>
      </c>
      <c r="F20" s="13">
        <v>22.5</v>
      </c>
      <c r="G20" s="14" t="s">
        <v>735</v>
      </c>
      <c r="H20" s="13">
        <v>22.5</v>
      </c>
    </row>
    <row r="21" spans="1:8" x14ac:dyDescent="0.3">
      <c r="A21" s="9">
        <v>10</v>
      </c>
      <c r="B21" s="10">
        <v>20242</v>
      </c>
      <c r="C21" s="11">
        <v>43160</v>
      </c>
      <c r="D21" s="9">
        <v>24631</v>
      </c>
      <c r="E21" s="12" t="s">
        <v>14</v>
      </c>
      <c r="F21" s="13">
        <v>25.25</v>
      </c>
      <c r="G21" s="14" t="s">
        <v>853</v>
      </c>
      <c r="H21" s="13">
        <v>25.25</v>
      </c>
    </row>
    <row r="22" spans="1:8" x14ac:dyDescent="0.3">
      <c r="A22" s="9">
        <v>11</v>
      </c>
      <c r="B22" s="10">
        <v>20343</v>
      </c>
      <c r="C22" s="11">
        <v>43174</v>
      </c>
      <c r="D22" s="9">
        <v>24632</v>
      </c>
      <c r="E22" s="12" t="s">
        <v>14</v>
      </c>
      <c r="F22" s="13">
        <v>21.75</v>
      </c>
      <c r="G22" s="14" t="s">
        <v>957</v>
      </c>
      <c r="H22" s="13">
        <v>21.75</v>
      </c>
    </row>
    <row r="23" spans="1:8" x14ac:dyDescent="0.3">
      <c r="A23" s="9">
        <v>12</v>
      </c>
      <c r="B23" s="10">
        <v>20426</v>
      </c>
      <c r="C23" s="11">
        <v>43194</v>
      </c>
      <c r="D23" s="9">
        <v>24633</v>
      </c>
      <c r="E23" s="12" t="s">
        <v>14</v>
      </c>
      <c r="F23" s="13">
        <v>24.25</v>
      </c>
      <c r="G23" s="14" t="s">
        <v>1084</v>
      </c>
      <c r="H23" s="13">
        <v>24.25</v>
      </c>
    </row>
    <row r="24" spans="1:8" x14ac:dyDescent="0.3">
      <c r="A24" s="9">
        <v>13</v>
      </c>
      <c r="B24" s="10">
        <v>20499</v>
      </c>
      <c r="C24" s="11">
        <v>43207</v>
      </c>
      <c r="D24" s="9">
        <v>24634</v>
      </c>
      <c r="E24" s="12" t="s">
        <v>14</v>
      </c>
      <c r="F24" s="13">
        <v>27</v>
      </c>
      <c r="G24" s="14" t="s">
        <v>1173</v>
      </c>
      <c r="H24" s="13">
        <v>27</v>
      </c>
    </row>
    <row r="25" spans="1:8" x14ac:dyDescent="0.3">
      <c r="A25" s="9">
        <v>14</v>
      </c>
      <c r="B25" s="10">
        <v>20507</v>
      </c>
      <c r="C25" s="11">
        <v>43208</v>
      </c>
      <c r="D25" s="9">
        <v>24635</v>
      </c>
      <c r="E25" s="12" t="s">
        <v>14</v>
      </c>
      <c r="F25" s="13">
        <v>31.5</v>
      </c>
      <c r="G25" s="14" t="s">
        <v>1170</v>
      </c>
      <c r="H25" s="13">
        <v>31.5</v>
      </c>
    </row>
    <row r="26" spans="1:8" x14ac:dyDescent="0.3">
      <c r="A26" s="9">
        <v>15</v>
      </c>
      <c r="B26" s="10">
        <v>20508</v>
      </c>
      <c r="C26" s="11">
        <v>43208</v>
      </c>
      <c r="D26" s="9">
        <v>24636</v>
      </c>
      <c r="E26" s="12" t="s">
        <v>14</v>
      </c>
      <c r="F26" s="13">
        <v>41</v>
      </c>
      <c r="G26" s="14" t="s">
        <v>1171</v>
      </c>
      <c r="H26" s="13">
        <v>41</v>
      </c>
    </row>
    <row r="27" spans="1:8" x14ac:dyDescent="0.3">
      <c r="A27" s="9">
        <v>16</v>
      </c>
      <c r="B27" s="10">
        <v>20509</v>
      </c>
      <c r="C27" s="11">
        <v>43208</v>
      </c>
      <c r="D27" s="9">
        <v>24637</v>
      </c>
      <c r="E27" s="12" t="s">
        <v>14</v>
      </c>
      <c r="F27" s="13">
        <v>106</v>
      </c>
      <c r="G27" s="14" t="s">
        <v>1172</v>
      </c>
      <c r="H27" s="13">
        <v>106</v>
      </c>
    </row>
    <row r="28" spans="1:8" x14ac:dyDescent="0.3">
      <c r="A28" s="9">
        <v>17</v>
      </c>
      <c r="B28" s="10">
        <v>20577</v>
      </c>
      <c r="C28" s="11">
        <v>43222</v>
      </c>
      <c r="D28" s="9">
        <v>24638</v>
      </c>
      <c r="E28" s="12" t="s">
        <v>14</v>
      </c>
      <c r="F28" s="13">
        <v>25.5</v>
      </c>
      <c r="G28" s="14" t="s">
        <v>1169</v>
      </c>
      <c r="H28" s="13">
        <v>25.5</v>
      </c>
    </row>
    <row r="29" spans="1:8" x14ac:dyDescent="0.3">
      <c r="A29" s="9">
        <v>18</v>
      </c>
      <c r="B29" s="10">
        <v>20676</v>
      </c>
      <c r="C29" s="11">
        <v>43236</v>
      </c>
      <c r="D29" s="9">
        <v>24639</v>
      </c>
      <c r="E29" s="12" t="s">
        <v>14</v>
      </c>
      <c r="F29" s="13">
        <v>32.5</v>
      </c>
      <c r="G29" s="14" t="s">
        <v>1774</v>
      </c>
      <c r="H29" s="13">
        <v>32.5</v>
      </c>
    </row>
    <row r="30" spans="1:8" x14ac:dyDescent="0.3">
      <c r="A30" s="9">
        <v>19</v>
      </c>
      <c r="B30" s="10">
        <v>20707</v>
      </c>
      <c r="C30" s="11">
        <v>43242</v>
      </c>
      <c r="D30" s="9">
        <v>24640</v>
      </c>
      <c r="E30" s="12" t="s">
        <v>14</v>
      </c>
      <c r="F30" s="13">
        <v>106.55</v>
      </c>
      <c r="G30" s="14" t="s">
        <v>1688</v>
      </c>
      <c r="H30" s="13">
        <v>106.55</v>
      </c>
    </row>
    <row r="31" spans="1:8" x14ac:dyDescent="0.3">
      <c r="A31" s="9">
        <v>20</v>
      </c>
      <c r="B31" s="10">
        <v>20708</v>
      </c>
      <c r="C31" s="11">
        <v>43242</v>
      </c>
      <c r="D31" s="9">
        <v>24641</v>
      </c>
      <c r="E31" s="12" t="s">
        <v>14</v>
      </c>
      <c r="F31" s="13">
        <v>33</v>
      </c>
      <c r="G31" s="14" t="s">
        <v>1690</v>
      </c>
      <c r="H31" s="13">
        <v>33</v>
      </c>
    </row>
    <row r="32" spans="1:8" x14ac:dyDescent="0.3">
      <c r="A32" s="9">
        <v>21</v>
      </c>
      <c r="B32" s="10">
        <v>20709</v>
      </c>
      <c r="C32" s="11">
        <v>43242</v>
      </c>
      <c r="D32" s="9">
        <v>24642</v>
      </c>
      <c r="E32" s="12" t="s">
        <v>14</v>
      </c>
      <c r="F32" s="13">
        <v>39</v>
      </c>
      <c r="G32" s="14" t="s">
        <v>1689</v>
      </c>
      <c r="H32" s="13">
        <v>39</v>
      </c>
    </row>
    <row r="33" spans="1:8" x14ac:dyDescent="0.3">
      <c r="A33" s="9">
        <v>22</v>
      </c>
      <c r="B33" s="10">
        <v>20797</v>
      </c>
      <c r="C33" s="11">
        <v>43255</v>
      </c>
      <c r="D33" s="9">
        <v>24643</v>
      </c>
      <c r="E33" s="12" t="s">
        <v>14</v>
      </c>
      <c r="F33" s="13">
        <v>29.5</v>
      </c>
      <c r="G33" s="14" t="s">
        <v>1585</v>
      </c>
      <c r="H33" s="13">
        <v>29.5</v>
      </c>
    </row>
    <row r="34" spans="1:8" x14ac:dyDescent="0.3">
      <c r="A34" s="9">
        <v>23</v>
      </c>
      <c r="B34" s="10">
        <v>20924</v>
      </c>
      <c r="C34" s="11">
        <v>43272</v>
      </c>
      <c r="D34" s="9">
        <v>24644</v>
      </c>
      <c r="E34" s="12" t="s">
        <v>14</v>
      </c>
      <c r="F34" s="13">
        <v>20.5</v>
      </c>
      <c r="G34" s="14" t="s">
        <v>1773</v>
      </c>
      <c r="H34" s="13">
        <v>20.5</v>
      </c>
    </row>
    <row r="35" spans="1:8" x14ac:dyDescent="0.3">
      <c r="A35" s="9">
        <v>24</v>
      </c>
      <c r="B35" s="10">
        <v>20985</v>
      </c>
      <c r="C35" s="11">
        <v>43284</v>
      </c>
      <c r="D35" s="9">
        <v>24648</v>
      </c>
      <c r="E35" s="12" t="s">
        <v>14</v>
      </c>
      <c r="F35" s="13">
        <v>117</v>
      </c>
      <c r="G35" s="14" t="s">
        <v>2245</v>
      </c>
      <c r="H35" s="13">
        <v>117</v>
      </c>
    </row>
    <row r="36" spans="1:8" s="76" customFormat="1" x14ac:dyDescent="0.3">
      <c r="A36" s="9">
        <v>25</v>
      </c>
      <c r="B36" s="10">
        <v>20987</v>
      </c>
      <c r="C36" s="11">
        <v>43284</v>
      </c>
      <c r="D36" s="9">
        <v>24646</v>
      </c>
      <c r="E36" s="12" t="s">
        <v>14</v>
      </c>
      <c r="F36" s="13">
        <v>36.5</v>
      </c>
      <c r="G36" s="14" t="s">
        <v>2246</v>
      </c>
      <c r="H36" s="13">
        <v>36.5</v>
      </c>
    </row>
    <row r="37" spans="1:8" s="76" customFormat="1" x14ac:dyDescent="0.3">
      <c r="A37" s="9">
        <v>26</v>
      </c>
      <c r="B37" s="10">
        <v>20988</v>
      </c>
      <c r="C37" s="11">
        <v>43284</v>
      </c>
      <c r="D37" s="9">
        <v>24647</v>
      </c>
      <c r="E37" s="12" t="s">
        <v>14</v>
      </c>
      <c r="F37" s="13">
        <v>26.5</v>
      </c>
      <c r="G37" s="14" t="s">
        <v>2178</v>
      </c>
      <c r="H37" s="13">
        <v>26.5</v>
      </c>
    </row>
    <row r="38" spans="1:8" s="76" customFormat="1" x14ac:dyDescent="0.3">
      <c r="A38" s="9">
        <v>27</v>
      </c>
      <c r="B38" s="10">
        <v>21328</v>
      </c>
      <c r="C38" s="11">
        <v>43336</v>
      </c>
      <c r="D38" s="9">
        <v>6355</v>
      </c>
      <c r="E38" s="12" t="s">
        <v>14</v>
      </c>
      <c r="F38" s="13">
        <v>97.5</v>
      </c>
      <c r="G38" s="14" t="s">
        <v>2463</v>
      </c>
      <c r="H38" s="13">
        <v>97.5</v>
      </c>
    </row>
    <row r="39" spans="1:8" s="76" customFormat="1" x14ac:dyDescent="0.3">
      <c r="A39" s="9">
        <v>28</v>
      </c>
      <c r="B39" s="10">
        <v>21329</v>
      </c>
      <c r="C39" s="11">
        <v>43336</v>
      </c>
      <c r="D39" s="9">
        <v>6356</v>
      </c>
      <c r="E39" s="12" t="s">
        <v>14</v>
      </c>
      <c r="F39" s="13">
        <v>42</v>
      </c>
      <c r="G39" s="14" t="s">
        <v>2464</v>
      </c>
      <c r="H39" s="13">
        <v>42</v>
      </c>
    </row>
    <row r="40" spans="1:8" s="76" customFormat="1" x14ac:dyDescent="0.3">
      <c r="A40" s="9">
        <v>29</v>
      </c>
      <c r="B40" s="10">
        <v>21330</v>
      </c>
      <c r="C40" s="11">
        <v>43336</v>
      </c>
      <c r="D40" s="9">
        <v>6357</v>
      </c>
      <c r="E40" s="12" t="s">
        <v>14</v>
      </c>
      <c r="F40" s="13">
        <v>38.5</v>
      </c>
      <c r="G40" s="14" t="s">
        <v>2465</v>
      </c>
      <c r="H40" s="13">
        <v>38.5</v>
      </c>
    </row>
    <row r="41" spans="1:8" s="76" customFormat="1" x14ac:dyDescent="0.3">
      <c r="A41" s="9">
        <v>30</v>
      </c>
      <c r="B41" s="10"/>
      <c r="C41" s="11"/>
      <c r="D41" s="9"/>
      <c r="E41" s="12"/>
      <c r="F41" s="13"/>
      <c r="G41" s="14"/>
      <c r="H41" s="13"/>
    </row>
    <row r="42" spans="1:8" x14ac:dyDescent="0.3">
      <c r="A42" s="9">
        <v>31</v>
      </c>
      <c r="B42" s="10"/>
      <c r="C42" s="11"/>
      <c r="D42" s="9"/>
      <c r="E42" s="12"/>
      <c r="F42" s="13"/>
      <c r="G42" s="14"/>
      <c r="H42" s="13"/>
    </row>
    <row r="43" spans="1:8" x14ac:dyDescent="0.3">
      <c r="A43" s="9">
        <v>32</v>
      </c>
      <c r="B43" s="10"/>
      <c r="C43" s="11"/>
      <c r="D43" s="9"/>
      <c r="E43" s="12"/>
      <c r="F43" s="13"/>
      <c r="G43" s="14"/>
      <c r="H43" s="13"/>
    </row>
    <row r="44" spans="1:8" x14ac:dyDescent="0.3">
      <c r="A44" s="9">
        <v>33</v>
      </c>
      <c r="B44" s="10"/>
      <c r="C44" s="11"/>
      <c r="D44" s="9"/>
      <c r="E44" s="12"/>
      <c r="F44" s="13"/>
      <c r="G44" s="14"/>
      <c r="H44" s="13"/>
    </row>
    <row r="45" spans="1:8" x14ac:dyDescent="0.3">
      <c r="A45" s="9">
        <v>34</v>
      </c>
      <c r="B45" s="10"/>
      <c r="C45" s="11"/>
      <c r="D45" s="9"/>
      <c r="E45" s="12"/>
      <c r="F45" s="13"/>
      <c r="G45" s="14"/>
      <c r="H45" s="18"/>
    </row>
    <row r="46" spans="1:8" x14ac:dyDescent="0.3">
      <c r="A46" s="211" t="s">
        <v>92</v>
      </c>
      <c r="B46" s="211"/>
      <c r="C46" s="211"/>
      <c r="D46" s="211"/>
      <c r="E46" s="212"/>
      <c r="F46" s="16">
        <f>SUM(F12:F45)</f>
        <v>1287.3</v>
      </c>
      <c r="G46" s="17" t="s">
        <v>93</v>
      </c>
      <c r="H46" s="19">
        <f>SUM(H12:H45)</f>
        <v>1287.3</v>
      </c>
    </row>
    <row r="48" spans="1:8" s="76" customFormat="1" x14ac:dyDescent="0.3">
      <c r="A48" s="15"/>
      <c r="B48" s="15"/>
      <c r="C48" s="15"/>
      <c r="D48" s="15"/>
      <c r="E48" s="15"/>
      <c r="F48" s="15" t="s">
        <v>311</v>
      </c>
      <c r="G48" s="15"/>
      <c r="H48" s="15"/>
    </row>
    <row r="49" spans="5:7" x14ac:dyDescent="0.3">
      <c r="F49" s="21" t="s">
        <v>83</v>
      </c>
      <c r="G49" s="22">
        <v>1287.3</v>
      </c>
    </row>
    <row r="50" spans="5:7" x14ac:dyDescent="0.3">
      <c r="F50" s="21" t="s">
        <v>84</v>
      </c>
      <c r="G50" s="23">
        <f>(G49-F46)</f>
        <v>0</v>
      </c>
    </row>
    <row r="52" spans="5:7" x14ac:dyDescent="0.3">
      <c r="E52" s="20"/>
    </row>
  </sheetData>
  <mergeCells count="8">
    <mergeCell ref="A46:E46"/>
    <mergeCell ref="A10:H10"/>
    <mergeCell ref="A1:H4"/>
    <mergeCell ref="A5:H5"/>
    <mergeCell ref="A6:H6"/>
    <mergeCell ref="A7:H7"/>
    <mergeCell ref="A8:H8"/>
    <mergeCell ref="A9:H9"/>
  </mergeCells>
  <pageMargins left="0.7" right="0.7" top="0.75" bottom="0.75" header="0.3" footer="0.3"/>
  <pageSetup orientation="portrait" horizontalDpi="180" verticalDpi="18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109"/>
  <sheetViews>
    <sheetView topLeftCell="F34" zoomScale="87" zoomScaleNormal="87" workbookViewId="0">
      <selection activeCell="T18" sqref="T18"/>
    </sheetView>
  </sheetViews>
  <sheetFormatPr baseColWidth="10" defaultRowHeight="14.4" x14ac:dyDescent="0.3"/>
  <cols>
    <col min="1" max="1" width="6.33203125" bestFit="1" customWidth="1"/>
    <col min="2" max="2" width="14" bestFit="1" customWidth="1"/>
    <col min="3" max="3" width="11.5546875" bestFit="1" customWidth="1"/>
    <col min="4" max="4" width="13.33203125" style="1" bestFit="1" customWidth="1"/>
    <col min="5" max="5" width="12.33203125" customWidth="1"/>
    <col min="6" max="6" width="12" style="1" customWidth="1"/>
    <col min="7" max="7" width="17.44140625" style="76" customWidth="1"/>
    <col min="8" max="8" width="41.6640625" bestFit="1" customWidth="1"/>
    <col min="9" max="9" width="11.88671875" style="1" customWidth="1"/>
    <col min="10" max="10" width="13.44140625" bestFit="1" customWidth="1"/>
    <col min="13" max="13" width="11.5546875" bestFit="1" customWidth="1"/>
    <col min="16" max="16" width="10.33203125" bestFit="1" customWidth="1"/>
    <col min="17" max="17" width="6.88671875" style="76" bestFit="1" customWidth="1"/>
    <col min="18" max="18" width="10.33203125" style="76" bestFit="1" customWidth="1"/>
    <col min="19" max="19" width="6.88671875" style="76" bestFit="1" customWidth="1"/>
    <col min="20" max="20" width="10.33203125" style="76" bestFit="1" customWidth="1"/>
    <col min="21" max="21" width="9.33203125" bestFit="1" customWidth="1"/>
    <col min="22" max="22" width="16.88671875" bestFit="1" customWidth="1"/>
  </cols>
  <sheetData>
    <row r="5" spans="1:22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</row>
    <row r="6" spans="1:22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pans="1:22" x14ac:dyDescent="0.3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</row>
    <row r="8" spans="1:22" x14ac:dyDescent="0.3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</row>
    <row r="9" spans="1:22" x14ac:dyDescent="0.3">
      <c r="A9" s="195" t="s">
        <v>51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</row>
    <row r="10" spans="1:22" x14ac:dyDescent="0.3">
      <c r="A10" s="195" t="s">
        <v>36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</row>
    <row r="11" spans="1:22" ht="15" x14ac:dyDescent="0.25">
      <c r="A11" s="195" t="s">
        <v>63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</row>
    <row r="12" spans="1:22" ht="15" x14ac:dyDescent="0.25">
      <c r="A12" s="195" t="s">
        <v>64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</row>
    <row r="13" spans="1:22" x14ac:dyDescent="0.3">
      <c r="A13" s="195" t="s">
        <v>65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</row>
    <row r="14" spans="1:22" ht="15" x14ac:dyDescent="0.25">
      <c r="A14" s="202" t="s">
        <v>3795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</row>
    <row r="15" spans="1:22" x14ac:dyDescent="0.3">
      <c r="A15" s="7" t="s">
        <v>75</v>
      </c>
      <c r="B15" s="7" t="s">
        <v>0</v>
      </c>
      <c r="C15" s="7" t="s">
        <v>59</v>
      </c>
      <c r="D15" s="7" t="s">
        <v>211</v>
      </c>
      <c r="E15" s="7" t="s">
        <v>210</v>
      </c>
      <c r="F15" s="7" t="s">
        <v>213</v>
      </c>
      <c r="G15" s="135"/>
      <c r="H15" s="7" t="s">
        <v>69</v>
      </c>
      <c r="I15" s="7" t="s">
        <v>54</v>
      </c>
      <c r="J15" s="7" t="s">
        <v>53</v>
      </c>
      <c r="K15" s="7" t="s">
        <v>54</v>
      </c>
      <c r="L15" s="49" t="s">
        <v>55</v>
      </c>
      <c r="M15" s="49" t="s">
        <v>54</v>
      </c>
      <c r="N15" s="49" t="s">
        <v>56</v>
      </c>
      <c r="O15" s="49" t="s">
        <v>54</v>
      </c>
      <c r="P15" s="7" t="s">
        <v>57</v>
      </c>
      <c r="Q15" s="184" t="s">
        <v>54</v>
      </c>
      <c r="R15" s="183" t="s">
        <v>58</v>
      </c>
      <c r="S15" s="184" t="s">
        <v>54</v>
      </c>
      <c r="T15" s="183" t="s">
        <v>70</v>
      </c>
      <c r="U15" s="49" t="s">
        <v>54</v>
      </c>
      <c r="V15" s="7" t="s">
        <v>212</v>
      </c>
    </row>
    <row r="16" spans="1:22" x14ac:dyDescent="0.3">
      <c r="A16" s="9">
        <v>1</v>
      </c>
      <c r="B16" s="55">
        <v>43104</v>
      </c>
      <c r="C16" s="56">
        <v>19940</v>
      </c>
      <c r="D16" s="170">
        <v>446421</v>
      </c>
      <c r="E16" s="171">
        <v>446431</v>
      </c>
      <c r="F16" s="171">
        <f t="shared" ref="F16:F64" si="0">(E16-D16)+1</f>
        <v>11</v>
      </c>
      <c r="G16" s="9"/>
      <c r="H16" s="12" t="s">
        <v>226</v>
      </c>
      <c r="I16" s="77">
        <f>F16*5.71</f>
        <v>62.81</v>
      </c>
      <c r="J16" s="83" t="s">
        <v>465</v>
      </c>
      <c r="K16" s="77">
        <v>11.42</v>
      </c>
      <c r="L16" s="83" t="s">
        <v>466</v>
      </c>
      <c r="M16" s="77">
        <v>17.13</v>
      </c>
      <c r="N16" s="83" t="s">
        <v>467</v>
      </c>
      <c r="O16" s="77">
        <v>17.13</v>
      </c>
      <c r="P16" s="83" t="s">
        <v>468</v>
      </c>
      <c r="Q16" s="83" t="s">
        <v>469</v>
      </c>
      <c r="R16" s="83"/>
      <c r="S16" s="83"/>
      <c r="T16" s="83"/>
      <c r="U16" s="77"/>
      <c r="V16" s="63">
        <f>SUM(K16+M16+O16+U16+Q16)</f>
        <v>62.809999999999988</v>
      </c>
    </row>
    <row r="17" spans="1:22" x14ac:dyDescent="0.3">
      <c r="A17" s="9">
        <v>2</v>
      </c>
      <c r="B17" s="55">
        <v>43104</v>
      </c>
      <c r="C17" s="56">
        <v>19941</v>
      </c>
      <c r="D17" s="170">
        <f>(E16)+1</f>
        <v>446432</v>
      </c>
      <c r="E17" s="171">
        <v>446433</v>
      </c>
      <c r="F17" s="171">
        <f t="shared" si="0"/>
        <v>2</v>
      </c>
      <c r="G17" s="9"/>
      <c r="H17" s="12" t="s">
        <v>41</v>
      </c>
      <c r="I17" s="77">
        <f t="shared" ref="I17:I64" si="1">F17*5.71</f>
        <v>11.42</v>
      </c>
      <c r="J17" s="83" t="s">
        <v>409</v>
      </c>
      <c r="K17" s="77">
        <v>11.42</v>
      </c>
      <c r="L17" s="83"/>
      <c r="M17" s="77"/>
      <c r="N17" s="83"/>
      <c r="O17" s="77"/>
      <c r="P17" s="83"/>
      <c r="Q17" s="83"/>
      <c r="R17" s="83"/>
      <c r="S17" s="83"/>
      <c r="T17" s="83"/>
      <c r="U17" s="77"/>
      <c r="V17" s="63">
        <f t="shared" ref="V17:V42" si="2">SUM(K17+M17+O17+U17)</f>
        <v>11.42</v>
      </c>
    </row>
    <row r="18" spans="1:22" x14ac:dyDescent="0.3">
      <c r="A18" s="9">
        <v>3</v>
      </c>
      <c r="B18" s="55">
        <v>43104</v>
      </c>
      <c r="C18" s="56">
        <v>19945</v>
      </c>
      <c r="D18" s="170">
        <f t="shared" ref="D18:D42" si="3">(E17)+1</f>
        <v>446434</v>
      </c>
      <c r="E18" s="171">
        <v>446453</v>
      </c>
      <c r="F18" s="171">
        <f t="shared" si="0"/>
        <v>20</v>
      </c>
      <c r="G18" s="9"/>
      <c r="H18" s="12" t="s">
        <v>115</v>
      </c>
      <c r="I18" s="77">
        <f t="shared" si="1"/>
        <v>114.2</v>
      </c>
      <c r="J18" s="83" t="s">
        <v>501</v>
      </c>
      <c r="K18" s="77">
        <v>114.2</v>
      </c>
      <c r="L18" s="83"/>
      <c r="M18" s="77"/>
      <c r="N18" s="83"/>
      <c r="O18" s="77"/>
      <c r="P18" s="83"/>
      <c r="Q18" s="83"/>
      <c r="R18" s="83"/>
      <c r="S18" s="83"/>
      <c r="T18" s="83"/>
      <c r="U18" s="77"/>
      <c r="V18" s="63">
        <f t="shared" si="2"/>
        <v>114.2</v>
      </c>
    </row>
    <row r="19" spans="1:22" x14ac:dyDescent="0.3">
      <c r="A19" s="9">
        <v>4</v>
      </c>
      <c r="B19" s="55">
        <v>43108</v>
      </c>
      <c r="C19" s="56">
        <v>19968</v>
      </c>
      <c r="D19" s="170">
        <f t="shared" si="3"/>
        <v>446454</v>
      </c>
      <c r="E19" s="171">
        <v>446460</v>
      </c>
      <c r="F19" s="171">
        <f t="shared" si="0"/>
        <v>7</v>
      </c>
      <c r="G19" s="9"/>
      <c r="H19" s="12" t="s">
        <v>41</v>
      </c>
      <c r="I19" s="77">
        <f t="shared" si="1"/>
        <v>39.97</v>
      </c>
      <c r="J19" s="83" t="s">
        <v>408</v>
      </c>
      <c r="K19" s="77">
        <v>39.97</v>
      </c>
      <c r="L19" s="83" t="s">
        <v>125</v>
      </c>
      <c r="M19" s="77"/>
      <c r="N19" s="83"/>
      <c r="O19" s="77"/>
      <c r="P19" s="83"/>
      <c r="Q19" s="83"/>
      <c r="R19" s="83"/>
      <c r="S19" s="83"/>
      <c r="T19" s="83"/>
      <c r="U19" s="77"/>
      <c r="V19" s="63">
        <f t="shared" si="2"/>
        <v>39.97</v>
      </c>
    </row>
    <row r="20" spans="1:22" ht="15" x14ac:dyDescent="0.25">
      <c r="A20" s="9">
        <v>5</v>
      </c>
      <c r="B20" s="55">
        <v>43109</v>
      </c>
      <c r="C20" s="56">
        <v>19975</v>
      </c>
      <c r="D20" s="170">
        <f t="shared" si="3"/>
        <v>446461</v>
      </c>
      <c r="E20" s="171">
        <v>446477</v>
      </c>
      <c r="F20" s="171">
        <f t="shared" si="0"/>
        <v>17</v>
      </c>
      <c r="G20" s="9"/>
      <c r="H20" s="12" t="s">
        <v>334</v>
      </c>
      <c r="I20" s="77">
        <f t="shared" si="1"/>
        <v>97.07</v>
      </c>
      <c r="J20" s="83" t="s">
        <v>541</v>
      </c>
      <c r="K20" s="77">
        <v>28.55</v>
      </c>
      <c r="L20" s="83" t="s">
        <v>542</v>
      </c>
      <c r="M20" s="77">
        <v>11.42</v>
      </c>
      <c r="N20" s="83" t="s">
        <v>543</v>
      </c>
      <c r="O20" s="77">
        <v>22.84</v>
      </c>
      <c r="P20" s="83" t="s">
        <v>544</v>
      </c>
      <c r="Q20" s="83" t="s">
        <v>469</v>
      </c>
      <c r="R20" s="83" t="s">
        <v>545</v>
      </c>
      <c r="S20" s="83" t="s">
        <v>546</v>
      </c>
      <c r="T20" s="83" t="s">
        <v>547</v>
      </c>
      <c r="U20" s="77">
        <v>5.71</v>
      </c>
      <c r="V20" s="63">
        <f>SUM(K20+M20+O20+U20+Q20+S20)</f>
        <v>97.07</v>
      </c>
    </row>
    <row r="21" spans="1:22" x14ac:dyDescent="0.3">
      <c r="A21" s="9">
        <v>6</v>
      </c>
      <c r="B21" s="55">
        <v>43109</v>
      </c>
      <c r="C21" s="56">
        <v>19976</v>
      </c>
      <c r="D21" s="170">
        <f t="shared" si="3"/>
        <v>446478</v>
      </c>
      <c r="E21" s="171">
        <v>446488</v>
      </c>
      <c r="F21" s="171">
        <f t="shared" si="0"/>
        <v>11</v>
      </c>
      <c r="G21" s="9"/>
      <c r="H21" s="12" t="s">
        <v>335</v>
      </c>
      <c r="I21" s="77">
        <f t="shared" si="1"/>
        <v>62.81</v>
      </c>
      <c r="J21" s="83" t="s">
        <v>759</v>
      </c>
      <c r="K21" s="77">
        <v>28.55</v>
      </c>
      <c r="L21" s="83" t="s">
        <v>760</v>
      </c>
      <c r="M21" s="77">
        <v>34.26</v>
      </c>
      <c r="N21" s="83"/>
      <c r="O21" s="77"/>
      <c r="P21" s="83"/>
      <c r="Q21" s="83"/>
      <c r="R21" s="83"/>
      <c r="S21" s="83"/>
      <c r="T21" s="83"/>
      <c r="U21" s="77"/>
      <c r="V21" s="63">
        <f t="shared" si="2"/>
        <v>62.81</v>
      </c>
    </row>
    <row r="22" spans="1:22" x14ac:dyDescent="0.3">
      <c r="A22" s="9">
        <v>7</v>
      </c>
      <c r="B22" s="55">
        <v>43132</v>
      </c>
      <c r="C22" s="56">
        <v>20098</v>
      </c>
      <c r="D22" s="170">
        <f t="shared" si="3"/>
        <v>446489</v>
      </c>
      <c r="E22" s="171">
        <v>446500</v>
      </c>
      <c r="F22" s="171">
        <f t="shared" si="0"/>
        <v>12</v>
      </c>
      <c r="G22" s="9"/>
      <c r="H22" s="12" t="s">
        <v>226</v>
      </c>
      <c r="I22" s="77">
        <f t="shared" si="1"/>
        <v>68.52</v>
      </c>
      <c r="J22" s="83" t="s">
        <v>664</v>
      </c>
      <c r="K22" s="77">
        <v>17.13</v>
      </c>
      <c r="L22" s="83" t="s">
        <v>665</v>
      </c>
      <c r="M22" s="77">
        <v>17.13</v>
      </c>
      <c r="N22" s="83" t="s">
        <v>666</v>
      </c>
      <c r="O22" s="77">
        <v>17.13</v>
      </c>
      <c r="P22" s="83" t="s">
        <v>667</v>
      </c>
      <c r="Q22" s="83" t="s">
        <v>469</v>
      </c>
      <c r="R22" s="83"/>
      <c r="S22" s="83"/>
      <c r="T22" s="83"/>
      <c r="U22" s="77"/>
      <c r="V22" s="63">
        <f>SUM(K22+M22+O22+U22+Q22)</f>
        <v>68.52</v>
      </c>
    </row>
    <row r="23" spans="1:22" x14ac:dyDescent="0.3">
      <c r="A23" s="9">
        <v>8</v>
      </c>
      <c r="B23" s="55">
        <v>43133</v>
      </c>
      <c r="C23" s="56">
        <v>20101</v>
      </c>
      <c r="D23" s="170">
        <f t="shared" si="3"/>
        <v>446501</v>
      </c>
      <c r="E23" s="171">
        <v>446508</v>
      </c>
      <c r="F23" s="171">
        <f t="shared" si="0"/>
        <v>8</v>
      </c>
      <c r="G23" s="9"/>
      <c r="H23" s="12" t="s">
        <v>41</v>
      </c>
      <c r="I23" s="77">
        <f t="shared" si="1"/>
        <v>45.68</v>
      </c>
      <c r="J23" s="83" t="s">
        <v>984</v>
      </c>
      <c r="K23" s="77">
        <v>34.26</v>
      </c>
      <c r="L23" s="83" t="s">
        <v>985</v>
      </c>
      <c r="M23" s="77">
        <v>11.42</v>
      </c>
      <c r="N23" s="83"/>
      <c r="O23" s="77"/>
      <c r="P23" s="83"/>
      <c r="Q23" s="83"/>
      <c r="R23" s="83"/>
      <c r="S23" s="83"/>
      <c r="T23" s="83"/>
      <c r="U23" s="77"/>
      <c r="V23" s="63">
        <f t="shared" si="2"/>
        <v>45.68</v>
      </c>
    </row>
    <row r="24" spans="1:22" x14ac:dyDescent="0.3">
      <c r="A24" s="9">
        <v>9</v>
      </c>
      <c r="B24" s="55">
        <v>43136</v>
      </c>
      <c r="C24" s="56">
        <v>20123</v>
      </c>
      <c r="D24" s="170">
        <f t="shared" si="3"/>
        <v>446509</v>
      </c>
      <c r="E24" s="171">
        <v>446528</v>
      </c>
      <c r="F24" s="171">
        <f t="shared" si="0"/>
        <v>20</v>
      </c>
      <c r="G24" s="9"/>
      <c r="H24" s="12" t="s">
        <v>115</v>
      </c>
      <c r="I24" s="77">
        <f t="shared" si="1"/>
        <v>114.2</v>
      </c>
      <c r="J24" s="83" t="s">
        <v>501</v>
      </c>
      <c r="K24" s="77">
        <v>114.2</v>
      </c>
      <c r="L24" s="83"/>
      <c r="M24" s="77"/>
      <c r="N24" s="83"/>
      <c r="O24" s="77"/>
      <c r="P24" s="83"/>
      <c r="Q24" s="83"/>
      <c r="R24" s="83"/>
      <c r="S24" s="83"/>
      <c r="T24" s="83"/>
      <c r="U24" s="77"/>
      <c r="V24" s="63">
        <f t="shared" si="2"/>
        <v>114.2</v>
      </c>
    </row>
    <row r="25" spans="1:22" ht="15" x14ac:dyDescent="0.25">
      <c r="A25" s="9">
        <v>10</v>
      </c>
      <c r="B25" s="55">
        <v>43140</v>
      </c>
      <c r="C25" s="56">
        <v>20150</v>
      </c>
      <c r="D25" s="170">
        <f t="shared" si="3"/>
        <v>446529</v>
      </c>
      <c r="E25" s="171">
        <v>446548</v>
      </c>
      <c r="F25" s="171">
        <f t="shared" si="0"/>
        <v>20</v>
      </c>
      <c r="G25" s="9"/>
      <c r="H25" s="12" t="s">
        <v>334</v>
      </c>
      <c r="I25" s="77">
        <f t="shared" si="1"/>
        <v>114.2</v>
      </c>
      <c r="J25" s="83" t="s">
        <v>739</v>
      </c>
      <c r="K25" s="77">
        <v>28.55</v>
      </c>
      <c r="L25" s="83" t="s">
        <v>740</v>
      </c>
      <c r="M25" s="77">
        <v>17.13</v>
      </c>
      <c r="N25" s="83" t="s">
        <v>741</v>
      </c>
      <c r="O25" s="77">
        <v>17.13</v>
      </c>
      <c r="P25" s="83" t="s">
        <v>742</v>
      </c>
      <c r="Q25" s="83" t="s">
        <v>469</v>
      </c>
      <c r="R25" s="83" t="s">
        <v>743</v>
      </c>
      <c r="S25" s="83" t="s">
        <v>744</v>
      </c>
      <c r="T25" s="83" t="s">
        <v>745</v>
      </c>
      <c r="U25" s="77">
        <v>11.42</v>
      </c>
      <c r="V25" s="63">
        <f>SUM(K25+M25+O25+U25+Q25+S25)</f>
        <v>114.2</v>
      </c>
    </row>
    <row r="26" spans="1:22" s="76" customFormat="1" x14ac:dyDescent="0.3">
      <c r="A26" s="9">
        <v>11</v>
      </c>
      <c r="B26" s="55">
        <v>43140</v>
      </c>
      <c r="C26" s="56">
        <v>20151</v>
      </c>
      <c r="D26" s="170">
        <f t="shared" si="3"/>
        <v>446549</v>
      </c>
      <c r="E26" s="171">
        <v>446558</v>
      </c>
      <c r="F26" s="171">
        <f t="shared" si="0"/>
        <v>10</v>
      </c>
      <c r="G26" s="9"/>
      <c r="H26" s="12" t="s">
        <v>335</v>
      </c>
      <c r="I26" s="77">
        <f t="shared" si="1"/>
        <v>57.1</v>
      </c>
      <c r="J26" s="83" t="s">
        <v>783</v>
      </c>
      <c r="K26" s="77">
        <v>28.55</v>
      </c>
      <c r="L26" s="83" t="s">
        <v>784</v>
      </c>
      <c r="M26" s="77">
        <v>28.55</v>
      </c>
      <c r="N26" s="83"/>
      <c r="O26" s="77"/>
      <c r="P26" s="83"/>
      <c r="Q26" s="83"/>
      <c r="R26" s="83"/>
      <c r="S26" s="83"/>
      <c r="T26" s="83"/>
      <c r="U26" s="77"/>
      <c r="V26" s="63">
        <f t="shared" si="2"/>
        <v>57.1</v>
      </c>
    </row>
    <row r="27" spans="1:22" s="76" customFormat="1" x14ac:dyDescent="0.3">
      <c r="A27" s="9">
        <v>12</v>
      </c>
      <c r="B27" s="55">
        <v>43154</v>
      </c>
      <c r="C27" s="56">
        <v>20220</v>
      </c>
      <c r="D27" s="170">
        <f t="shared" si="3"/>
        <v>446559</v>
      </c>
      <c r="E27" s="171">
        <v>446559</v>
      </c>
      <c r="F27" s="171">
        <f t="shared" si="0"/>
        <v>1</v>
      </c>
      <c r="G27" s="9"/>
      <c r="H27" s="12" t="s">
        <v>41</v>
      </c>
      <c r="I27" s="77">
        <f t="shared" si="1"/>
        <v>5.71</v>
      </c>
      <c r="J27" s="83" t="s">
        <v>983</v>
      </c>
      <c r="K27" s="77">
        <v>5.71</v>
      </c>
      <c r="L27" s="83"/>
      <c r="M27" s="77"/>
      <c r="N27" s="83"/>
      <c r="O27" s="77"/>
      <c r="P27" s="83"/>
      <c r="Q27" s="83"/>
      <c r="R27" s="83"/>
      <c r="S27" s="83"/>
      <c r="T27" s="83"/>
      <c r="U27" s="77"/>
      <c r="V27" s="63">
        <f t="shared" si="2"/>
        <v>5.71</v>
      </c>
    </row>
    <row r="28" spans="1:22" s="76" customFormat="1" x14ac:dyDescent="0.3">
      <c r="A28" s="9">
        <v>13</v>
      </c>
      <c r="B28" s="55">
        <v>43164</v>
      </c>
      <c r="C28" s="56">
        <v>20263</v>
      </c>
      <c r="D28" s="170">
        <f t="shared" si="3"/>
        <v>446560</v>
      </c>
      <c r="E28" s="171">
        <v>446567</v>
      </c>
      <c r="F28" s="171">
        <f t="shared" si="0"/>
        <v>8</v>
      </c>
      <c r="G28" s="9"/>
      <c r="H28" s="12" t="s">
        <v>226</v>
      </c>
      <c r="I28" s="77">
        <f t="shared" si="1"/>
        <v>45.68</v>
      </c>
      <c r="J28" s="83" t="s">
        <v>958</v>
      </c>
      <c r="K28" s="77">
        <v>11.42</v>
      </c>
      <c r="L28" s="83" t="s">
        <v>959</v>
      </c>
      <c r="M28" s="77">
        <v>17.13</v>
      </c>
      <c r="N28" s="83" t="s">
        <v>960</v>
      </c>
      <c r="O28" s="77">
        <v>17.13</v>
      </c>
      <c r="P28" s="83"/>
      <c r="Q28" s="83"/>
      <c r="R28" s="83"/>
      <c r="S28" s="83"/>
      <c r="T28" s="83"/>
      <c r="U28" s="77"/>
      <c r="V28" s="63">
        <f t="shared" si="2"/>
        <v>45.679999999999993</v>
      </c>
    </row>
    <row r="29" spans="1:22" s="76" customFormat="1" x14ac:dyDescent="0.3">
      <c r="A29" s="9">
        <v>14</v>
      </c>
      <c r="B29" s="55">
        <v>43164</v>
      </c>
      <c r="C29" s="56">
        <v>20271</v>
      </c>
      <c r="D29" s="170">
        <f t="shared" si="3"/>
        <v>446568</v>
      </c>
      <c r="E29" s="171">
        <v>446582</v>
      </c>
      <c r="F29" s="171">
        <f t="shared" si="0"/>
        <v>15</v>
      </c>
      <c r="G29" s="9"/>
      <c r="H29" s="12" t="s">
        <v>115</v>
      </c>
      <c r="I29" s="77">
        <f t="shared" si="1"/>
        <v>85.65</v>
      </c>
      <c r="J29" s="83" t="s">
        <v>501</v>
      </c>
      <c r="K29" s="77">
        <v>85.65</v>
      </c>
      <c r="L29" s="83"/>
      <c r="M29" s="77"/>
      <c r="N29" s="83"/>
      <c r="O29" s="77"/>
      <c r="P29" s="83"/>
      <c r="Q29" s="83"/>
      <c r="R29" s="83"/>
      <c r="S29" s="83"/>
      <c r="T29" s="83"/>
      <c r="U29" s="77"/>
      <c r="V29" s="63">
        <f t="shared" si="2"/>
        <v>85.65</v>
      </c>
    </row>
    <row r="30" spans="1:22" s="76" customFormat="1" x14ac:dyDescent="0.3">
      <c r="A30" s="9">
        <v>15</v>
      </c>
      <c r="B30" s="55">
        <v>43194</v>
      </c>
      <c r="C30" s="56">
        <v>20417</v>
      </c>
      <c r="D30" s="170">
        <f t="shared" si="3"/>
        <v>446583</v>
      </c>
      <c r="E30" s="171">
        <v>446602</v>
      </c>
      <c r="F30" s="171">
        <f t="shared" si="0"/>
        <v>20</v>
      </c>
      <c r="G30" s="9"/>
      <c r="H30" s="12" t="s">
        <v>115</v>
      </c>
      <c r="I30" s="77">
        <f t="shared" si="1"/>
        <v>114.2</v>
      </c>
      <c r="J30" s="83" t="s">
        <v>501</v>
      </c>
      <c r="K30" s="77">
        <v>114.2</v>
      </c>
      <c r="L30" s="83"/>
      <c r="M30" s="77"/>
      <c r="N30" s="83"/>
      <c r="O30" s="77"/>
      <c r="P30" s="83"/>
      <c r="Q30" s="83"/>
      <c r="R30" s="83"/>
      <c r="S30" s="83"/>
      <c r="T30" s="83"/>
      <c r="U30" s="77"/>
      <c r="V30" s="63">
        <f t="shared" si="2"/>
        <v>114.2</v>
      </c>
    </row>
    <row r="31" spans="1:22" s="76" customFormat="1" x14ac:dyDescent="0.3">
      <c r="A31" s="9">
        <v>16</v>
      </c>
      <c r="B31" s="55">
        <v>43194</v>
      </c>
      <c r="C31" s="56">
        <v>20418</v>
      </c>
      <c r="D31" s="170">
        <f t="shared" si="3"/>
        <v>446603</v>
      </c>
      <c r="E31" s="171">
        <v>446607</v>
      </c>
      <c r="F31" s="171">
        <f t="shared" si="0"/>
        <v>5</v>
      </c>
      <c r="G31" s="9"/>
      <c r="H31" s="12" t="s">
        <v>41</v>
      </c>
      <c r="I31" s="77">
        <f t="shared" si="1"/>
        <v>28.55</v>
      </c>
      <c r="J31" s="83" t="s">
        <v>1161</v>
      </c>
      <c r="K31" s="77">
        <v>28.55</v>
      </c>
      <c r="L31" s="83"/>
      <c r="M31" s="77"/>
      <c r="N31" s="83"/>
      <c r="O31" s="77"/>
      <c r="P31" s="83"/>
      <c r="Q31" s="83"/>
      <c r="R31" s="83"/>
      <c r="S31" s="83"/>
      <c r="T31" s="83"/>
      <c r="U31" s="77"/>
      <c r="V31" s="63">
        <f t="shared" si="2"/>
        <v>28.55</v>
      </c>
    </row>
    <row r="32" spans="1:22" x14ac:dyDescent="0.3">
      <c r="A32" s="9">
        <v>17</v>
      </c>
      <c r="B32" s="55">
        <v>43195</v>
      </c>
      <c r="C32" s="56">
        <v>20430</v>
      </c>
      <c r="D32" s="170">
        <f t="shared" si="3"/>
        <v>446608</v>
      </c>
      <c r="E32" s="171">
        <v>446617</v>
      </c>
      <c r="F32" s="171">
        <f t="shared" si="0"/>
        <v>10</v>
      </c>
      <c r="G32" s="9"/>
      <c r="H32" s="12" t="s">
        <v>226</v>
      </c>
      <c r="I32" s="77">
        <f t="shared" si="1"/>
        <v>57.1</v>
      </c>
      <c r="J32" s="83" t="s">
        <v>1164</v>
      </c>
      <c r="K32" s="77">
        <v>11.42</v>
      </c>
      <c r="L32" s="83" t="s">
        <v>1165</v>
      </c>
      <c r="M32" s="77">
        <v>17.13</v>
      </c>
      <c r="N32" s="83" t="s">
        <v>1166</v>
      </c>
      <c r="O32" s="77">
        <v>17.13</v>
      </c>
      <c r="P32" s="83" t="s">
        <v>1167</v>
      </c>
      <c r="Q32" s="83" t="s">
        <v>546</v>
      </c>
      <c r="R32" s="83"/>
      <c r="S32" s="83"/>
      <c r="T32" s="83"/>
      <c r="U32" s="77"/>
      <c r="V32" s="63">
        <f>SUM(K32+M32+O32+Q32+U32)</f>
        <v>57.099999999999994</v>
      </c>
    </row>
    <row r="33" spans="1:22" s="76" customFormat="1" x14ac:dyDescent="0.3">
      <c r="A33" s="9">
        <v>18</v>
      </c>
      <c r="B33" s="55">
        <v>43217</v>
      </c>
      <c r="C33" s="56">
        <v>20555</v>
      </c>
      <c r="D33" s="170">
        <f t="shared" si="3"/>
        <v>446618</v>
      </c>
      <c r="E33" s="171">
        <v>446626</v>
      </c>
      <c r="F33" s="171">
        <f t="shared" si="0"/>
        <v>9</v>
      </c>
      <c r="G33" s="9"/>
      <c r="H33" s="12" t="s">
        <v>41</v>
      </c>
      <c r="I33" s="77">
        <f t="shared" si="1"/>
        <v>51.39</v>
      </c>
      <c r="J33" s="83" t="s">
        <v>1242</v>
      </c>
      <c r="K33" s="77">
        <v>34.26</v>
      </c>
      <c r="L33" s="83" t="s">
        <v>1243</v>
      </c>
      <c r="M33" s="77">
        <v>17.13</v>
      </c>
      <c r="N33" s="83"/>
      <c r="O33" s="77"/>
      <c r="P33" s="83"/>
      <c r="Q33" s="83"/>
      <c r="R33" s="83"/>
      <c r="S33" s="83"/>
      <c r="T33" s="83"/>
      <c r="U33" s="77"/>
      <c r="V33" s="63">
        <f t="shared" si="2"/>
        <v>51.39</v>
      </c>
    </row>
    <row r="34" spans="1:22" s="76" customFormat="1" x14ac:dyDescent="0.3">
      <c r="A34" s="9">
        <v>19</v>
      </c>
      <c r="B34" s="55">
        <v>43223</v>
      </c>
      <c r="C34" s="56">
        <v>20596</v>
      </c>
      <c r="D34" s="170">
        <f t="shared" si="3"/>
        <v>446627</v>
      </c>
      <c r="E34" s="171">
        <v>446646</v>
      </c>
      <c r="F34" s="171">
        <f t="shared" si="0"/>
        <v>20</v>
      </c>
      <c r="G34" s="9"/>
      <c r="H34" s="12" t="s">
        <v>115</v>
      </c>
      <c r="I34" s="77">
        <f t="shared" si="1"/>
        <v>114.2</v>
      </c>
      <c r="J34" s="83" t="s">
        <v>501</v>
      </c>
      <c r="K34" s="77">
        <v>114.2</v>
      </c>
      <c r="L34" s="83"/>
      <c r="M34" s="77"/>
      <c r="N34" s="83"/>
      <c r="O34" s="77"/>
      <c r="P34" s="83"/>
      <c r="Q34" s="83"/>
      <c r="R34" s="83"/>
      <c r="S34" s="83"/>
      <c r="T34" s="83"/>
      <c r="U34" s="77"/>
      <c r="V34" s="63">
        <f t="shared" si="2"/>
        <v>114.2</v>
      </c>
    </row>
    <row r="35" spans="1:22" s="76" customFormat="1" x14ac:dyDescent="0.3">
      <c r="A35" s="9">
        <v>20</v>
      </c>
      <c r="B35" s="55">
        <v>43227</v>
      </c>
      <c r="C35" s="56">
        <v>20602</v>
      </c>
      <c r="D35" s="170">
        <f t="shared" si="3"/>
        <v>446647</v>
      </c>
      <c r="E35" s="171">
        <v>446657</v>
      </c>
      <c r="F35" s="171">
        <f t="shared" si="0"/>
        <v>11</v>
      </c>
      <c r="G35" s="9"/>
      <c r="H35" s="12" t="s">
        <v>226</v>
      </c>
      <c r="I35" s="77">
        <f t="shared" si="1"/>
        <v>62.81</v>
      </c>
      <c r="J35" s="83" t="s">
        <v>1428</v>
      </c>
      <c r="K35" s="77">
        <v>22.84</v>
      </c>
      <c r="L35" s="83" t="s">
        <v>1429</v>
      </c>
      <c r="M35" s="77">
        <v>22.84</v>
      </c>
      <c r="N35" s="83" t="s">
        <v>1430</v>
      </c>
      <c r="O35" s="77">
        <v>17.13</v>
      </c>
      <c r="P35" s="83"/>
      <c r="Q35" s="83"/>
      <c r="R35" s="83"/>
      <c r="S35" s="83"/>
      <c r="T35" s="83"/>
      <c r="U35" s="77"/>
      <c r="V35" s="63">
        <f t="shared" si="2"/>
        <v>62.81</v>
      </c>
    </row>
    <row r="36" spans="1:22" s="76" customFormat="1" x14ac:dyDescent="0.3">
      <c r="A36" s="9">
        <v>21</v>
      </c>
      <c r="B36" s="55">
        <v>43255</v>
      </c>
      <c r="C36" s="56">
        <v>20789</v>
      </c>
      <c r="D36" s="170">
        <f t="shared" si="3"/>
        <v>446658</v>
      </c>
      <c r="E36" s="171">
        <v>446669</v>
      </c>
      <c r="F36" s="171">
        <f t="shared" si="0"/>
        <v>12</v>
      </c>
      <c r="G36" s="9"/>
      <c r="H36" s="12" t="s">
        <v>226</v>
      </c>
      <c r="I36" s="77">
        <f t="shared" si="1"/>
        <v>68.52</v>
      </c>
      <c r="J36" s="83" t="s">
        <v>1832</v>
      </c>
      <c r="K36" s="77">
        <v>22.84</v>
      </c>
      <c r="L36" s="83" t="s">
        <v>911</v>
      </c>
      <c r="M36" s="77">
        <v>22.84</v>
      </c>
      <c r="N36" s="83" t="s">
        <v>1833</v>
      </c>
      <c r="O36" s="77">
        <v>22.84</v>
      </c>
      <c r="P36" s="83"/>
      <c r="Q36" s="83"/>
      <c r="R36" s="83"/>
      <c r="S36" s="83"/>
      <c r="T36" s="83"/>
      <c r="U36" s="77"/>
      <c r="V36" s="63">
        <f t="shared" si="2"/>
        <v>68.52</v>
      </c>
    </row>
    <row r="37" spans="1:22" s="76" customFormat="1" x14ac:dyDescent="0.3">
      <c r="A37" s="9">
        <v>22</v>
      </c>
      <c r="B37" s="55">
        <v>43255</v>
      </c>
      <c r="C37" s="56">
        <v>20804</v>
      </c>
      <c r="D37" s="170">
        <f t="shared" si="3"/>
        <v>446670</v>
      </c>
      <c r="E37" s="171">
        <v>446691</v>
      </c>
      <c r="F37" s="171">
        <f t="shared" si="0"/>
        <v>22</v>
      </c>
      <c r="G37" s="9"/>
      <c r="H37" s="12" t="s">
        <v>115</v>
      </c>
      <c r="I37" s="77">
        <f t="shared" si="1"/>
        <v>125.62</v>
      </c>
      <c r="J37" s="83" t="s">
        <v>501</v>
      </c>
      <c r="K37" s="77">
        <v>125.62</v>
      </c>
      <c r="L37" s="83"/>
      <c r="M37" s="77"/>
      <c r="N37" s="83"/>
      <c r="O37" s="77"/>
      <c r="P37" s="83"/>
      <c r="Q37" s="83"/>
      <c r="R37" s="83"/>
      <c r="S37" s="83"/>
      <c r="T37" s="83"/>
      <c r="U37" s="77"/>
      <c r="V37" s="111">
        <f t="shared" si="2"/>
        <v>125.62</v>
      </c>
    </row>
    <row r="38" spans="1:22" s="76" customFormat="1" x14ac:dyDescent="0.3">
      <c r="A38" s="9">
        <v>23</v>
      </c>
      <c r="B38" s="55">
        <v>43270</v>
      </c>
      <c r="C38" s="56">
        <v>20911</v>
      </c>
      <c r="D38" s="170">
        <f t="shared" si="3"/>
        <v>446692</v>
      </c>
      <c r="E38" s="171">
        <v>446716</v>
      </c>
      <c r="F38" s="171">
        <f t="shared" si="0"/>
        <v>25</v>
      </c>
      <c r="G38" s="110"/>
      <c r="H38" s="12" t="s">
        <v>310</v>
      </c>
      <c r="I38" s="77">
        <f t="shared" si="1"/>
        <v>142.75</v>
      </c>
      <c r="J38" s="83" t="s">
        <v>2323</v>
      </c>
      <c r="K38" s="77">
        <v>68.52</v>
      </c>
      <c r="L38" s="83" t="s">
        <v>2324</v>
      </c>
      <c r="M38" s="77">
        <v>74.23</v>
      </c>
      <c r="N38" s="83"/>
      <c r="O38" s="77"/>
      <c r="P38" s="83"/>
      <c r="Q38" s="83"/>
      <c r="R38" s="83"/>
      <c r="S38" s="83"/>
      <c r="T38" s="83"/>
      <c r="U38" s="77"/>
      <c r="V38" s="111">
        <f t="shared" si="2"/>
        <v>142.75</v>
      </c>
    </row>
    <row r="39" spans="1:22" s="76" customFormat="1" x14ac:dyDescent="0.3">
      <c r="A39" s="9">
        <v>24</v>
      </c>
      <c r="B39" s="104">
        <v>43270</v>
      </c>
      <c r="C39" s="105">
        <v>20912</v>
      </c>
      <c r="D39" s="105">
        <v>840006</v>
      </c>
      <c r="E39" s="106">
        <v>840012</v>
      </c>
      <c r="F39" s="106">
        <f t="shared" si="0"/>
        <v>7</v>
      </c>
      <c r="G39" s="106"/>
      <c r="H39" s="107" t="s">
        <v>310</v>
      </c>
      <c r="I39" s="108">
        <f t="shared" si="1"/>
        <v>39.97</v>
      </c>
      <c r="J39" s="122" t="s">
        <v>1685</v>
      </c>
      <c r="K39" s="121">
        <v>39.97</v>
      </c>
      <c r="L39" s="109"/>
      <c r="M39" s="108"/>
      <c r="N39" s="109"/>
      <c r="O39" s="108"/>
      <c r="P39" s="109"/>
      <c r="Q39" s="109"/>
      <c r="R39" s="109"/>
      <c r="S39" s="109"/>
      <c r="T39" s="109"/>
      <c r="U39" s="108"/>
      <c r="V39" s="119">
        <f t="shared" si="2"/>
        <v>39.97</v>
      </c>
    </row>
    <row r="40" spans="1:22" s="118" customFormat="1" x14ac:dyDescent="0.3">
      <c r="A40" s="110">
        <v>25</v>
      </c>
      <c r="B40" s="113">
        <v>43277</v>
      </c>
      <c r="C40" s="114">
        <v>20947</v>
      </c>
      <c r="D40" s="172">
        <f t="shared" si="3"/>
        <v>840013</v>
      </c>
      <c r="E40" s="173">
        <v>840015</v>
      </c>
      <c r="F40" s="173">
        <f t="shared" si="0"/>
        <v>3</v>
      </c>
      <c r="G40" s="110"/>
      <c r="H40" s="115" t="s">
        <v>41</v>
      </c>
      <c r="I40" s="116">
        <f t="shared" si="1"/>
        <v>17.13</v>
      </c>
      <c r="J40" s="117" t="s">
        <v>2128</v>
      </c>
      <c r="K40" s="116">
        <v>17.13</v>
      </c>
      <c r="L40" s="117"/>
      <c r="M40" s="116"/>
      <c r="N40" s="117"/>
      <c r="O40" s="116"/>
      <c r="P40" s="117"/>
      <c r="Q40" s="117"/>
      <c r="R40" s="117"/>
      <c r="S40" s="117"/>
      <c r="T40" s="117"/>
      <c r="U40" s="116"/>
      <c r="V40" s="111">
        <f t="shared" si="2"/>
        <v>17.13</v>
      </c>
    </row>
    <row r="41" spans="1:22" s="76" customFormat="1" x14ac:dyDescent="0.3">
      <c r="A41" s="9">
        <v>26</v>
      </c>
      <c r="B41" s="55">
        <v>43279</v>
      </c>
      <c r="C41" s="56">
        <v>20964</v>
      </c>
      <c r="D41" s="172">
        <f t="shared" si="3"/>
        <v>840016</v>
      </c>
      <c r="E41" s="173">
        <v>840019</v>
      </c>
      <c r="F41" s="173">
        <f t="shared" si="0"/>
        <v>4</v>
      </c>
      <c r="G41" s="110"/>
      <c r="H41" s="12" t="s">
        <v>334</v>
      </c>
      <c r="I41" s="77">
        <f t="shared" si="1"/>
        <v>22.84</v>
      </c>
      <c r="J41" s="83" t="s">
        <v>2090</v>
      </c>
      <c r="K41" s="77">
        <v>22.84</v>
      </c>
      <c r="L41" s="83"/>
      <c r="M41" s="77"/>
      <c r="N41" s="83"/>
      <c r="O41" s="77"/>
      <c r="P41" s="83"/>
      <c r="Q41" s="83"/>
      <c r="R41" s="83"/>
      <c r="S41" s="83"/>
      <c r="T41" s="83"/>
      <c r="U41" s="77"/>
      <c r="V41" s="111">
        <f t="shared" si="2"/>
        <v>22.84</v>
      </c>
    </row>
    <row r="42" spans="1:22" s="76" customFormat="1" x14ac:dyDescent="0.3">
      <c r="A42" s="110">
        <v>27</v>
      </c>
      <c r="B42" s="55">
        <v>43284</v>
      </c>
      <c r="C42" s="56">
        <v>20990</v>
      </c>
      <c r="D42" s="172">
        <f t="shared" si="3"/>
        <v>840020</v>
      </c>
      <c r="E42" s="173">
        <v>840044</v>
      </c>
      <c r="F42" s="173">
        <f t="shared" si="0"/>
        <v>25</v>
      </c>
      <c r="G42" s="110"/>
      <c r="H42" s="12" t="s">
        <v>115</v>
      </c>
      <c r="I42" s="77">
        <f t="shared" si="1"/>
        <v>142.75</v>
      </c>
      <c r="J42" s="83" t="s">
        <v>501</v>
      </c>
      <c r="K42" s="77">
        <v>142.75</v>
      </c>
      <c r="L42" s="83"/>
      <c r="M42" s="77"/>
      <c r="N42" s="83"/>
      <c r="O42" s="77"/>
      <c r="P42" s="83"/>
      <c r="Q42" s="83"/>
      <c r="R42" s="83"/>
      <c r="S42" s="83"/>
      <c r="T42" s="83"/>
      <c r="U42" s="77"/>
      <c r="V42" s="111">
        <f t="shared" si="2"/>
        <v>142.75</v>
      </c>
    </row>
    <row r="43" spans="1:22" s="76" customFormat="1" x14ac:dyDescent="0.3">
      <c r="A43" s="9">
        <v>28</v>
      </c>
      <c r="B43" s="55">
        <v>43285</v>
      </c>
      <c r="C43" s="56">
        <v>21014</v>
      </c>
      <c r="D43" s="172">
        <f>(E42)+1</f>
        <v>840045</v>
      </c>
      <c r="E43" s="173">
        <v>840070</v>
      </c>
      <c r="F43" s="173">
        <f t="shared" si="0"/>
        <v>26</v>
      </c>
      <c r="G43" s="110"/>
      <c r="H43" s="12" t="s">
        <v>334</v>
      </c>
      <c r="I43" s="77">
        <f t="shared" si="1"/>
        <v>148.46</v>
      </c>
      <c r="J43" s="83" t="s">
        <v>2233</v>
      </c>
      <c r="K43" s="77">
        <v>28.55</v>
      </c>
      <c r="L43" s="83" t="s">
        <v>2234</v>
      </c>
      <c r="M43" s="77">
        <v>22.84</v>
      </c>
      <c r="N43" s="83" t="s">
        <v>2235</v>
      </c>
      <c r="O43" s="77">
        <v>28.55</v>
      </c>
      <c r="P43" s="83" t="s">
        <v>2236</v>
      </c>
      <c r="Q43" s="83" t="s">
        <v>2237</v>
      </c>
      <c r="R43" s="83" t="s">
        <v>2238</v>
      </c>
      <c r="S43" s="83" t="s">
        <v>2237</v>
      </c>
      <c r="T43" s="83" t="s">
        <v>2239</v>
      </c>
      <c r="U43" s="77">
        <v>11.42</v>
      </c>
      <c r="V43" s="111">
        <f>SUM(K43+M43+O43+Q43+S43+U43)</f>
        <v>148.45999999999998</v>
      </c>
    </row>
    <row r="44" spans="1:22" s="76" customFormat="1" x14ac:dyDescent="0.3">
      <c r="A44" s="110">
        <v>29</v>
      </c>
      <c r="B44" s="55">
        <v>43290</v>
      </c>
      <c r="C44" s="56">
        <v>21032</v>
      </c>
      <c r="D44" s="172">
        <f t="shared" ref="D44:D64" si="4">(E43)+1</f>
        <v>840071</v>
      </c>
      <c r="E44" s="173">
        <v>840081</v>
      </c>
      <c r="F44" s="173">
        <f t="shared" si="0"/>
        <v>11</v>
      </c>
      <c r="G44" s="110"/>
      <c r="H44" s="12" t="s">
        <v>335</v>
      </c>
      <c r="I44" s="77">
        <f t="shared" si="1"/>
        <v>62.81</v>
      </c>
      <c r="J44" s="83" t="s">
        <v>2093</v>
      </c>
      <c r="K44" s="77">
        <v>22.84</v>
      </c>
      <c r="L44" s="83" t="s">
        <v>314</v>
      </c>
      <c r="M44" s="77">
        <v>22.84</v>
      </c>
      <c r="N44" s="83" t="s">
        <v>2094</v>
      </c>
      <c r="O44" s="77">
        <v>17.13</v>
      </c>
      <c r="P44" s="83"/>
      <c r="Q44" s="83"/>
      <c r="R44" s="83"/>
      <c r="S44" s="83"/>
      <c r="T44" s="83"/>
      <c r="U44" s="77"/>
      <c r="V44" s="111">
        <f t="shared" ref="V44:V51" si="5">SUM(K44+M44+O44+U44)</f>
        <v>62.81</v>
      </c>
    </row>
    <row r="45" spans="1:22" s="76" customFormat="1" x14ac:dyDescent="0.3">
      <c r="A45" s="9">
        <v>30</v>
      </c>
      <c r="B45" s="55">
        <v>43321</v>
      </c>
      <c r="C45" s="56">
        <v>21225</v>
      </c>
      <c r="D45" s="172">
        <f t="shared" si="4"/>
        <v>840082</v>
      </c>
      <c r="E45" s="173">
        <v>840103</v>
      </c>
      <c r="F45" s="173">
        <f t="shared" si="0"/>
        <v>22</v>
      </c>
      <c r="G45" s="110" t="s">
        <v>209</v>
      </c>
      <c r="H45" s="12" t="s">
        <v>115</v>
      </c>
      <c r="I45" s="77">
        <f t="shared" si="1"/>
        <v>125.62</v>
      </c>
      <c r="J45" s="83" t="s">
        <v>501</v>
      </c>
      <c r="K45" s="77">
        <v>125.62</v>
      </c>
      <c r="L45" s="83"/>
      <c r="M45" s="77"/>
      <c r="N45" s="83"/>
      <c r="O45" s="77"/>
      <c r="P45" s="83"/>
      <c r="Q45" s="83"/>
      <c r="R45" s="83"/>
      <c r="S45" s="83"/>
      <c r="T45" s="83"/>
      <c r="U45" s="77"/>
      <c r="V45" s="111">
        <f t="shared" si="5"/>
        <v>125.62</v>
      </c>
    </row>
    <row r="46" spans="1:22" s="76" customFormat="1" x14ac:dyDescent="0.3">
      <c r="A46" s="110">
        <v>31</v>
      </c>
      <c r="B46" s="55">
        <v>43325</v>
      </c>
      <c r="C46" s="56">
        <v>21244</v>
      </c>
      <c r="D46" s="172">
        <f t="shared" si="4"/>
        <v>840104</v>
      </c>
      <c r="E46" s="173">
        <v>840126</v>
      </c>
      <c r="F46" s="173">
        <f>(E46-D46)+1</f>
        <v>23</v>
      </c>
      <c r="G46" s="110" t="s">
        <v>2547</v>
      </c>
      <c r="H46" s="12" t="s">
        <v>335</v>
      </c>
      <c r="I46" s="77">
        <f t="shared" si="1"/>
        <v>131.33000000000001</v>
      </c>
      <c r="J46" s="83" t="s">
        <v>2353</v>
      </c>
      <c r="K46" s="77">
        <v>34.26</v>
      </c>
      <c r="L46" s="83" t="s">
        <v>2354</v>
      </c>
      <c r="M46" s="77">
        <v>22.84</v>
      </c>
      <c r="N46" s="83" t="s">
        <v>2355</v>
      </c>
      <c r="O46" s="77">
        <v>34.26</v>
      </c>
      <c r="P46" s="83" t="s">
        <v>2356</v>
      </c>
      <c r="Q46" s="83" t="s">
        <v>469</v>
      </c>
      <c r="R46" s="83" t="s">
        <v>2357</v>
      </c>
      <c r="S46" s="83" t="s">
        <v>744</v>
      </c>
      <c r="T46" s="83"/>
      <c r="U46" s="77"/>
      <c r="V46" s="111">
        <f>SUM(K46+M46+O46+Q46+S46+U46)</f>
        <v>131.32999999999998</v>
      </c>
    </row>
    <row r="47" spans="1:22" s="76" customFormat="1" x14ac:dyDescent="0.3">
      <c r="A47" s="9">
        <v>32</v>
      </c>
      <c r="B47" s="55">
        <v>43336</v>
      </c>
      <c r="C47" s="56">
        <v>21331</v>
      </c>
      <c r="D47" s="172">
        <f t="shared" si="4"/>
        <v>840127</v>
      </c>
      <c r="E47" s="173">
        <v>840140</v>
      </c>
      <c r="F47" s="173">
        <f t="shared" si="0"/>
        <v>14</v>
      </c>
      <c r="G47" s="110" t="s">
        <v>192</v>
      </c>
      <c r="H47" s="12" t="s">
        <v>21</v>
      </c>
      <c r="I47" s="77">
        <f t="shared" si="1"/>
        <v>79.94</v>
      </c>
      <c r="J47" s="83" t="s">
        <v>501</v>
      </c>
      <c r="K47" s="77">
        <v>79.94</v>
      </c>
      <c r="L47" s="83"/>
      <c r="M47" s="77"/>
      <c r="N47" s="83"/>
      <c r="O47" s="77"/>
      <c r="P47" s="83"/>
      <c r="Q47" s="83"/>
      <c r="R47" s="83"/>
      <c r="S47" s="83"/>
      <c r="T47" s="83"/>
      <c r="U47" s="77"/>
      <c r="V47" s="111">
        <f t="shared" si="5"/>
        <v>79.94</v>
      </c>
    </row>
    <row r="48" spans="1:22" s="76" customFormat="1" x14ac:dyDescent="0.3">
      <c r="A48" s="110">
        <v>33</v>
      </c>
      <c r="B48" s="55">
        <v>43347</v>
      </c>
      <c r="C48" s="56">
        <v>21406</v>
      </c>
      <c r="D48" s="172">
        <f t="shared" si="4"/>
        <v>840141</v>
      </c>
      <c r="E48" s="173">
        <v>840162</v>
      </c>
      <c r="F48" s="173">
        <f t="shared" si="0"/>
        <v>22</v>
      </c>
      <c r="G48" s="110" t="s">
        <v>2547</v>
      </c>
      <c r="H48" s="12" t="s">
        <v>335</v>
      </c>
      <c r="I48" s="77">
        <f t="shared" si="1"/>
        <v>125.62</v>
      </c>
      <c r="J48" s="83" t="s">
        <v>2660</v>
      </c>
      <c r="K48" s="77">
        <v>28.55</v>
      </c>
      <c r="L48" s="83" t="s">
        <v>2661</v>
      </c>
      <c r="M48" s="77">
        <v>22.84</v>
      </c>
      <c r="N48" s="83" t="s">
        <v>2662</v>
      </c>
      <c r="O48" s="77">
        <v>22.84</v>
      </c>
      <c r="P48" s="83" t="s">
        <v>2663</v>
      </c>
      <c r="Q48" s="83" t="s">
        <v>744</v>
      </c>
      <c r="R48" s="83" t="s">
        <v>2664</v>
      </c>
      <c r="S48" s="83" t="s">
        <v>2237</v>
      </c>
      <c r="T48" s="83"/>
      <c r="U48" s="77"/>
      <c r="V48" s="111">
        <f>SUM(K48+M48+O48+U48+Q48+S48)</f>
        <v>125.62</v>
      </c>
    </row>
    <row r="49" spans="1:22" s="76" customFormat="1" x14ac:dyDescent="0.3">
      <c r="A49" s="9">
        <v>34</v>
      </c>
      <c r="B49" s="55">
        <v>43347</v>
      </c>
      <c r="C49" s="56">
        <v>21412</v>
      </c>
      <c r="D49" s="172">
        <f t="shared" si="4"/>
        <v>840163</v>
      </c>
      <c r="E49" s="173">
        <v>840188</v>
      </c>
      <c r="F49" s="173">
        <f t="shared" si="0"/>
        <v>26</v>
      </c>
      <c r="G49" s="110" t="s">
        <v>209</v>
      </c>
      <c r="H49" s="12" t="s">
        <v>115</v>
      </c>
      <c r="I49" s="77">
        <f t="shared" si="1"/>
        <v>148.46</v>
      </c>
      <c r="J49" s="83" t="s">
        <v>501</v>
      </c>
      <c r="K49" s="77">
        <v>148.46</v>
      </c>
      <c r="L49" s="83"/>
      <c r="M49" s="77"/>
      <c r="N49" s="83"/>
      <c r="O49" s="77"/>
      <c r="P49" s="83"/>
      <c r="Q49" s="83"/>
      <c r="R49" s="83"/>
      <c r="S49" s="83"/>
      <c r="T49" s="83"/>
      <c r="U49" s="77"/>
      <c r="V49" s="111">
        <f t="shared" si="5"/>
        <v>148.46</v>
      </c>
    </row>
    <row r="50" spans="1:22" s="76" customFormat="1" x14ac:dyDescent="0.3">
      <c r="A50" s="110">
        <v>35</v>
      </c>
      <c r="B50" s="55">
        <v>43350</v>
      </c>
      <c r="C50" s="56">
        <v>21430</v>
      </c>
      <c r="D50" s="172">
        <f t="shared" si="4"/>
        <v>840189</v>
      </c>
      <c r="E50" s="173">
        <v>840204</v>
      </c>
      <c r="F50" s="173">
        <f t="shared" si="0"/>
        <v>16</v>
      </c>
      <c r="G50" s="110" t="s">
        <v>2719</v>
      </c>
      <c r="H50" s="12" t="s">
        <v>334</v>
      </c>
      <c r="I50" s="77">
        <f t="shared" si="1"/>
        <v>91.36</v>
      </c>
      <c r="J50" s="83" t="s">
        <v>2714</v>
      </c>
      <c r="K50" s="77">
        <v>28.55</v>
      </c>
      <c r="L50" s="83" t="s">
        <v>2715</v>
      </c>
      <c r="M50" s="77">
        <v>28.55</v>
      </c>
      <c r="N50" s="83" t="s">
        <v>2716</v>
      </c>
      <c r="O50" s="77">
        <v>28.55</v>
      </c>
      <c r="P50" s="83" t="s">
        <v>2717</v>
      </c>
      <c r="Q50" s="83" t="s">
        <v>2718</v>
      </c>
      <c r="R50" s="83"/>
      <c r="S50" s="83"/>
      <c r="T50" s="83"/>
      <c r="U50" s="77"/>
      <c r="V50" s="111">
        <f>SUM(K50+M50+O50+U50+Q50)</f>
        <v>91.36</v>
      </c>
    </row>
    <row r="51" spans="1:22" s="76" customFormat="1" x14ac:dyDescent="0.3">
      <c r="A51" s="9">
        <v>36</v>
      </c>
      <c r="B51" s="55">
        <v>43375</v>
      </c>
      <c r="C51" s="56">
        <v>21575</v>
      </c>
      <c r="D51" s="172">
        <f t="shared" si="4"/>
        <v>840205</v>
      </c>
      <c r="E51" s="173">
        <v>840229</v>
      </c>
      <c r="F51" s="173">
        <f t="shared" si="0"/>
        <v>25</v>
      </c>
      <c r="G51" s="110" t="s">
        <v>209</v>
      </c>
      <c r="H51" s="12" t="s">
        <v>115</v>
      </c>
      <c r="I51" s="77">
        <f t="shared" si="1"/>
        <v>142.75</v>
      </c>
      <c r="J51" s="83" t="s">
        <v>501</v>
      </c>
      <c r="K51" s="77">
        <v>142.75</v>
      </c>
      <c r="L51" s="83"/>
      <c r="M51" s="77"/>
      <c r="N51" s="83"/>
      <c r="O51" s="77"/>
      <c r="P51" s="83"/>
      <c r="Q51" s="83"/>
      <c r="R51" s="83"/>
      <c r="S51" s="83"/>
      <c r="T51" s="83"/>
      <c r="U51" s="77"/>
      <c r="V51" s="111">
        <f t="shared" si="5"/>
        <v>142.75</v>
      </c>
    </row>
    <row r="52" spans="1:22" s="76" customFormat="1" x14ac:dyDescent="0.3">
      <c r="A52" s="110">
        <v>37</v>
      </c>
      <c r="B52" s="55">
        <v>43378</v>
      </c>
      <c r="C52" s="56">
        <v>21609</v>
      </c>
      <c r="D52" s="172">
        <f t="shared" si="4"/>
        <v>840230</v>
      </c>
      <c r="E52" s="173">
        <v>840252</v>
      </c>
      <c r="F52" s="173">
        <f t="shared" si="0"/>
        <v>23</v>
      </c>
      <c r="G52" s="110" t="s">
        <v>242</v>
      </c>
      <c r="H52" s="12" t="s">
        <v>47</v>
      </c>
      <c r="I52" s="77">
        <f t="shared" si="1"/>
        <v>131.33000000000001</v>
      </c>
      <c r="J52" s="83" t="s">
        <v>501</v>
      </c>
      <c r="K52" s="77">
        <v>131.33000000000001</v>
      </c>
      <c r="L52" s="83"/>
      <c r="M52" s="77"/>
      <c r="N52" s="83"/>
      <c r="O52" s="77"/>
      <c r="P52" s="83"/>
      <c r="Q52" s="83"/>
      <c r="R52" s="83"/>
      <c r="S52" s="83"/>
      <c r="T52" s="83"/>
      <c r="U52" s="77"/>
      <c r="V52" s="111"/>
    </row>
    <row r="53" spans="1:22" s="76" customFormat="1" x14ac:dyDescent="0.3">
      <c r="A53" s="9">
        <v>38</v>
      </c>
      <c r="B53" s="55">
        <v>43409</v>
      </c>
      <c r="C53" s="56">
        <v>21803</v>
      </c>
      <c r="D53" s="172">
        <f t="shared" si="4"/>
        <v>840253</v>
      </c>
      <c r="E53" s="173">
        <v>840276</v>
      </c>
      <c r="F53" s="173">
        <f t="shared" si="0"/>
        <v>24</v>
      </c>
      <c r="G53" s="110" t="s">
        <v>209</v>
      </c>
      <c r="H53" s="12" t="s">
        <v>2846</v>
      </c>
      <c r="I53" s="77">
        <f t="shared" si="1"/>
        <v>137.04</v>
      </c>
      <c r="J53" s="83" t="s">
        <v>501</v>
      </c>
      <c r="K53" s="77">
        <v>137.04</v>
      </c>
      <c r="L53" s="83"/>
      <c r="M53" s="77"/>
      <c r="N53" s="83"/>
      <c r="O53" s="77"/>
      <c r="P53" s="83"/>
      <c r="Q53" s="83"/>
      <c r="R53" s="83"/>
      <c r="S53" s="83"/>
      <c r="T53" s="83"/>
      <c r="U53" s="77"/>
      <c r="V53" s="111"/>
    </row>
    <row r="54" spans="1:22" s="76" customFormat="1" x14ac:dyDescent="0.3">
      <c r="A54" s="110">
        <v>39</v>
      </c>
      <c r="B54" s="55">
        <v>43410</v>
      </c>
      <c r="C54" s="56">
        <v>21827</v>
      </c>
      <c r="D54" s="172">
        <f t="shared" si="4"/>
        <v>840277</v>
      </c>
      <c r="E54" s="173">
        <v>840306</v>
      </c>
      <c r="F54" s="173">
        <f t="shared" si="0"/>
        <v>30</v>
      </c>
      <c r="G54" s="110" t="s">
        <v>242</v>
      </c>
      <c r="H54" s="12" t="s">
        <v>47</v>
      </c>
      <c r="I54" s="77">
        <f t="shared" si="1"/>
        <v>171.3</v>
      </c>
      <c r="J54" s="83" t="s">
        <v>501</v>
      </c>
      <c r="K54" s="77">
        <v>171.3</v>
      </c>
      <c r="L54" s="83"/>
      <c r="M54" s="77"/>
      <c r="N54" s="83"/>
      <c r="O54" s="77"/>
      <c r="P54" s="83"/>
      <c r="Q54" s="83"/>
      <c r="R54" s="83"/>
      <c r="S54" s="83"/>
      <c r="T54" s="83"/>
      <c r="U54" s="77"/>
      <c r="V54" s="111"/>
    </row>
    <row r="55" spans="1:22" s="76" customFormat="1" x14ac:dyDescent="0.3">
      <c r="A55" s="9">
        <v>40</v>
      </c>
      <c r="B55" s="55">
        <v>43418</v>
      </c>
      <c r="C55" s="56">
        <v>21870</v>
      </c>
      <c r="D55" s="172">
        <f t="shared" si="4"/>
        <v>840307</v>
      </c>
      <c r="E55" s="173">
        <v>840342</v>
      </c>
      <c r="F55" s="173">
        <f t="shared" si="0"/>
        <v>36</v>
      </c>
      <c r="G55" s="110" t="s">
        <v>192</v>
      </c>
      <c r="H55" s="12" t="s">
        <v>21</v>
      </c>
      <c r="I55" s="77">
        <f t="shared" si="1"/>
        <v>205.56</v>
      </c>
      <c r="J55" s="83" t="s">
        <v>501</v>
      </c>
      <c r="K55" s="77">
        <v>205.56</v>
      </c>
      <c r="L55" s="83"/>
      <c r="M55" s="77"/>
      <c r="N55" s="83"/>
      <c r="O55" s="77"/>
      <c r="P55" s="83"/>
      <c r="Q55" s="83"/>
      <c r="R55" s="83"/>
      <c r="S55" s="83"/>
      <c r="T55" s="83"/>
      <c r="U55" s="77"/>
      <c r="V55" s="111"/>
    </row>
    <row r="56" spans="1:22" s="76" customFormat="1" x14ac:dyDescent="0.3">
      <c r="A56" s="110">
        <v>41</v>
      </c>
      <c r="B56" s="55">
        <v>43418</v>
      </c>
      <c r="C56" s="56">
        <v>21871</v>
      </c>
      <c r="D56" s="172">
        <f t="shared" si="4"/>
        <v>840343</v>
      </c>
      <c r="E56" s="173">
        <v>840363</v>
      </c>
      <c r="F56" s="173">
        <f t="shared" si="0"/>
        <v>21</v>
      </c>
      <c r="G56" s="110" t="s">
        <v>242</v>
      </c>
      <c r="H56" s="12" t="s">
        <v>47</v>
      </c>
      <c r="I56" s="77">
        <f t="shared" si="1"/>
        <v>119.91</v>
      </c>
      <c r="J56" s="83" t="s">
        <v>501</v>
      </c>
      <c r="K56" s="77">
        <v>119.91</v>
      </c>
      <c r="L56" s="83"/>
      <c r="M56" s="77"/>
      <c r="N56" s="83"/>
      <c r="O56" s="77"/>
      <c r="P56" s="83"/>
      <c r="Q56" s="83"/>
      <c r="R56" s="83"/>
      <c r="S56" s="83"/>
      <c r="T56" s="83"/>
      <c r="U56" s="77"/>
      <c r="V56" s="111"/>
    </row>
    <row r="57" spans="1:22" s="76" customFormat="1" x14ac:dyDescent="0.3">
      <c r="A57" s="9">
        <v>42</v>
      </c>
      <c r="B57" s="162">
        <v>43438</v>
      </c>
      <c r="C57" s="163">
        <v>22004</v>
      </c>
      <c r="D57" s="163">
        <v>840006</v>
      </c>
      <c r="E57" s="164">
        <v>840012</v>
      </c>
      <c r="F57" s="164">
        <f t="shared" si="0"/>
        <v>7</v>
      </c>
      <c r="G57" s="164" t="s">
        <v>209</v>
      </c>
      <c r="H57" s="165" t="s">
        <v>2846</v>
      </c>
      <c r="I57" s="166">
        <f t="shared" si="1"/>
        <v>39.97</v>
      </c>
      <c r="J57" s="167" t="s">
        <v>501</v>
      </c>
      <c r="K57" s="166">
        <v>39.97</v>
      </c>
      <c r="L57" s="167"/>
      <c r="M57" s="166"/>
      <c r="N57" s="167"/>
      <c r="O57" s="166"/>
      <c r="P57" s="167"/>
      <c r="Q57" s="167"/>
      <c r="R57" s="167"/>
      <c r="S57" s="167"/>
      <c r="T57" s="167"/>
      <c r="U57" s="166"/>
      <c r="V57" s="168"/>
    </row>
    <row r="58" spans="1:22" s="76" customFormat="1" x14ac:dyDescent="0.3">
      <c r="A58" s="110">
        <v>43</v>
      </c>
      <c r="B58" s="55">
        <v>43438</v>
      </c>
      <c r="C58" s="56">
        <v>22005</v>
      </c>
      <c r="D58" s="172">
        <f>(E56)+1</f>
        <v>840364</v>
      </c>
      <c r="E58" s="173">
        <v>840373</v>
      </c>
      <c r="F58" s="173">
        <f t="shared" si="0"/>
        <v>10</v>
      </c>
      <c r="G58" s="110" t="s">
        <v>209</v>
      </c>
      <c r="H58" s="12" t="s">
        <v>2846</v>
      </c>
      <c r="I58" s="77">
        <f t="shared" si="1"/>
        <v>57.1</v>
      </c>
      <c r="J58" s="83" t="s">
        <v>501</v>
      </c>
      <c r="K58" s="77">
        <v>57.1</v>
      </c>
      <c r="L58" s="83"/>
      <c r="M58" s="77"/>
      <c r="N58" s="83"/>
      <c r="O58" s="77"/>
      <c r="P58" s="83"/>
      <c r="Q58" s="83"/>
      <c r="R58" s="83"/>
      <c r="S58" s="83"/>
      <c r="T58" s="83"/>
      <c r="U58" s="77"/>
      <c r="V58" s="111"/>
    </row>
    <row r="59" spans="1:22" s="76" customFormat="1" x14ac:dyDescent="0.3">
      <c r="A59" s="9">
        <v>44</v>
      </c>
      <c r="B59" s="55">
        <v>43440</v>
      </c>
      <c r="C59" s="56">
        <v>22029</v>
      </c>
      <c r="D59" s="172">
        <f t="shared" si="4"/>
        <v>840374</v>
      </c>
      <c r="E59" s="173">
        <v>840376</v>
      </c>
      <c r="F59" s="173">
        <f t="shared" si="0"/>
        <v>3</v>
      </c>
      <c r="G59" s="214" t="s">
        <v>242</v>
      </c>
      <c r="H59" s="216" t="s">
        <v>47</v>
      </c>
      <c r="I59" s="77">
        <f t="shared" si="1"/>
        <v>17.13</v>
      </c>
      <c r="J59" s="83" t="s">
        <v>501</v>
      </c>
      <c r="K59" s="77">
        <v>17.13</v>
      </c>
      <c r="L59" s="83"/>
      <c r="M59" s="77"/>
      <c r="N59" s="83"/>
      <c r="O59" s="77"/>
      <c r="P59" s="83"/>
      <c r="Q59" s="83"/>
      <c r="R59" s="83"/>
      <c r="S59" s="83"/>
      <c r="T59" s="83"/>
      <c r="U59" s="77"/>
      <c r="V59" s="111"/>
    </row>
    <row r="60" spans="1:22" s="76" customFormat="1" x14ac:dyDescent="0.3">
      <c r="A60" s="110">
        <v>45</v>
      </c>
      <c r="B60" s="55">
        <v>43440</v>
      </c>
      <c r="C60" s="56">
        <v>22030</v>
      </c>
      <c r="D60" s="56">
        <v>890514</v>
      </c>
      <c r="E60" s="9">
        <v>890530</v>
      </c>
      <c r="F60" s="110">
        <f t="shared" si="0"/>
        <v>17</v>
      </c>
      <c r="G60" s="215"/>
      <c r="H60" s="217"/>
      <c r="I60" s="77">
        <f t="shared" si="1"/>
        <v>97.07</v>
      </c>
      <c r="J60" s="83" t="s">
        <v>501</v>
      </c>
      <c r="K60" s="77">
        <v>97.07</v>
      </c>
      <c r="L60" s="83"/>
      <c r="M60" s="77"/>
      <c r="N60" s="83"/>
      <c r="O60" s="77"/>
      <c r="P60" s="83"/>
      <c r="Q60" s="83"/>
      <c r="R60" s="83"/>
      <c r="S60" s="83"/>
      <c r="T60" s="83"/>
      <c r="U60" s="77"/>
      <c r="V60" s="111"/>
    </row>
    <row r="61" spans="1:22" s="76" customFormat="1" x14ac:dyDescent="0.3">
      <c r="A61" s="9">
        <v>46</v>
      </c>
      <c r="B61" s="55"/>
      <c r="C61" s="56"/>
      <c r="D61" s="56">
        <f t="shared" si="4"/>
        <v>890531</v>
      </c>
      <c r="E61" s="9"/>
      <c r="F61" s="110">
        <v>0</v>
      </c>
      <c r="G61" s="110"/>
      <c r="H61" s="12"/>
      <c r="I61" s="77">
        <f t="shared" si="1"/>
        <v>0</v>
      </c>
      <c r="J61" s="83"/>
      <c r="K61" s="77"/>
      <c r="L61" s="83"/>
      <c r="M61" s="77"/>
      <c r="N61" s="83"/>
      <c r="O61" s="77"/>
      <c r="P61" s="83"/>
      <c r="Q61" s="83"/>
      <c r="R61" s="83"/>
      <c r="S61" s="83"/>
      <c r="T61" s="83"/>
      <c r="U61" s="77"/>
      <c r="V61" s="111"/>
    </row>
    <row r="62" spans="1:22" s="76" customFormat="1" x14ac:dyDescent="0.3">
      <c r="A62" s="110">
        <v>47</v>
      </c>
      <c r="B62" s="55"/>
      <c r="C62" s="56"/>
      <c r="D62" s="56">
        <f t="shared" si="4"/>
        <v>1</v>
      </c>
      <c r="E62" s="9"/>
      <c r="F62" s="110">
        <f t="shared" si="0"/>
        <v>0</v>
      </c>
      <c r="G62" s="110"/>
      <c r="H62" s="12"/>
      <c r="I62" s="77">
        <f t="shared" si="1"/>
        <v>0</v>
      </c>
      <c r="J62" s="83"/>
      <c r="K62" s="77"/>
      <c r="L62" s="83"/>
      <c r="M62" s="77"/>
      <c r="N62" s="83"/>
      <c r="O62" s="77"/>
      <c r="P62" s="83"/>
      <c r="Q62" s="83"/>
      <c r="R62" s="83"/>
      <c r="S62" s="83"/>
      <c r="T62" s="83"/>
      <c r="U62" s="77"/>
      <c r="V62" s="111"/>
    </row>
    <row r="63" spans="1:22" s="76" customFormat="1" x14ac:dyDescent="0.3">
      <c r="A63" s="9">
        <v>48</v>
      </c>
      <c r="B63" s="55"/>
      <c r="C63" s="56"/>
      <c r="D63" s="56">
        <f t="shared" si="4"/>
        <v>1</v>
      </c>
      <c r="E63" s="9"/>
      <c r="F63" s="110">
        <f t="shared" si="0"/>
        <v>0</v>
      </c>
      <c r="G63" s="110"/>
      <c r="H63" s="12"/>
      <c r="I63" s="77">
        <f t="shared" si="1"/>
        <v>0</v>
      </c>
      <c r="J63" s="83"/>
      <c r="K63" s="77"/>
      <c r="L63" s="83"/>
      <c r="M63" s="77"/>
      <c r="N63" s="83"/>
      <c r="O63" s="77"/>
      <c r="P63" s="83"/>
      <c r="Q63" s="83"/>
      <c r="R63" s="83"/>
      <c r="S63" s="83"/>
      <c r="T63" s="83"/>
      <c r="U63" s="77"/>
      <c r="V63" s="111"/>
    </row>
    <row r="64" spans="1:22" s="76" customFormat="1" x14ac:dyDescent="0.3">
      <c r="A64" s="110">
        <v>49</v>
      </c>
      <c r="B64" s="55"/>
      <c r="C64" s="56"/>
      <c r="D64" s="56">
        <f t="shared" si="4"/>
        <v>1</v>
      </c>
      <c r="E64" s="9"/>
      <c r="F64" s="110">
        <f t="shared" si="0"/>
        <v>0</v>
      </c>
      <c r="G64" s="110"/>
      <c r="H64" s="12"/>
      <c r="I64" s="77">
        <f t="shared" si="1"/>
        <v>0</v>
      </c>
      <c r="J64" s="83"/>
      <c r="K64" s="77"/>
      <c r="L64" s="83"/>
      <c r="M64" s="77"/>
      <c r="N64" s="83"/>
      <c r="O64" s="77"/>
      <c r="P64" s="83"/>
      <c r="Q64" s="83"/>
      <c r="R64" s="83"/>
      <c r="S64" s="83"/>
      <c r="T64" s="83"/>
      <c r="U64" s="77"/>
      <c r="V64" s="63">
        <f>SUM(K64+M64+O64+U64)</f>
        <v>0</v>
      </c>
    </row>
    <row r="65" spans="1:22" x14ac:dyDescent="0.3">
      <c r="A65" s="9"/>
      <c r="B65" s="55"/>
      <c r="C65" s="56"/>
      <c r="D65" s="56"/>
      <c r="E65" s="9"/>
      <c r="F65" s="9"/>
      <c r="G65" s="9"/>
      <c r="H65" s="12"/>
      <c r="I65" s="77"/>
      <c r="J65" s="83"/>
      <c r="K65" s="77"/>
      <c r="L65" s="83"/>
      <c r="M65" s="77"/>
      <c r="N65" s="83"/>
      <c r="O65" s="77"/>
      <c r="P65" s="83"/>
      <c r="Q65" s="83"/>
      <c r="R65" s="83"/>
      <c r="S65" s="83"/>
      <c r="T65" s="83"/>
      <c r="U65" s="77"/>
      <c r="V65" s="63">
        <f>SUM(K65+M65+O65+U65)</f>
        <v>0</v>
      </c>
    </row>
    <row r="66" spans="1:22" x14ac:dyDescent="0.3">
      <c r="A66" s="218" t="s">
        <v>217</v>
      </c>
      <c r="B66" s="219"/>
      <c r="C66" s="219"/>
      <c r="D66" s="219"/>
      <c r="E66" s="220"/>
      <c r="F66" s="58">
        <f>SUM(F16:F65)-F39</f>
        <v>684</v>
      </c>
      <c r="G66" s="58"/>
      <c r="H66" s="54"/>
      <c r="I66" s="78">
        <f>SUM(I16:I65)</f>
        <v>3945.6099999999997</v>
      </c>
      <c r="J66" s="84"/>
      <c r="K66" s="77"/>
      <c r="L66" s="84"/>
      <c r="M66" s="77"/>
      <c r="N66" s="84"/>
      <c r="O66" s="77"/>
      <c r="P66" s="84"/>
      <c r="Q66" s="84"/>
      <c r="R66" s="84"/>
      <c r="S66" s="84"/>
      <c r="T66" s="84"/>
      <c r="U66" s="77"/>
      <c r="V66" s="63">
        <f>SUM(V16:V65)</f>
        <v>2969.2</v>
      </c>
    </row>
    <row r="67" spans="1:22" s="1" customFormat="1" x14ac:dyDescent="0.3">
      <c r="A67" s="64"/>
      <c r="B67" s="64"/>
      <c r="C67" s="64"/>
      <c r="D67" s="64"/>
      <c r="E67" s="64"/>
      <c r="F67" s="65"/>
      <c r="G67" s="65"/>
      <c r="H67" s="66"/>
      <c r="I67" s="67"/>
      <c r="J67" s="68"/>
      <c r="K67" s="69"/>
      <c r="L67" s="68"/>
      <c r="M67" s="25"/>
      <c r="N67" s="25"/>
      <c r="O67" s="25"/>
      <c r="P67" s="25"/>
      <c r="Q67" s="25"/>
      <c r="R67" s="25"/>
      <c r="S67" s="25"/>
      <c r="T67" s="25"/>
      <c r="U67" s="25"/>
      <c r="V67" s="70"/>
    </row>
    <row r="68" spans="1:22" s="1" customFormat="1" x14ac:dyDescent="0.3">
      <c r="A68"/>
      <c r="B68"/>
      <c r="C68"/>
      <c r="E68"/>
      <c r="G68" s="66"/>
      <c r="H68" s="58" t="s">
        <v>281</v>
      </c>
      <c r="I68" s="80" t="s">
        <v>282</v>
      </c>
      <c r="J68" s="81" t="s">
        <v>283</v>
      </c>
      <c r="K68" s="69"/>
      <c r="L68" s="68"/>
      <c r="M68" s="25"/>
      <c r="N68" s="25"/>
      <c r="O68" s="25"/>
      <c r="P68" s="25"/>
      <c r="Q68" s="25"/>
      <c r="R68" s="25"/>
      <c r="S68" s="25"/>
      <c r="T68" s="25"/>
      <c r="U68" s="25"/>
      <c r="V68" s="70"/>
    </row>
    <row r="69" spans="1:22" x14ac:dyDescent="0.3">
      <c r="G69" s="66"/>
      <c r="H69" s="53" t="s">
        <v>326</v>
      </c>
      <c r="I69" s="79">
        <f>SUM(F16:F21)</f>
        <v>68</v>
      </c>
      <c r="J69" s="82">
        <f t="shared" ref="J69:J76" si="6">(I69)*5.71</f>
        <v>388.28</v>
      </c>
    </row>
    <row r="70" spans="1:22" ht="15" customHeight="1" x14ac:dyDescent="0.3">
      <c r="G70" s="15"/>
      <c r="H70" s="9" t="s">
        <v>327</v>
      </c>
      <c r="I70" s="92">
        <f>SUM(F22:F27)</f>
        <v>71</v>
      </c>
      <c r="J70" s="82">
        <f t="shared" si="6"/>
        <v>405.41</v>
      </c>
    </row>
    <row r="71" spans="1:22" x14ac:dyDescent="0.3">
      <c r="G71" s="15"/>
      <c r="H71" s="9" t="s">
        <v>328</v>
      </c>
      <c r="I71" s="92">
        <f>SUM(F28:F29)</f>
        <v>23</v>
      </c>
      <c r="J71" s="82">
        <f t="shared" si="6"/>
        <v>131.33000000000001</v>
      </c>
    </row>
    <row r="72" spans="1:22" s="1" customFormat="1" x14ac:dyDescent="0.3">
      <c r="A72"/>
      <c r="B72"/>
      <c r="C72"/>
      <c r="E72"/>
      <c r="G72" s="15"/>
      <c r="H72" s="9" t="s">
        <v>329</v>
      </c>
      <c r="I72" s="92">
        <f>SUM(F30:F33)</f>
        <v>44</v>
      </c>
      <c r="J72" s="82">
        <f t="shared" si="6"/>
        <v>251.24</v>
      </c>
      <c r="Q72" s="76"/>
      <c r="R72" s="76"/>
      <c r="S72" s="76"/>
      <c r="T72" s="76"/>
    </row>
    <row r="73" spans="1:22" s="1" customFormat="1" x14ac:dyDescent="0.3">
      <c r="A73"/>
      <c r="B73"/>
      <c r="C73"/>
      <c r="E73"/>
      <c r="G73" s="15"/>
      <c r="H73" s="9" t="s">
        <v>330</v>
      </c>
      <c r="I73" s="92">
        <f>SUM(F34:F35)</f>
        <v>31</v>
      </c>
      <c r="J73" s="82">
        <f t="shared" si="6"/>
        <v>177.01</v>
      </c>
      <c r="Q73" s="76"/>
      <c r="R73" s="76"/>
      <c r="S73" s="76"/>
      <c r="T73" s="76"/>
    </row>
    <row r="74" spans="1:22" s="1" customFormat="1" x14ac:dyDescent="0.3">
      <c r="A74"/>
      <c r="B74"/>
      <c r="C74"/>
      <c r="E74"/>
      <c r="G74" s="15"/>
      <c r="H74" s="9" t="s">
        <v>1569</v>
      </c>
      <c r="I74" s="92">
        <f>SUM(F36:F41)</f>
        <v>73</v>
      </c>
      <c r="J74" s="82">
        <f t="shared" si="6"/>
        <v>416.83</v>
      </c>
      <c r="Q74" s="76"/>
      <c r="R74" s="76"/>
      <c r="S74" s="76"/>
      <c r="T74" s="76"/>
    </row>
    <row r="75" spans="1:22" s="1" customFormat="1" ht="15" customHeight="1" x14ac:dyDescent="0.3">
      <c r="A75"/>
      <c r="B75"/>
      <c r="C75"/>
      <c r="E75"/>
      <c r="G75" s="15"/>
      <c r="H75" s="9" t="s">
        <v>1817</v>
      </c>
      <c r="I75" s="92">
        <f>SUM(F42:F44)</f>
        <v>62</v>
      </c>
      <c r="J75" s="82">
        <f t="shared" si="6"/>
        <v>354.02</v>
      </c>
      <c r="Q75" s="76"/>
      <c r="R75" s="76"/>
      <c r="S75" s="76"/>
      <c r="T75" s="76"/>
    </row>
    <row r="76" spans="1:22" s="1" customFormat="1" ht="15" customHeight="1" x14ac:dyDescent="0.3">
      <c r="A76"/>
      <c r="B76"/>
      <c r="C76"/>
      <c r="E76"/>
      <c r="G76" s="15"/>
      <c r="H76" s="9" t="s">
        <v>1999</v>
      </c>
      <c r="I76" s="92">
        <f>SUM(F45:F47)</f>
        <v>59</v>
      </c>
      <c r="J76" s="82">
        <f t="shared" si="6"/>
        <v>336.89</v>
      </c>
      <c r="Q76" s="76"/>
      <c r="R76" s="76"/>
      <c r="S76" s="76"/>
      <c r="T76" s="76"/>
    </row>
    <row r="77" spans="1:22" s="76" customFormat="1" x14ac:dyDescent="0.3">
      <c r="A77"/>
      <c r="B77"/>
      <c r="C77"/>
      <c r="D77" s="1"/>
      <c r="E77"/>
      <c r="F77" s="1"/>
      <c r="G77" s="136"/>
      <c r="H77" s="9" t="s">
        <v>2317</v>
      </c>
      <c r="I77" s="92">
        <f>SUM(F48:F50)</f>
        <v>64</v>
      </c>
      <c r="J77" s="82">
        <f t="shared" ref="J77" si="7">(I77)*5.71</f>
        <v>365.44</v>
      </c>
    </row>
    <row r="78" spans="1:22" s="1" customFormat="1" ht="15" customHeight="1" x14ac:dyDescent="0.3">
      <c r="A78"/>
      <c r="B78"/>
      <c r="C78"/>
      <c r="E78"/>
      <c r="F78" s="25"/>
      <c r="G78" s="137"/>
      <c r="H78" s="9" t="s">
        <v>2318</v>
      </c>
      <c r="I78" s="92">
        <f>SUM(F51:F52)</f>
        <v>48</v>
      </c>
      <c r="J78" s="82">
        <f t="shared" ref="J78:J80" si="8">(I78)*5.71</f>
        <v>274.08</v>
      </c>
      <c r="Q78" s="76"/>
      <c r="R78" s="76"/>
      <c r="S78" s="76"/>
      <c r="T78" s="76"/>
    </row>
    <row r="79" spans="1:22" s="76" customFormat="1" ht="15" customHeight="1" x14ac:dyDescent="0.3">
      <c r="A79"/>
      <c r="B79"/>
      <c r="C79"/>
      <c r="D79" s="1"/>
      <c r="E79"/>
      <c r="F79" s="25"/>
      <c r="G79" s="137"/>
      <c r="H79" s="9" t="s">
        <v>2319</v>
      </c>
      <c r="I79" s="92">
        <f>SUM(F53:F56)</f>
        <v>111</v>
      </c>
      <c r="J79" s="82">
        <f t="shared" si="8"/>
        <v>633.80999999999995</v>
      </c>
    </row>
    <row r="80" spans="1:22" s="76" customFormat="1" ht="15" customHeight="1" x14ac:dyDescent="0.3">
      <c r="A80"/>
      <c r="B80"/>
      <c r="C80"/>
      <c r="D80" s="1"/>
      <c r="E80"/>
      <c r="F80" s="1"/>
      <c r="G80" s="137"/>
      <c r="H80" s="9" t="s">
        <v>2320</v>
      </c>
      <c r="I80" s="92">
        <f>SUM(F57:F60)</f>
        <v>37</v>
      </c>
      <c r="J80" s="82">
        <f t="shared" si="8"/>
        <v>211.27</v>
      </c>
    </row>
    <row r="81" spans="7:10" ht="15.6" x14ac:dyDescent="0.3">
      <c r="G81" s="118"/>
      <c r="H81" s="100" t="s">
        <v>2546</v>
      </c>
      <c r="I81" s="101">
        <f>SUM(I69:I80)</f>
        <v>691</v>
      </c>
      <c r="J81" s="102">
        <f>SUM(J69:J80)</f>
        <v>3945.6099999999997</v>
      </c>
    </row>
    <row r="82" spans="7:10" x14ac:dyDescent="0.3">
      <c r="G82" s="118"/>
      <c r="H82" s="15"/>
      <c r="J82" s="1"/>
    </row>
    <row r="83" spans="7:10" x14ac:dyDescent="0.3">
      <c r="G83" s="118"/>
      <c r="H83" s="15"/>
      <c r="J83" s="1"/>
    </row>
    <row r="84" spans="7:10" ht="15" customHeight="1" x14ac:dyDescent="0.3">
      <c r="G84" s="118"/>
      <c r="H84" s="15"/>
      <c r="I84" s="76"/>
      <c r="J84" s="76"/>
    </row>
    <row r="85" spans="7:10" ht="15" customHeight="1" x14ac:dyDescent="0.3">
      <c r="G85" s="118"/>
      <c r="H85" s="15"/>
      <c r="J85" s="1"/>
    </row>
    <row r="86" spans="7:10" x14ac:dyDescent="0.3">
      <c r="G86" s="118"/>
      <c r="H86" s="15"/>
      <c r="I86" s="76"/>
      <c r="J86" s="76"/>
    </row>
    <row r="87" spans="7:10" ht="15" customHeight="1" x14ac:dyDescent="0.3">
      <c r="G87" s="137"/>
      <c r="H87" s="15"/>
      <c r="I87" s="76"/>
      <c r="J87" s="76"/>
    </row>
    <row r="88" spans="7:10" ht="15" customHeight="1" x14ac:dyDescent="0.3">
      <c r="G88" s="137"/>
      <c r="I88"/>
    </row>
    <row r="89" spans="7:10" ht="15" customHeight="1" x14ac:dyDescent="0.3">
      <c r="G89" s="137"/>
    </row>
    <row r="90" spans="7:10" x14ac:dyDescent="0.3">
      <c r="G90" s="118"/>
    </row>
    <row r="91" spans="7:10" ht="15" customHeight="1" x14ac:dyDescent="0.3">
      <c r="G91" s="118"/>
    </row>
    <row r="92" spans="7:10" ht="15" customHeight="1" x14ac:dyDescent="0.3">
      <c r="G92" s="118"/>
    </row>
    <row r="93" spans="7:10" ht="15" customHeight="1" x14ac:dyDescent="0.3">
      <c r="G93" s="118"/>
    </row>
    <row r="96" spans="7:10" ht="15" customHeight="1" x14ac:dyDescent="0.3"/>
    <row r="97" ht="15" customHeight="1" x14ac:dyDescent="0.3"/>
    <row r="98" ht="15" customHeight="1" x14ac:dyDescent="0.3"/>
    <row r="103" ht="15" customHeight="1" x14ac:dyDescent="0.3"/>
    <row r="104" ht="15" customHeight="1" x14ac:dyDescent="0.3"/>
    <row r="108" ht="15" customHeight="1" x14ac:dyDescent="0.3"/>
    <row r="109" ht="15" customHeight="1" x14ac:dyDescent="0.3"/>
  </sheetData>
  <mergeCells count="10">
    <mergeCell ref="G59:G60"/>
    <mergeCell ref="H59:H60"/>
    <mergeCell ref="A5:V8"/>
    <mergeCell ref="A66:E66"/>
    <mergeCell ref="A9:V9"/>
    <mergeCell ref="A10:V10"/>
    <mergeCell ref="A11:V11"/>
    <mergeCell ref="A12:V12"/>
    <mergeCell ref="A13:V13"/>
    <mergeCell ref="A14:V14"/>
  </mergeCells>
  <pageMargins left="0.7" right="0.7" top="0.75" bottom="0.75" header="0.3" footer="0.3"/>
  <pageSetup orientation="portrait" horizontalDpi="180" verticalDpi="180" r:id="rId1"/>
  <ignoredErrors>
    <ignoredError sqref="V20 V22 V25 V32 V43" formula="1"/>
    <ignoredError sqref="Q32 Q25 Q22 Q20 S20:T20 S25:T25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topLeftCell="B1" zoomScale="86" zoomScaleNormal="86" workbookViewId="0">
      <selection activeCell="J50" sqref="J50"/>
    </sheetView>
  </sheetViews>
  <sheetFormatPr baseColWidth="10" defaultRowHeight="14.4" x14ac:dyDescent="0.3"/>
  <cols>
    <col min="2" max="2" width="12.6640625" bestFit="1" customWidth="1"/>
    <col min="7" max="7" width="36.6640625" bestFit="1" customWidth="1"/>
    <col min="8" max="8" width="15.109375" bestFit="1" customWidth="1"/>
    <col min="9" max="9" width="12.44140625" customWidth="1"/>
  </cols>
  <sheetData>
    <row r="2" spans="1:17" x14ac:dyDescent="0.3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17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</row>
    <row r="5" spans="1:17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7" x14ac:dyDescent="0.3">
      <c r="A6" s="195" t="s">
        <v>51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</row>
    <row r="7" spans="1:17" x14ac:dyDescent="0.3">
      <c r="A7" s="195" t="s">
        <v>36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</row>
    <row r="8" spans="1:17" x14ac:dyDescent="0.3">
      <c r="A8" s="195" t="s">
        <v>63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</row>
    <row r="9" spans="1:17" x14ac:dyDescent="0.3">
      <c r="A9" s="195" t="s">
        <v>64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7" x14ac:dyDescent="0.3">
      <c r="A10" s="195" t="s">
        <v>65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7" x14ac:dyDescent="0.3">
      <c r="A11" s="202" t="s">
        <v>3797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</row>
    <row r="12" spans="1:17" x14ac:dyDescent="0.3">
      <c r="A12" s="59" t="s">
        <v>75</v>
      </c>
      <c r="B12" s="59" t="s">
        <v>0</v>
      </c>
      <c r="C12" s="59" t="s">
        <v>59</v>
      </c>
      <c r="D12" s="59" t="s">
        <v>211</v>
      </c>
      <c r="E12" s="59" t="s">
        <v>210</v>
      </c>
      <c r="F12" s="59" t="s">
        <v>213</v>
      </c>
      <c r="G12" s="59" t="s">
        <v>69</v>
      </c>
      <c r="H12" s="59" t="s">
        <v>54</v>
      </c>
      <c r="I12" s="59" t="s">
        <v>53</v>
      </c>
      <c r="J12" s="59" t="s">
        <v>54</v>
      </c>
      <c r="K12" s="60" t="s">
        <v>55</v>
      </c>
      <c r="L12" s="60" t="s">
        <v>54</v>
      </c>
      <c r="M12" s="60" t="s">
        <v>56</v>
      </c>
      <c r="N12" s="60" t="s">
        <v>54</v>
      </c>
      <c r="O12" s="59" t="s">
        <v>57</v>
      </c>
      <c r="P12" s="60" t="s">
        <v>54</v>
      </c>
      <c r="Q12" s="59" t="s">
        <v>212</v>
      </c>
    </row>
    <row r="13" spans="1:17" x14ac:dyDescent="0.3">
      <c r="A13" s="9">
        <v>1</v>
      </c>
      <c r="B13" s="55">
        <v>43104</v>
      </c>
      <c r="C13" s="56">
        <v>19946</v>
      </c>
      <c r="D13" s="56">
        <v>445463</v>
      </c>
      <c r="E13" s="9">
        <v>445476</v>
      </c>
      <c r="F13" s="9">
        <f t="shared" ref="F13:F28" si="0">(E13-D13)+1</f>
        <v>14</v>
      </c>
      <c r="G13" s="12" t="s">
        <v>115</v>
      </c>
      <c r="H13" s="61">
        <f>F13*5.71</f>
        <v>79.94</v>
      </c>
      <c r="I13" s="13" t="s">
        <v>501</v>
      </c>
      <c r="J13" s="61">
        <v>79.94</v>
      </c>
      <c r="K13" s="50"/>
      <c r="L13" s="4"/>
      <c r="M13" s="4"/>
      <c r="N13" s="4"/>
      <c r="O13" s="4"/>
      <c r="P13" s="4"/>
      <c r="Q13" s="63">
        <f>SUM(J13+L13+N13+P13)</f>
        <v>79.94</v>
      </c>
    </row>
    <row r="14" spans="1:17" x14ac:dyDescent="0.3">
      <c r="A14" s="9">
        <v>2</v>
      </c>
      <c r="B14" s="55">
        <v>43104</v>
      </c>
      <c r="C14" s="56">
        <v>19947</v>
      </c>
      <c r="D14" s="56">
        <f t="shared" ref="D14:D29" si="1">(E13)+1</f>
        <v>445477</v>
      </c>
      <c r="E14" s="9">
        <v>445522</v>
      </c>
      <c r="F14" s="9">
        <f t="shared" si="0"/>
        <v>46</v>
      </c>
      <c r="G14" s="12" t="s">
        <v>115</v>
      </c>
      <c r="H14" s="61">
        <f t="shared" ref="H14:H28" si="2">F14*5.71</f>
        <v>262.66000000000003</v>
      </c>
      <c r="I14" s="13" t="s">
        <v>501</v>
      </c>
      <c r="J14" s="61">
        <v>262.66000000000003</v>
      </c>
      <c r="K14" s="50"/>
      <c r="L14" s="4"/>
      <c r="M14" s="4"/>
      <c r="N14" s="4"/>
      <c r="O14" s="4"/>
      <c r="P14" s="4"/>
      <c r="Q14" s="63">
        <f t="shared" ref="Q14:Q21" si="3">SUM(J14+L14+N14+P14)</f>
        <v>262.66000000000003</v>
      </c>
    </row>
    <row r="15" spans="1:17" x14ac:dyDescent="0.3">
      <c r="A15" s="9">
        <v>3</v>
      </c>
      <c r="B15" s="55">
        <v>43136</v>
      </c>
      <c r="C15" s="56">
        <v>20124</v>
      </c>
      <c r="D15" s="56">
        <f t="shared" si="1"/>
        <v>445523</v>
      </c>
      <c r="E15" s="9">
        <v>445536</v>
      </c>
      <c r="F15" s="9">
        <f t="shared" si="0"/>
        <v>14</v>
      </c>
      <c r="G15" s="12" t="s">
        <v>115</v>
      </c>
      <c r="H15" s="61">
        <f t="shared" si="2"/>
        <v>79.94</v>
      </c>
      <c r="I15" s="13" t="s">
        <v>501</v>
      </c>
      <c r="J15" s="61">
        <v>79.94</v>
      </c>
      <c r="K15" s="50"/>
      <c r="L15" s="4"/>
      <c r="M15" s="4"/>
      <c r="N15" s="4"/>
      <c r="O15" s="4"/>
      <c r="P15" s="4"/>
      <c r="Q15" s="63">
        <f t="shared" si="3"/>
        <v>79.94</v>
      </c>
    </row>
    <row r="16" spans="1:17" x14ac:dyDescent="0.3">
      <c r="A16" s="9">
        <v>4</v>
      </c>
      <c r="B16" s="55">
        <v>43136</v>
      </c>
      <c r="C16" s="56">
        <v>20125</v>
      </c>
      <c r="D16" s="56">
        <f t="shared" si="1"/>
        <v>445537</v>
      </c>
      <c r="E16" s="9">
        <v>445592</v>
      </c>
      <c r="F16" s="9">
        <f t="shared" si="0"/>
        <v>56</v>
      </c>
      <c r="G16" s="12" t="s">
        <v>115</v>
      </c>
      <c r="H16" s="61">
        <f t="shared" si="2"/>
        <v>319.76</v>
      </c>
      <c r="I16" s="13" t="s">
        <v>501</v>
      </c>
      <c r="J16" s="61">
        <v>319.76</v>
      </c>
      <c r="K16" s="50"/>
      <c r="L16" s="4"/>
      <c r="M16" s="4"/>
      <c r="N16" s="4"/>
      <c r="O16" s="4"/>
      <c r="P16" s="4"/>
      <c r="Q16" s="63">
        <f t="shared" si="3"/>
        <v>319.76</v>
      </c>
    </row>
    <row r="17" spans="1:17" x14ac:dyDescent="0.3">
      <c r="A17" s="9">
        <v>5</v>
      </c>
      <c r="B17" s="55">
        <v>43164</v>
      </c>
      <c r="C17" s="56">
        <v>20269</v>
      </c>
      <c r="D17" s="56">
        <f t="shared" si="1"/>
        <v>445593</v>
      </c>
      <c r="E17" s="9">
        <v>445635</v>
      </c>
      <c r="F17" s="9">
        <f t="shared" si="0"/>
        <v>43</v>
      </c>
      <c r="G17" s="12" t="s">
        <v>115</v>
      </c>
      <c r="H17" s="61">
        <f t="shared" si="2"/>
        <v>245.53</v>
      </c>
      <c r="I17" s="13" t="s">
        <v>501</v>
      </c>
      <c r="J17" s="61">
        <v>245.53</v>
      </c>
      <c r="K17" s="50"/>
      <c r="L17" s="4"/>
      <c r="M17" s="4"/>
      <c r="N17" s="4"/>
      <c r="O17" s="4"/>
      <c r="P17" s="4"/>
      <c r="Q17" s="63">
        <f t="shared" si="3"/>
        <v>245.53</v>
      </c>
    </row>
    <row r="18" spans="1:17" x14ac:dyDescent="0.3">
      <c r="A18" s="9">
        <v>6</v>
      </c>
      <c r="B18" s="55">
        <v>43164</v>
      </c>
      <c r="C18" s="56">
        <v>20270</v>
      </c>
      <c r="D18" s="56">
        <f t="shared" si="1"/>
        <v>445636</v>
      </c>
      <c r="E18" s="9">
        <v>445645</v>
      </c>
      <c r="F18" s="9">
        <f t="shared" si="0"/>
        <v>10</v>
      </c>
      <c r="G18" s="12" t="s">
        <v>115</v>
      </c>
      <c r="H18" s="61">
        <f t="shared" si="2"/>
        <v>57.1</v>
      </c>
      <c r="I18" s="13" t="s">
        <v>501</v>
      </c>
      <c r="J18" s="61">
        <v>57.1</v>
      </c>
      <c r="K18" s="50"/>
      <c r="L18" s="4"/>
      <c r="M18" s="4"/>
      <c r="N18" s="4"/>
      <c r="O18" s="4"/>
      <c r="P18" s="4"/>
      <c r="Q18" s="63">
        <f t="shared" si="3"/>
        <v>57.1</v>
      </c>
    </row>
    <row r="19" spans="1:17" x14ac:dyDescent="0.3">
      <c r="A19" s="9">
        <v>7</v>
      </c>
      <c r="B19" s="55">
        <v>43194</v>
      </c>
      <c r="C19" s="56">
        <v>20415</v>
      </c>
      <c r="D19" s="56">
        <f t="shared" si="1"/>
        <v>445646</v>
      </c>
      <c r="E19" s="9">
        <v>445697</v>
      </c>
      <c r="F19" s="9">
        <f t="shared" si="0"/>
        <v>52</v>
      </c>
      <c r="G19" s="12" t="s">
        <v>115</v>
      </c>
      <c r="H19" s="61">
        <f t="shared" si="2"/>
        <v>296.92</v>
      </c>
      <c r="I19" s="13" t="s">
        <v>501</v>
      </c>
      <c r="J19" s="61">
        <v>296.92</v>
      </c>
      <c r="K19" s="50"/>
      <c r="L19" s="4"/>
      <c r="M19" s="4"/>
      <c r="N19" s="4"/>
      <c r="O19" s="4"/>
      <c r="P19" s="4"/>
      <c r="Q19" s="63">
        <f t="shared" si="3"/>
        <v>296.92</v>
      </c>
    </row>
    <row r="20" spans="1:17" x14ac:dyDescent="0.3">
      <c r="A20" s="9">
        <v>8</v>
      </c>
      <c r="B20" s="55">
        <v>43194</v>
      </c>
      <c r="C20" s="56">
        <v>20416</v>
      </c>
      <c r="D20" s="56">
        <f t="shared" si="1"/>
        <v>445698</v>
      </c>
      <c r="E20" s="9">
        <v>445710</v>
      </c>
      <c r="F20" s="9">
        <f t="shared" si="0"/>
        <v>13</v>
      </c>
      <c r="G20" s="12" t="s">
        <v>115</v>
      </c>
      <c r="H20" s="61">
        <f t="shared" si="2"/>
        <v>74.23</v>
      </c>
      <c r="I20" s="13" t="s">
        <v>501</v>
      </c>
      <c r="J20" s="61">
        <v>74.23</v>
      </c>
      <c r="K20" s="50"/>
      <c r="L20" s="4"/>
      <c r="M20" s="4"/>
      <c r="N20" s="4"/>
      <c r="O20" s="4"/>
      <c r="P20" s="4"/>
      <c r="Q20" s="63">
        <f t="shared" si="3"/>
        <v>74.23</v>
      </c>
    </row>
    <row r="21" spans="1:17" x14ac:dyDescent="0.3">
      <c r="A21" s="9">
        <v>9</v>
      </c>
      <c r="B21" s="55">
        <v>43223</v>
      </c>
      <c r="C21" s="56">
        <v>20597</v>
      </c>
      <c r="D21" s="56">
        <f t="shared" si="1"/>
        <v>445711</v>
      </c>
      <c r="E21" s="9">
        <v>445763</v>
      </c>
      <c r="F21" s="9">
        <f t="shared" si="0"/>
        <v>53</v>
      </c>
      <c r="G21" s="12" t="s">
        <v>115</v>
      </c>
      <c r="H21" s="61">
        <f t="shared" si="2"/>
        <v>302.63</v>
      </c>
      <c r="I21" s="13" t="s">
        <v>501</v>
      </c>
      <c r="J21" s="61">
        <v>302.63</v>
      </c>
      <c r="K21" s="50"/>
      <c r="L21" s="4"/>
      <c r="M21" s="4"/>
      <c r="N21" s="4"/>
      <c r="O21" s="4"/>
      <c r="P21" s="4"/>
      <c r="Q21" s="63">
        <f t="shared" si="3"/>
        <v>302.63</v>
      </c>
    </row>
    <row r="22" spans="1:17" s="76" customFormat="1" x14ac:dyDescent="0.3">
      <c r="A22" s="9">
        <v>10</v>
      </c>
      <c r="B22" s="55"/>
      <c r="C22" s="56"/>
      <c r="D22" s="56">
        <f t="shared" si="1"/>
        <v>445764</v>
      </c>
      <c r="E22" s="9"/>
      <c r="F22" s="9">
        <v>0</v>
      </c>
      <c r="G22" s="12"/>
      <c r="H22" s="61">
        <f t="shared" si="2"/>
        <v>0</v>
      </c>
      <c r="I22" s="13"/>
      <c r="J22" s="61"/>
      <c r="K22" s="50"/>
      <c r="L22" s="4"/>
      <c r="M22" s="4"/>
      <c r="N22" s="4"/>
      <c r="O22" s="4"/>
      <c r="P22" s="4"/>
      <c r="Q22" s="63"/>
    </row>
    <row r="23" spans="1:17" s="76" customFormat="1" x14ac:dyDescent="0.3">
      <c r="A23" s="9">
        <v>11</v>
      </c>
      <c r="B23" s="55"/>
      <c r="C23" s="56"/>
      <c r="D23" s="56">
        <f t="shared" si="1"/>
        <v>1</v>
      </c>
      <c r="E23" s="9"/>
      <c r="F23" s="9">
        <v>0</v>
      </c>
      <c r="G23" s="12"/>
      <c r="H23" s="61">
        <f t="shared" si="2"/>
        <v>0</v>
      </c>
      <c r="I23" s="13"/>
      <c r="J23" s="61"/>
      <c r="K23" s="50"/>
      <c r="L23" s="4"/>
      <c r="M23" s="4"/>
      <c r="N23" s="4"/>
      <c r="O23" s="4"/>
      <c r="P23" s="4"/>
      <c r="Q23" s="63"/>
    </row>
    <row r="24" spans="1:17" s="76" customFormat="1" x14ac:dyDescent="0.3">
      <c r="A24" s="9">
        <v>12</v>
      </c>
      <c r="B24" s="55"/>
      <c r="C24" s="56"/>
      <c r="D24" s="56">
        <f t="shared" si="1"/>
        <v>1</v>
      </c>
      <c r="E24" s="9"/>
      <c r="F24" s="9">
        <v>0</v>
      </c>
      <c r="G24" s="12"/>
      <c r="H24" s="61">
        <f t="shared" si="2"/>
        <v>0</v>
      </c>
      <c r="I24" s="13"/>
      <c r="J24" s="61"/>
      <c r="K24" s="50"/>
      <c r="L24" s="4"/>
      <c r="M24" s="4"/>
      <c r="N24" s="4"/>
      <c r="O24" s="4"/>
      <c r="P24" s="4"/>
      <c r="Q24" s="63"/>
    </row>
    <row r="25" spans="1:17" s="76" customFormat="1" x14ac:dyDescent="0.3">
      <c r="A25" s="9">
        <v>13</v>
      </c>
      <c r="B25" s="55"/>
      <c r="C25" s="56"/>
      <c r="D25" s="56">
        <f t="shared" si="1"/>
        <v>1</v>
      </c>
      <c r="E25" s="9"/>
      <c r="F25" s="9">
        <v>0</v>
      </c>
      <c r="G25" s="12"/>
      <c r="H25" s="61">
        <f t="shared" si="2"/>
        <v>0</v>
      </c>
      <c r="I25" s="13"/>
      <c r="J25" s="61"/>
      <c r="K25" s="50"/>
      <c r="L25" s="4"/>
      <c r="M25" s="4"/>
      <c r="N25" s="4"/>
      <c r="O25" s="4"/>
      <c r="P25" s="4"/>
      <c r="Q25" s="63"/>
    </row>
    <row r="26" spans="1:17" s="76" customFormat="1" x14ac:dyDescent="0.3">
      <c r="A26" s="9">
        <v>14</v>
      </c>
      <c r="B26" s="55"/>
      <c r="C26" s="56"/>
      <c r="D26" s="56">
        <f t="shared" si="1"/>
        <v>1</v>
      </c>
      <c r="E26" s="9"/>
      <c r="F26" s="9">
        <v>0</v>
      </c>
      <c r="G26" s="12"/>
      <c r="H26" s="61">
        <f t="shared" si="2"/>
        <v>0</v>
      </c>
      <c r="I26" s="13"/>
      <c r="J26" s="61"/>
      <c r="K26" s="50"/>
      <c r="L26" s="4"/>
      <c r="M26" s="4"/>
      <c r="N26" s="4"/>
      <c r="O26" s="4"/>
      <c r="P26" s="4"/>
      <c r="Q26" s="63"/>
    </row>
    <row r="27" spans="1:17" x14ac:dyDescent="0.3">
      <c r="A27" s="9">
        <v>15</v>
      </c>
      <c r="B27" s="55"/>
      <c r="C27" s="56"/>
      <c r="D27" s="56">
        <f t="shared" si="1"/>
        <v>1</v>
      </c>
      <c r="E27" s="9"/>
      <c r="F27" s="9">
        <f t="shared" si="0"/>
        <v>0</v>
      </c>
      <c r="G27" s="12"/>
      <c r="H27" s="61">
        <f t="shared" si="2"/>
        <v>0</v>
      </c>
      <c r="I27" s="13"/>
      <c r="J27" s="61"/>
      <c r="K27" s="50"/>
      <c r="L27" s="4"/>
      <c r="M27" s="4"/>
      <c r="N27" s="4"/>
      <c r="O27" s="4"/>
      <c r="P27" s="4"/>
      <c r="Q27" s="63"/>
    </row>
    <row r="28" spans="1:17" x14ac:dyDescent="0.3">
      <c r="A28" s="9">
        <v>16</v>
      </c>
      <c r="B28" s="55"/>
      <c r="C28" s="56"/>
      <c r="D28" s="56">
        <f t="shared" si="1"/>
        <v>1</v>
      </c>
      <c r="E28" s="9"/>
      <c r="F28" s="9">
        <f t="shared" si="0"/>
        <v>0</v>
      </c>
      <c r="G28" s="12"/>
      <c r="H28" s="61">
        <f t="shared" si="2"/>
        <v>0</v>
      </c>
      <c r="I28" s="13"/>
      <c r="J28" s="61"/>
      <c r="K28" s="50"/>
      <c r="L28" s="4"/>
      <c r="M28" s="4"/>
      <c r="N28" s="4"/>
      <c r="O28" s="4"/>
      <c r="P28" s="4"/>
      <c r="Q28" s="63"/>
    </row>
    <row r="29" spans="1:17" x14ac:dyDescent="0.3">
      <c r="A29" s="9">
        <v>17</v>
      </c>
      <c r="B29" s="55"/>
      <c r="C29" s="56"/>
      <c r="D29" s="56">
        <f t="shared" si="1"/>
        <v>1</v>
      </c>
      <c r="E29" s="9"/>
      <c r="F29" s="9">
        <v>0</v>
      </c>
      <c r="G29" s="12"/>
      <c r="H29" s="61">
        <f>F29*5.71</f>
        <v>0</v>
      </c>
      <c r="I29" s="13"/>
      <c r="J29" s="61"/>
      <c r="K29" s="51"/>
      <c r="L29" s="4"/>
      <c r="M29" s="4"/>
      <c r="N29" s="4"/>
      <c r="O29" s="4"/>
      <c r="P29" s="4"/>
      <c r="Q29" s="63"/>
    </row>
    <row r="30" spans="1:17" x14ac:dyDescent="0.3">
      <c r="A30" s="218" t="s">
        <v>217</v>
      </c>
      <c r="B30" s="219"/>
      <c r="C30" s="219"/>
      <c r="D30" s="219"/>
      <c r="E30" s="220"/>
      <c r="F30" s="58">
        <f>SUM(F13:F29)</f>
        <v>301</v>
      </c>
      <c r="G30" s="54"/>
      <c r="H30" s="62">
        <f>SUM(H13:H29)</f>
        <v>1718.71</v>
      </c>
      <c r="I30" s="52"/>
      <c r="J30" s="62"/>
      <c r="K30" s="52"/>
      <c r="L30" s="4"/>
      <c r="M30" s="4"/>
      <c r="N30" s="4"/>
      <c r="O30" s="4"/>
      <c r="P30" s="4"/>
      <c r="Q30" s="63">
        <f>SUM(Q13:Q29)</f>
        <v>1718.71</v>
      </c>
    </row>
    <row r="31" spans="1:17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</row>
    <row r="32" spans="1:17" x14ac:dyDescent="0.3">
      <c r="A32" s="15"/>
      <c r="B32" s="15"/>
      <c r="C32" s="15"/>
      <c r="D32" s="15"/>
      <c r="E32" s="15"/>
      <c r="F32" s="15"/>
      <c r="G32" s="15"/>
      <c r="H32" s="1"/>
      <c r="I32" s="1"/>
      <c r="J32" s="1"/>
      <c r="K32" s="1"/>
      <c r="L32" s="1"/>
      <c r="M32" s="1"/>
    </row>
    <row r="33" spans="1:13" x14ac:dyDescent="0.3">
      <c r="A33" s="15"/>
      <c r="F33" s="15"/>
      <c r="G33" s="15"/>
      <c r="H33" s="1"/>
      <c r="I33" s="1"/>
      <c r="J33" s="1"/>
      <c r="K33" s="1"/>
      <c r="L33" s="1"/>
      <c r="M33" s="1"/>
    </row>
    <row r="34" spans="1:13" x14ac:dyDescent="0.3">
      <c r="G34" s="58" t="s">
        <v>281</v>
      </c>
      <c r="H34" s="80" t="s">
        <v>282</v>
      </c>
      <c r="I34" s="81" t="s">
        <v>283</v>
      </c>
    </row>
    <row r="35" spans="1:13" x14ac:dyDescent="0.3">
      <c r="G35" s="53" t="s">
        <v>326</v>
      </c>
      <c r="H35" s="85">
        <f>SUM(F13:F14)</f>
        <v>60</v>
      </c>
      <c r="I35" s="82">
        <f>(H35)*5.71</f>
        <v>342.6</v>
      </c>
    </row>
    <row r="36" spans="1:13" ht="15" customHeight="1" x14ac:dyDescent="0.3">
      <c r="G36" s="9" t="s">
        <v>327</v>
      </c>
      <c r="H36" s="92">
        <f>SUM(F15:F16)</f>
        <v>70</v>
      </c>
      <c r="I36" s="82">
        <f>(H36)*5.71</f>
        <v>399.7</v>
      </c>
    </row>
    <row r="37" spans="1:13" ht="15" customHeight="1" x14ac:dyDescent="0.3">
      <c r="G37" s="9" t="s">
        <v>328</v>
      </c>
      <c r="H37" s="85">
        <f>SUM(F17:F18)</f>
        <v>53</v>
      </c>
      <c r="I37" s="82">
        <f>(H37)*5.71</f>
        <v>302.63</v>
      </c>
    </row>
    <row r="38" spans="1:13" x14ac:dyDescent="0.3">
      <c r="G38" s="9" t="s">
        <v>329</v>
      </c>
      <c r="H38" s="86">
        <f>SUM(F19:F20)</f>
        <v>65</v>
      </c>
      <c r="I38" s="82">
        <f>(H38)*5.71</f>
        <v>371.15</v>
      </c>
    </row>
    <row r="39" spans="1:13" x14ac:dyDescent="0.3">
      <c r="G39" s="9" t="s">
        <v>330</v>
      </c>
      <c r="H39" s="92">
        <f>SUM(F21:F21)</f>
        <v>53</v>
      </c>
      <c r="I39" s="82">
        <f t="shared" ref="I39" si="4">(H39)*5.71</f>
        <v>302.63</v>
      </c>
    </row>
    <row r="40" spans="1:13" x14ac:dyDescent="0.3">
      <c r="G40" s="9"/>
      <c r="H40" s="92"/>
      <c r="I40" s="82"/>
    </row>
    <row r="41" spans="1:13" ht="15.75" customHeight="1" x14ac:dyDescent="0.3">
      <c r="G41" s="100" t="s">
        <v>217</v>
      </c>
      <c r="H41" s="101">
        <f>SUM(H35:H40)</f>
        <v>301</v>
      </c>
      <c r="I41" s="102">
        <f>SUM(I35:I40)</f>
        <v>1718.71</v>
      </c>
    </row>
    <row r="42" spans="1:13" ht="15" customHeight="1" x14ac:dyDescent="0.3"/>
  </sheetData>
  <mergeCells count="8">
    <mergeCell ref="A30:E30"/>
    <mergeCell ref="A10:Q10"/>
    <mergeCell ref="A11:Q11"/>
    <mergeCell ref="A2:Q5"/>
    <mergeCell ref="A6:Q6"/>
    <mergeCell ref="A7:Q7"/>
    <mergeCell ref="A8:Q8"/>
    <mergeCell ref="A9:Q9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opLeftCell="A7" workbookViewId="0">
      <selection activeCell="J29" sqref="J29"/>
    </sheetView>
  </sheetViews>
  <sheetFormatPr baseColWidth="10" defaultRowHeight="14.4" x14ac:dyDescent="0.3"/>
  <cols>
    <col min="1" max="1" width="4.6640625" style="76" bestFit="1" customWidth="1"/>
    <col min="2" max="2" width="11.33203125" style="76" bestFit="1" customWidth="1"/>
    <col min="3" max="3" width="8.33203125" style="76" customWidth="1"/>
    <col min="4" max="4" width="13.109375" style="76" bestFit="1" customWidth="1"/>
    <col min="5" max="5" width="11.88671875" style="76" bestFit="1" customWidth="1"/>
    <col min="6" max="6" width="18.6640625" style="76" customWidth="1"/>
    <col min="7" max="7" width="10.6640625" style="76" customWidth="1"/>
    <col min="8" max="8" width="38.88671875" style="76" bestFit="1" customWidth="1"/>
    <col min="9" max="9" width="9.6640625" style="76" bestFit="1" customWidth="1"/>
    <col min="10" max="10" width="11.5546875" style="76" bestFit="1" customWidth="1"/>
    <col min="11" max="11" width="8.109375" style="76" bestFit="1" customWidth="1"/>
    <col min="12" max="12" width="12.109375" style="76" bestFit="1" customWidth="1"/>
    <col min="13" max="13" width="7.5546875" style="76" bestFit="1" customWidth="1"/>
    <col min="14" max="14" width="9.6640625" style="76" bestFit="1" customWidth="1"/>
    <col min="15" max="15" width="7.5546875" style="76" bestFit="1" customWidth="1"/>
    <col min="16" max="16" width="9.6640625" style="76" bestFit="1" customWidth="1"/>
    <col min="17" max="17" width="7.5546875" style="76" bestFit="1" customWidth="1"/>
    <col min="18" max="18" width="11.44140625" style="76"/>
  </cols>
  <sheetData>
    <row r="2" spans="1:18" x14ac:dyDescent="0.3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18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18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</row>
    <row r="5" spans="1:18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</row>
    <row r="6" spans="1:18" x14ac:dyDescent="0.3">
      <c r="A6" s="195" t="s">
        <v>51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</row>
    <row r="7" spans="1:18" x14ac:dyDescent="0.3">
      <c r="A7" s="195" t="s">
        <v>36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</row>
    <row r="8" spans="1:18" x14ac:dyDescent="0.3">
      <c r="A8" s="195" t="s">
        <v>63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</row>
    <row r="9" spans="1:18" x14ac:dyDescent="0.3">
      <c r="A9" s="195" t="s">
        <v>64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</row>
    <row r="10" spans="1:18" x14ac:dyDescent="0.3">
      <c r="A10" s="195" t="s">
        <v>65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</row>
    <row r="11" spans="1:18" x14ac:dyDescent="0.3">
      <c r="A11" s="202" t="s">
        <v>3798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</row>
    <row r="12" spans="1:18" x14ac:dyDescent="0.3">
      <c r="A12" s="131" t="s">
        <v>75</v>
      </c>
      <c r="B12" s="131" t="s">
        <v>0</v>
      </c>
      <c r="C12" s="131" t="s">
        <v>59</v>
      </c>
      <c r="D12" s="131" t="s">
        <v>211</v>
      </c>
      <c r="E12" s="131" t="s">
        <v>210</v>
      </c>
      <c r="F12" s="140" t="s">
        <v>2720</v>
      </c>
      <c r="G12" s="131" t="s">
        <v>213</v>
      </c>
      <c r="H12" s="131" t="s">
        <v>69</v>
      </c>
      <c r="I12" s="131" t="s">
        <v>54</v>
      </c>
      <c r="J12" s="131" t="s">
        <v>53</v>
      </c>
      <c r="K12" s="131" t="s">
        <v>54</v>
      </c>
      <c r="L12" s="132" t="s">
        <v>55</v>
      </c>
      <c r="M12" s="132" t="s">
        <v>54</v>
      </c>
      <c r="N12" s="132" t="s">
        <v>56</v>
      </c>
      <c r="O12" s="132" t="s">
        <v>54</v>
      </c>
      <c r="P12" s="131" t="s">
        <v>57</v>
      </c>
      <c r="Q12" s="132" t="s">
        <v>54</v>
      </c>
      <c r="R12" s="131" t="s">
        <v>212</v>
      </c>
    </row>
    <row r="13" spans="1:18" x14ac:dyDescent="0.3">
      <c r="A13" s="9">
        <v>1</v>
      </c>
      <c r="B13" s="55">
        <v>43346</v>
      </c>
      <c r="C13" s="56">
        <v>21388</v>
      </c>
      <c r="D13" s="56">
        <v>903527</v>
      </c>
      <c r="E13" s="9">
        <v>903616</v>
      </c>
      <c r="F13" s="144" t="s">
        <v>192</v>
      </c>
      <c r="G13" s="9">
        <f t="shared" ref="G13:G32" si="0">(E13-D13)+1</f>
        <v>90</v>
      </c>
      <c r="H13" s="12" t="s">
        <v>21</v>
      </c>
      <c r="I13" s="61">
        <f>G13*5.71</f>
        <v>513.9</v>
      </c>
      <c r="J13" s="13" t="s">
        <v>501</v>
      </c>
      <c r="K13" s="61">
        <v>513.9</v>
      </c>
      <c r="L13" s="50"/>
      <c r="M13" s="4"/>
      <c r="N13" s="4"/>
      <c r="O13" s="4"/>
      <c r="P13" s="4"/>
      <c r="Q13" s="4"/>
      <c r="R13" s="63">
        <f>SUM(K13+M13+O13+Q13)</f>
        <v>513.9</v>
      </c>
    </row>
    <row r="14" spans="1:18" x14ac:dyDescent="0.3">
      <c r="A14" s="9">
        <v>2</v>
      </c>
      <c r="B14" s="55">
        <v>43347</v>
      </c>
      <c r="C14" s="56">
        <v>21396</v>
      </c>
      <c r="D14" s="56">
        <f t="shared" ref="D14:D34" si="1">(E13)+1</f>
        <v>903617</v>
      </c>
      <c r="E14" s="9">
        <v>903641</v>
      </c>
      <c r="F14" s="144" t="s">
        <v>191</v>
      </c>
      <c r="G14" s="9">
        <f t="shared" si="0"/>
        <v>25</v>
      </c>
      <c r="H14" s="12" t="s">
        <v>114</v>
      </c>
      <c r="I14" s="61">
        <f t="shared" ref="I14:I34" si="2">G14*5.71</f>
        <v>142.75</v>
      </c>
      <c r="J14" s="13" t="s">
        <v>501</v>
      </c>
      <c r="K14" s="61">
        <v>142.75</v>
      </c>
      <c r="L14" s="50"/>
      <c r="M14" s="4"/>
      <c r="N14" s="4"/>
      <c r="O14" s="4"/>
      <c r="P14" s="4"/>
      <c r="Q14" s="4"/>
      <c r="R14" s="63">
        <f t="shared" ref="R14:R33" si="3">SUM(K14+M14+O14+Q14)</f>
        <v>142.75</v>
      </c>
    </row>
    <row r="15" spans="1:18" x14ac:dyDescent="0.3">
      <c r="A15" s="9">
        <v>3</v>
      </c>
      <c r="B15" s="55">
        <v>43362</v>
      </c>
      <c r="C15" s="56">
        <v>21483</v>
      </c>
      <c r="D15" s="56">
        <f t="shared" si="1"/>
        <v>903642</v>
      </c>
      <c r="E15" s="9">
        <v>903646</v>
      </c>
      <c r="F15" s="144" t="s">
        <v>168</v>
      </c>
      <c r="G15" s="9">
        <f t="shared" si="0"/>
        <v>5</v>
      </c>
      <c r="H15" s="12" t="s">
        <v>27</v>
      </c>
      <c r="I15" s="61">
        <f t="shared" si="2"/>
        <v>28.55</v>
      </c>
      <c r="J15" s="139">
        <v>8547</v>
      </c>
      <c r="K15" s="61">
        <v>28.55</v>
      </c>
      <c r="L15" s="50"/>
      <c r="M15" s="4"/>
      <c r="N15" s="4"/>
      <c r="O15" s="4"/>
      <c r="P15" s="4"/>
      <c r="Q15" s="4"/>
      <c r="R15" s="63">
        <f t="shared" si="3"/>
        <v>28.55</v>
      </c>
    </row>
    <row r="16" spans="1:18" x14ac:dyDescent="0.3">
      <c r="A16" s="9">
        <v>4</v>
      </c>
      <c r="B16" s="55">
        <v>43364</v>
      </c>
      <c r="C16" s="56">
        <v>21502</v>
      </c>
      <c r="D16" s="56">
        <f t="shared" si="1"/>
        <v>903647</v>
      </c>
      <c r="E16" s="9">
        <v>903666</v>
      </c>
      <c r="F16" s="144" t="s">
        <v>242</v>
      </c>
      <c r="G16" s="9">
        <f t="shared" si="0"/>
        <v>20</v>
      </c>
      <c r="H16" s="12" t="s">
        <v>47</v>
      </c>
      <c r="I16" s="61">
        <f t="shared" si="2"/>
        <v>114.2</v>
      </c>
      <c r="J16" s="139" t="s">
        <v>501</v>
      </c>
      <c r="K16" s="61">
        <v>114.2</v>
      </c>
      <c r="L16" s="50"/>
      <c r="M16" s="4"/>
      <c r="N16" s="4"/>
      <c r="O16" s="4"/>
      <c r="P16" s="4"/>
      <c r="Q16" s="4"/>
      <c r="R16" s="63">
        <f t="shared" si="3"/>
        <v>114.2</v>
      </c>
    </row>
    <row r="17" spans="1:18" x14ac:dyDescent="0.3">
      <c r="A17" s="9">
        <v>5</v>
      </c>
      <c r="B17" s="55">
        <v>43375</v>
      </c>
      <c r="C17" s="56">
        <v>21580</v>
      </c>
      <c r="D17" s="56">
        <f t="shared" si="1"/>
        <v>903667</v>
      </c>
      <c r="E17" s="9">
        <v>903696</v>
      </c>
      <c r="F17" s="144" t="s">
        <v>191</v>
      </c>
      <c r="G17" s="9">
        <f t="shared" si="0"/>
        <v>30</v>
      </c>
      <c r="H17" s="12" t="s">
        <v>114</v>
      </c>
      <c r="I17" s="61">
        <f t="shared" si="2"/>
        <v>171.3</v>
      </c>
      <c r="J17" s="139" t="s">
        <v>501</v>
      </c>
      <c r="K17" s="61">
        <v>171.3</v>
      </c>
      <c r="L17" s="50"/>
      <c r="M17" s="4"/>
      <c r="N17" s="4"/>
      <c r="O17" s="4"/>
      <c r="P17" s="4"/>
      <c r="Q17" s="4"/>
      <c r="R17" s="63">
        <f t="shared" si="3"/>
        <v>171.3</v>
      </c>
    </row>
    <row r="18" spans="1:18" x14ac:dyDescent="0.3">
      <c r="A18" s="9">
        <v>6</v>
      </c>
      <c r="B18" s="55">
        <v>43376</v>
      </c>
      <c r="C18" s="56">
        <v>21591</v>
      </c>
      <c r="D18" s="56">
        <f t="shared" si="1"/>
        <v>903697</v>
      </c>
      <c r="E18" s="9">
        <v>903758</v>
      </c>
      <c r="F18" s="144" t="s">
        <v>192</v>
      </c>
      <c r="G18" s="9">
        <f t="shared" si="0"/>
        <v>62</v>
      </c>
      <c r="H18" s="12" t="s">
        <v>21</v>
      </c>
      <c r="I18" s="61">
        <f t="shared" si="2"/>
        <v>354.02</v>
      </c>
      <c r="J18" s="139" t="s">
        <v>501</v>
      </c>
      <c r="K18" s="61">
        <v>354.02</v>
      </c>
      <c r="L18" s="50"/>
      <c r="M18" s="4"/>
      <c r="N18" s="4"/>
      <c r="O18" s="4"/>
      <c r="P18" s="4"/>
      <c r="Q18" s="4"/>
      <c r="R18" s="63">
        <f t="shared" si="3"/>
        <v>354.02</v>
      </c>
    </row>
    <row r="19" spans="1:18" x14ac:dyDescent="0.3">
      <c r="A19" s="9">
        <v>7</v>
      </c>
      <c r="B19" s="55">
        <v>43378</v>
      </c>
      <c r="C19" s="56">
        <v>21610</v>
      </c>
      <c r="D19" s="56">
        <f t="shared" si="1"/>
        <v>903759</v>
      </c>
      <c r="E19" s="9">
        <v>903773</v>
      </c>
      <c r="F19" s="144" t="s">
        <v>242</v>
      </c>
      <c r="G19" s="9">
        <f t="shared" si="0"/>
        <v>15</v>
      </c>
      <c r="H19" s="12" t="s">
        <v>47</v>
      </c>
      <c r="I19" s="61">
        <f t="shared" si="2"/>
        <v>85.65</v>
      </c>
      <c r="J19" s="139" t="s">
        <v>501</v>
      </c>
      <c r="K19" s="61">
        <v>85.65</v>
      </c>
      <c r="L19" s="50"/>
      <c r="M19" s="4"/>
      <c r="N19" s="4"/>
      <c r="O19" s="4"/>
      <c r="P19" s="4"/>
      <c r="Q19" s="4"/>
      <c r="R19" s="63">
        <f t="shared" si="3"/>
        <v>85.65</v>
      </c>
    </row>
    <row r="20" spans="1:18" x14ac:dyDescent="0.3">
      <c r="A20" s="9">
        <v>8</v>
      </c>
      <c r="B20" s="55">
        <v>43383</v>
      </c>
      <c r="C20" s="56">
        <v>21635</v>
      </c>
      <c r="D20" s="56">
        <f t="shared" si="1"/>
        <v>903774</v>
      </c>
      <c r="E20" s="9">
        <v>903777</v>
      </c>
      <c r="F20" s="144" t="s">
        <v>175</v>
      </c>
      <c r="G20" s="9">
        <f t="shared" si="0"/>
        <v>4</v>
      </c>
      <c r="H20" s="12" t="s">
        <v>27</v>
      </c>
      <c r="I20" s="61">
        <f t="shared" si="2"/>
        <v>22.84</v>
      </c>
      <c r="J20" s="139">
        <v>28088</v>
      </c>
      <c r="K20" s="61">
        <v>22.84</v>
      </c>
      <c r="L20" s="50"/>
      <c r="M20" s="4"/>
      <c r="N20" s="4"/>
      <c r="O20" s="4"/>
      <c r="P20" s="4"/>
      <c r="Q20" s="4"/>
      <c r="R20" s="63">
        <f t="shared" si="3"/>
        <v>22.84</v>
      </c>
    </row>
    <row r="21" spans="1:18" x14ac:dyDescent="0.3">
      <c r="A21" s="9">
        <v>9</v>
      </c>
      <c r="B21" s="55">
        <v>43409</v>
      </c>
      <c r="C21" s="56">
        <v>21809</v>
      </c>
      <c r="D21" s="56">
        <f t="shared" si="1"/>
        <v>903778</v>
      </c>
      <c r="E21" s="9">
        <v>903839</v>
      </c>
      <c r="F21" s="144" t="s">
        <v>192</v>
      </c>
      <c r="G21" s="9">
        <f t="shared" si="0"/>
        <v>62</v>
      </c>
      <c r="H21" s="12" t="s">
        <v>21</v>
      </c>
      <c r="I21" s="61">
        <f t="shared" si="2"/>
        <v>354.02</v>
      </c>
      <c r="J21" s="139" t="s">
        <v>501</v>
      </c>
      <c r="K21" s="61">
        <v>354.02</v>
      </c>
      <c r="L21" s="50"/>
      <c r="M21" s="4"/>
      <c r="N21" s="4"/>
      <c r="O21" s="4"/>
      <c r="P21" s="4"/>
      <c r="Q21" s="4"/>
      <c r="R21" s="63">
        <f t="shared" si="3"/>
        <v>354.02</v>
      </c>
    </row>
    <row r="22" spans="1:18" x14ac:dyDescent="0.3">
      <c r="A22" s="9">
        <v>10</v>
      </c>
      <c r="B22" s="55">
        <v>43409</v>
      </c>
      <c r="C22" s="56">
        <v>21812</v>
      </c>
      <c r="D22" s="56">
        <f t="shared" si="1"/>
        <v>903840</v>
      </c>
      <c r="E22" s="9">
        <v>903864</v>
      </c>
      <c r="F22" s="144" t="s">
        <v>191</v>
      </c>
      <c r="G22" s="9">
        <f t="shared" si="0"/>
        <v>25</v>
      </c>
      <c r="H22" s="12" t="s">
        <v>114</v>
      </c>
      <c r="I22" s="61">
        <f t="shared" si="2"/>
        <v>142.75</v>
      </c>
      <c r="J22" s="139" t="s">
        <v>501</v>
      </c>
      <c r="K22" s="61">
        <v>142.75</v>
      </c>
      <c r="L22" s="50"/>
      <c r="M22" s="4"/>
      <c r="N22" s="4"/>
      <c r="O22" s="4"/>
      <c r="P22" s="4"/>
      <c r="Q22" s="4"/>
      <c r="R22" s="63">
        <f t="shared" si="3"/>
        <v>142.75</v>
      </c>
    </row>
    <row r="23" spans="1:18" x14ac:dyDescent="0.3">
      <c r="A23" s="9">
        <v>11</v>
      </c>
      <c r="B23" s="55">
        <v>43410</v>
      </c>
      <c r="C23" s="56">
        <v>21828</v>
      </c>
      <c r="D23" s="56">
        <f t="shared" si="1"/>
        <v>903865</v>
      </c>
      <c r="E23" s="9">
        <v>903874</v>
      </c>
      <c r="F23" s="144" t="s">
        <v>242</v>
      </c>
      <c r="G23" s="9">
        <f t="shared" si="0"/>
        <v>10</v>
      </c>
      <c r="H23" s="12" t="s">
        <v>47</v>
      </c>
      <c r="I23" s="61">
        <f t="shared" si="2"/>
        <v>57.1</v>
      </c>
      <c r="J23" s="139" t="s">
        <v>501</v>
      </c>
      <c r="K23" s="61">
        <v>57.1</v>
      </c>
      <c r="L23" s="50"/>
      <c r="M23" s="4"/>
      <c r="N23" s="4"/>
      <c r="O23" s="4"/>
      <c r="P23" s="4"/>
      <c r="Q23" s="4"/>
      <c r="R23" s="63">
        <f t="shared" si="3"/>
        <v>57.1</v>
      </c>
    </row>
    <row r="24" spans="1:18" x14ac:dyDescent="0.3">
      <c r="A24" s="9">
        <v>12</v>
      </c>
      <c r="B24" s="55">
        <v>43431</v>
      </c>
      <c r="C24" s="56">
        <v>21954</v>
      </c>
      <c r="D24" s="56">
        <f t="shared" si="1"/>
        <v>903875</v>
      </c>
      <c r="E24" s="9">
        <v>903875</v>
      </c>
      <c r="F24" s="144" t="s">
        <v>168</v>
      </c>
      <c r="G24" s="9">
        <f t="shared" si="0"/>
        <v>1</v>
      </c>
      <c r="H24" s="12" t="s">
        <v>27</v>
      </c>
      <c r="I24" s="61">
        <f t="shared" si="2"/>
        <v>5.71</v>
      </c>
      <c r="J24" s="139">
        <v>30341</v>
      </c>
      <c r="K24" s="61">
        <v>5.71</v>
      </c>
      <c r="L24" s="50"/>
      <c r="M24" s="4"/>
      <c r="N24" s="4"/>
      <c r="O24" s="4"/>
      <c r="P24" s="4"/>
      <c r="Q24" s="4"/>
      <c r="R24" s="63">
        <f t="shared" si="3"/>
        <v>5.71</v>
      </c>
    </row>
    <row r="25" spans="1:18" x14ac:dyDescent="0.3">
      <c r="A25" s="9">
        <v>13</v>
      </c>
      <c r="B25" s="55">
        <v>43432</v>
      </c>
      <c r="C25" s="56">
        <v>21959</v>
      </c>
      <c r="D25" s="56">
        <f t="shared" si="1"/>
        <v>903876</v>
      </c>
      <c r="E25" s="9">
        <v>903880</v>
      </c>
      <c r="F25" s="144" t="s">
        <v>242</v>
      </c>
      <c r="G25" s="9">
        <f t="shared" si="0"/>
        <v>5</v>
      </c>
      <c r="H25" s="12" t="s">
        <v>47</v>
      </c>
      <c r="I25" s="61">
        <f t="shared" si="2"/>
        <v>28.55</v>
      </c>
      <c r="J25" s="139" t="s">
        <v>501</v>
      </c>
      <c r="K25" s="61">
        <v>28.55</v>
      </c>
      <c r="L25" s="50"/>
      <c r="M25" s="4"/>
      <c r="N25" s="4"/>
      <c r="O25" s="4"/>
      <c r="P25" s="4"/>
      <c r="Q25" s="4"/>
      <c r="R25" s="63">
        <f t="shared" si="3"/>
        <v>28.55</v>
      </c>
    </row>
    <row r="26" spans="1:18" x14ac:dyDescent="0.3">
      <c r="A26" s="9">
        <v>14</v>
      </c>
      <c r="B26" s="55">
        <v>43439</v>
      </c>
      <c r="C26" s="56">
        <v>22010</v>
      </c>
      <c r="D26" s="56">
        <f t="shared" si="1"/>
        <v>903881</v>
      </c>
      <c r="E26" s="9">
        <v>903899</v>
      </c>
      <c r="F26" s="144" t="s">
        <v>191</v>
      </c>
      <c r="G26" s="9">
        <f t="shared" si="0"/>
        <v>19</v>
      </c>
      <c r="H26" s="12" t="s">
        <v>114</v>
      </c>
      <c r="I26" s="61">
        <f t="shared" si="2"/>
        <v>108.49</v>
      </c>
      <c r="J26" s="139" t="s">
        <v>501</v>
      </c>
      <c r="K26" s="61">
        <v>108.49</v>
      </c>
      <c r="L26" s="50"/>
      <c r="M26" s="4"/>
      <c r="N26" s="4"/>
      <c r="O26" s="4"/>
      <c r="P26" s="4"/>
      <c r="Q26" s="4"/>
      <c r="R26" s="63">
        <f t="shared" si="3"/>
        <v>108.49</v>
      </c>
    </row>
    <row r="27" spans="1:18" x14ac:dyDescent="0.3">
      <c r="A27" s="9">
        <v>15</v>
      </c>
      <c r="B27" s="55">
        <v>43439</v>
      </c>
      <c r="C27" s="56">
        <v>22017</v>
      </c>
      <c r="D27" s="56">
        <f t="shared" si="1"/>
        <v>903900</v>
      </c>
      <c r="E27" s="9">
        <v>903961</v>
      </c>
      <c r="F27" s="144" t="s">
        <v>192</v>
      </c>
      <c r="G27" s="9">
        <f t="shared" si="0"/>
        <v>62</v>
      </c>
      <c r="H27" s="12" t="s">
        <v>21</v>
      </c>
      <c r="I27" s="61">
        <f t="shared" si="2"/>
        <v>354.02</v>
      </c>
      <c r="J27" s="139"/>
      <c r="K27" s="61"/>
      <c r="L27" s="50"/>
      <c r="M27" s="4"/>
      <c r="N27" s="4"/>
      <c r="O27" s="4"/>
      <c r="P27" s="4"/>
      <c r="Q27" s="4"/>
      <c r="R27" s="63">
        <f t="shared" si="3"/>
        <v>0</v>
      </c>
    </row>
    <row r="28" spans="1:18" s="76" customFormat="1" x14ac:dyDescent="0.3">
      <c r="A28" s="9">
        <v>16</v>
      </c>
      <c r="B28" s="55">
        <v>43440</v>
      </c>
      <c r="C28" s="56">
        <v>22031</v>
      </c>
      <c r="D28" s="56">
        <f t="shared" si="1"/>
        <v>903962</v>
      </c>
      <c r="E28" s="9">
        <v>903971</v>
      </c>
      <c r="F28" s="144" t="s">
        <v>242</v>
      </c>
      <c r="G28" s="9">
        <f t="shared" si="0"/>
        <v>10</v>
      </c>
      <c r="H28" s="12" t="s">
        <v>47</v>
      </c>
      <c r="I28" s="61">
        <f t="shared" si="2"/>
        <v>57.1</v>
      </c>
      <c r="J28" s="139"/>
      <c r="K28" s="61"/>
      <c r="L28" s="50"/>
      <c r="M28" s="4"/>
      <c r="N28" s="4"/>
      <c r="O28" s="4"/>
      <c r="P28" s="4"/>
      <c r="Q28" s="4"/>
      <c r="R28" s="63">
        <f t="shared" si="3"/>
        <v>0</v>
      </c>
    </row>
    <row r="29" spans="1:18" s="76" customFormat="1" x14ac:dyDescent="0.3">
      <c r="A29" s="9">
        <v>17</v>
      </c>
      <c r="B29" s="55">
        <v>43444</v>
      </c>
      <c r="C29" s="56">
        <v>22052</v>
      </c>
      <c r="D29" s="56">
        <f t="shared" si="1"/>
        <v>903972</v>
      </c>
      <c r="E29" s="9">
        <v>903979</v>
      </c>
      <c r="F29" s="144" t="s">
        <v>168</v>
      </c>
      <c r="G29" s="9">
        <f t="shared" si="0"/>
        <v>8</v>
      </c>
      <c r="H29" s="12" t="s">
        <v>27</v>
      </c>
      <c r="I29" s="61">
        <f t="shared" si="2"/>
        <v>45.68</v>
      </c>
      <c r="J29" s="139">
        <v>30847</v>
      </c>
      <c r="K29" s="61">
        <v>28.55</v>
      </c>
      <c r="L29" s="177">
        <v>14842</v>
      </c>
      <c r="M29" s="4">
        <v>17.13</v>
      </c>
      <c r="N29" s="4"/>
      <c r="O29" s="4"/>
      <c r="P29" s="4"/>
      <c r="Q29" s="4"/>
      <c r="R29" s="63">
        <f t="shared" si="3"/>
        <v>45.68</v>
      </c>
    </row>
    <row r="30" spans="1:18" s="76" customFormat="1" x14ac:dyDescent="0.3">
      <c r="A30" s="9">
        <v>18</v>
      </c>
      <c r="B30" s="55">
        <v>43448</v>
      </c>
      <c r="C30" s="56">
        <v>22089</v>
      </c>
      <c r="D30" s="56">
        <f t="shared" si="1"/>
        <v>903980</v>
      </c>
      <c r="E30" s="9">
        <v>903985</v>
      </c>
      <c r="F30" s="144" t="s">
        <v>168</v>
      </c>
      <c r="G30" s="9">
        <f t="shared" si="0"/>
        <v>6</v>
      </c>
      <c r="H30" s="12" t="s">
        <v>27</v>
      </c>
      <c r="I30" s="61">
        <f t="shared" si="2"/>
        <v>34.26</v>
      </c>
      <c r="J30" s="139"/>
      <c r="K30" s="61"/>
      <c r="L30" s="177"/>
      <c r="M30" s="4"/>
      <c r="N30" s="4"/>
      <c r="O30" s="4"/>
      <c r="P30" s="4"/>
      <c r="Q30" s="4"/>
      <c r="R30" s="63">
        <f t="shared" si="3"/>
        <v>0</v>
      </c>
    </row>
    <row r="31" spans="1:18" s="76" customFormat="1" x14ac:dyDescent="0.3">
      <c r="A31" s="9">
        <v>19</v>
      </c>
      <c r="B31" s="55">
        <v>43453</v>
      </c>
      <c r="C31" s="56">
        <v>22124</v>
      </c>
      <c r="D31" s="56">
        <f t="shared" si="1"/>
        <v>903986</v>
      </c>
      <c r="E31" s="9">
        <v>904005</v>
      </c>
      <c r="F31" s="144" t="s">
        <v>192</v>
      </c>
      <c r="G31" s="9">
        <f t="shared" si="0"/>
        <v>20</v>
      </c>
      <c r="H31" s="12" t="s">
        <v>21</v>
      </c>
      <c r="I31" s="61">
        <f t="shared" si="2"/>
        <v>114.2</v>
      </c>
      <c r="J31" s="139"/>
      <c r="K31" s="61"/>
      <c r="L31" s="177"/>
      <c r="M31" s="4"/>
      <c r="N31" s="4"/>
      <c r="O31" s="4"/>
      <c r="P31" s="4"/>
      <c r="Q31" s="4"/>
      <c r="R31" s="63">
        <f t="shared" si="3"/>
        <v>0</v>
      </c>
    </row>
    <row r="32" spans="1:18" s="76" customFormat="1" x14ac:dyDescent="0.3">
      <c r="A32" s="9">
        <v>20</v>
      </c>
      <c r="B32" s="55">
        <v>43453</v>
      </c>
      <c r="C32" s="56">
        <v>22128</v>
      </c>
      <c r="D32" s="56">
        <f t="shared" si="1"/>
        <v>904006</v>
      </c>
      <c r="E32" s="9">
        <v>904012</v>
      </c>
      <c r="F32" s="144" t="s">
        <v>168</v>
      </c>
      <c r="G32" s="9">
        <f t="shared" si="0"/>
        <v>7</v>
      </c>
      <c r="H32" s="12" t="s">
        <v>27</v>
      </c>
      <c r="I32" s="61">
        <f t="shared" si="2"/>
        <v>39.97</v>
      </c>
      <c r="J32" s="139">
        <v>0</v>
      </c>
      <c r="K32" s="61">
        <v>28.55</v>
      </c>
      <c r="L32" s="177">
        <v>31251</v>
      </c>
      <c r="M32" s="4">
        <v>11.42</v>
      </c>
      <c r="N32" s="4"/>
      <c r="O32" s="4"/>
      <c r="P32" s="4"/>
      <c r="Q32" s="4"/>
      <c r="R32" s="63">
        <f t="shared" si="3"/>
        <v>39.97</v>
      </c>
    </row>
    <row r="33" spans="1:18" x14ac:dyDescent="0.3">
      <c r="A33" s="9">
        <v>21</v>
      </c>
      <c r="B33" s="55"/>
      <c r="C33" s="56"/>
      <c r="D33" s="56">
        <f t="shared" si="1"/>
        <v>904013</v>
      </c>
      <c r="E33" s="9"/>
      <c r="F33" s="144"/>
      <c r="G33" s="9">
        <v>0</v>
      </c>
      <c r="H33" s="12"/>
      <c r="I33" s="61">
        <f t="shared" si="2"/>
        <v>0</v>
      </c>
      <c r="J33" s="139"/>
      <c r="K33" s="61"/>
      <c r="L33" s="177"/>
      <c r="M33" s="4"/>
      <c r="N33" s="4"/>
      <c r="O33" s="4"/>
      <c r="P33" s="4"/>
      <c r="Q33" s="4"/>
      <c r="R33" s="63">
        <f t="shared" si="3"/>
        <v>0</v>
      </c>
    </row>
    <row r="34" spans="1:18" x14ac:dyDescent="0.3">
      <c r="A34" s="9">
        <v>22</v>
      </c>
      <c r="B34" s="55"/>
      <c r="C34" s="56"/>
      <c r="D34" s="56">
        <f t="shared" si="1"/>
        <v>1</v>
      </c>
      <c r="E34" s="9"/>
      <c r="F34" s="9"/>
      <c r="G34" s="9">
        <v>0</v>
      </c>
      <c r="H34" s="12"/>
      <c r="I34" s="61">
        <f t="shared" si="2"/>
        <v>0</v>
      </c>
      <c r="J34" s="139"/>
      <c r="K34" s="61"/>
      <c r="L34" s="178"/>
      <c r="M34" s="4"/>
      <c r="N34" s="4"/>
      <c r="O34" s="4"/>
      <c r="P34" s="4"/>
      <c r="Q34" s="4"/>
      <c r="R34" s="63"/>
    </row>
    <row r="35" spans="1:18" x14ac:dyDescent="0.3">
      <c r="A35" s="218" t="s">
        <v>217</v>
      </c>
      <c r="B35" s="219"/>
      <c r="C35" s="219"/>
      <c r="D35" s="219"/>
      <c r="E35" s="220"/>
      <c r="F35" s="141"/>
      <c r="G35" s="58">
        <f>SUM(G13:G34)</f>
        <v>486</v>
      </c>
      <c r="H35" s="54"/>
      <c r="I35" s="62">
        <f>SUM(I13:I34)</f>
        <v>2775.0599999999995</v>
      </c>
      <c r="J35" s="52"/>
      <c r="K35" s="62"/>
      <c r="L35" s="52"/>
      <c r="M35" s="4"/>
      <c r="N35" s="4"/>
      <c r="O35" s="4"/>
      <c r="P35" s="4"/>
      <c r="Q35" s="4"/>
      <c r="R35" s="63">
        <f>SUM(R13:R34)</f>
        <v>2215.4799999999996</v>
      </c>
    </row>
    <row r="36" spans="1:18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8" x14ac:dyDescent="0.3">
      <c r="A37" s="15"/>
      <c r="B37" s="15"/>
      <c r="C37" s="15"/>
      <c r="D37" s="15"/>
      <c r="E37" s="15"/>
      <c r="F37" s="15"/>
      <c r="G37" s="15"/>
      <c r="H37" s="15"/>
    </row>
    <row r="38" spans="1:18" x14ac:dyDescent="0.3">
      <c r="A38" s="15"/>
      <c r="B38" s="15"/>
      <c r="C38" s="15"/>
      <c r="D38" s="15"/>
      <c r="E38" s="15"/>
      <c r="F38" s="15"/>
      <c r="G38" s="15"/>
      <c r="H38" s="15"/>
    </row>
    <row r="39" spans="1:18" x14ac:dyDescent="0.3">
      <c r="B39" s="221" t="s">
        <v>218</v>
      </c>
      <c r="C39" s="222"/>
      <c r="D39" s="223"/>
      <c r="H39" s="58" t="s">
        <v>281</v>
      </c>
      <c r="I39" s="80" t="s">
        <v>282</v>
      </c>
      <c r="J39" s="81" t="s">
        <v>283</v>
      </c>
    </row>
    <row r="40" spans="1:18" x14ac:dyDescent="0.3">
      <c r="B40" s="224"/>
      <c r="C40" s="225"/>
      <c r="D40" s="226"/>
      <c r="H40" s="53" t="s">
        <v>2317</v>
      </c>
      <c r="I40" s="92">
        <f>SUM(G13:G16)</f>
        <v>140</v>
      </c>
      <c r="J40" s="82">
        <f>(I40)*5.71</f>
        <v>799.4</v>
      </c>
    </row>
    <row r="41" spans="1:18" ht="18.75" customHeight="1" x14ac:dyDescent="0.6">
      <c r="B41" s="227" t="s">
        <v>215</v>
      </c>
      <c r="C41" s="227"/>
      <c r="D41" s="131">
        <v>903527</v>
      </c>
      <c r="E41" s="228">
        <f>(D42-D41)+1</f>
        <v>2700</v>
      </c>
      <c r="F41" s="142"/>
      <c r="H41" s="9" t="s">
        <v>2318</v>
      </c>
      <c r="I41" s="92">
        <f>SUM(G17:G20)</f>
        <v>111</v>
      </c>
      <c r="J41" s="82">
        <f>(I41)*5.71</f>
        <v>633.80999999999995</v>
      </c>
    </row>
    <row r="42" spans="1:18" ht="16.5" customHeight="1" x14ac:dyDescent="0.6">
      <c r="B42" s="227" t="s">
        <v>216</v>
      </c>
      <c r="C42" s="227"/>
      <c r="D42" s="131">
        <v>906226</v>
      </c>
      <c r="E42" s="228"/>
      <c r="F42" s="142"/>
      <c r="H42" s="9" t="s">
        <v>2319</v>
      </c>
      <c r="I42" s="92">
        <f>SUM(G21:G25)</f>
        <v>103</v>
      </c>
      <c r="J42" s="82">
        <f>(I42)*5.71</f>
        <v>588.13</v>
      </c>
    </row>
    <row r="43" spans="1:18" x14ac:dyDescent="0.3">
      <c r="B43" s="64"/>
      <c r="C43" s="64"/>
      <c r="D43" s="64"/>
      <c r="H43" s="9" t="s">
        <v>2320</v>
      </c>
      <c r="I43" s="92">
        <f>SUM(G26:G32)</f>
        <v>132</v>
      </c>
      <c r="J43" s="82">
        <f>(I43)*5.71</f>
        <v>753.72</v>
      </c>
    </row>
    <row r="44" spans="1:18" x14ac:dyDescent="0.3">
      <c r="B44" s="221" t="s">
        <v>2321</v>
      </c>
      <c r="C44" s="222"/>
      <c r="D44" s="223"/>
      <c r="H44" s="9"/>
      <c r="I44" s="92"/>
      <c r="J44" s="82"/>
    </row>
    <row r="45" spans="1:18" x14ac:dyDescent="0.3">
      <c r="B45" s="224"/>
      <c r="C45" s="225"/>
      <c r="D45" s="226"/>
      <c r="H45" s="9"/>
      <c r="I45" s="92"/>
      <c r="J45" s="82"/>
    </row>
    <row r="46" spans="1:18" ht="28.8" x14ac:dyDescent="0.55000000000000004">
      <c r="B46" s="227" t="s">
        <v>215</v>
      </c>
      <c r="C46" s="227"/>
      <c r="D46" s="131">
        <f>(D28)</f>
        <v>903962</v>
      </c>
      <c r="E46" s="229">
        <f>(D47-D46)+1</f>
        <v>2265</v>
      </c>
      <c r="F46" s="143"/>
      <c r="H46" s="100" t="s">
        <v>217</v>
      </c>
      <c r="I46" s="101">
        <f>SUM(I40:I45)</f>
        <v>486</v>
      </c>
      <c r="J46" s="102">
        <f>SUM(J40:J45)</f>
        <v>2775.0600000000004</v>
      </c>
    </row>
    <row r="47" spans="1:18" ht="28.8" x14ac:dyDescent="0.55000000000000004">
      <c r="B47" s="227" t="s">
        <v>216</v>
      </c>
      <c r="C47" s="227"/>
      <c r="D47" s="131">
        <v>906226</v>
      </c>
      <c r="E47" s="229"/>
      <c r="F47" s="143"/>
    </row>
    <row r="48" spans="1:18" x14ac:dyDescent="0.3">
      <c r="B48" s="64"/>
      <c r="C48" s="64"/>
      <c r="D48" s="64"/>
    </row>
    <row r="49" spans="2:6" x14ac:dyDescent="0.3">
      <c r="B49" s="221" t="s">
        <v>2322</v>
      </c>
      <c r="C49" s="222"/>
      <c r="D49" s="223"/>
    </row>
    <row r="50" spans="2:6" x14ac:dyDescent="0.3">
      <c r="B50" s="224"/>
      <c r="C50" s="225"/>
      <c r="D50" s="226"/>
    </row>
    <row r="51" spans="2:6" ht="28.8" x14ac:dyDescent="0.55000000000000004">
      <c r="B51" s="227" t="s">
        <v>215</v>
      </c>
      <c r="C51" s="227"/>
      <c r="D51" s="133">
        <f>(D28)</f>
        <v>903962</v>
      </c>
      <c r="E51" s="229">
        <f>(D52-D51)+1</f>
        <v>339</v>
      </c>
      <c r="F51" s="143"/>
    </row>
    <row r="52" spans="2:6" ht="28.8" x14ac:dyDescent="0.55000000000000004">
      <c r="B52" s="227" t="s">
        <v>216</v>
      </c>
      <c r="C52" s="227"/>
      <c r="D52" s="133">
        <v>904300</v>
      </c>
      <c r="E52" s="229"/>
      <c r="F52" s="143"/>
    </row>
    <row r="54" spans="2:6" x14ac:dyDescent="0.3">
      <c r="B54" s="230" t="s">
        <v>214</v>
      </c>
      <c r="C54" s="230"/>
      <c r="D54" s="57">
        <f>(2700-G35)</f>
        <v>2214</v>
      </c>
    </row>
  </sheetData>
  <mergeCells count="21">
    <mergeCell ref="B44:D45"/>
    <mergeCell ref="B46:C46"/>
    <mergeCell ref="E46:E47"/>
    <mergeCell ref="B47:C47"/>
    <mergeCell ref="B54:C54"/>
    <mergeCell ref="B49:D50"/>
    <mergeCell ref="B51:C51"/>
    <mergeCell ref="E51:E52"/>
    <mergeCell ref="B52:C52"/>
    <mergeCell ref="A11:R11"/>
    <mergeCell ref="A35:E35"/>
    <mergeCell ref="B39:D40"/>
    <mergeCell ref="B41:C41"/>
    <mergeCell ref="E41:E42"/>
    <mergeCell ref="B42:C42"/>
    <mergeCell ref="A10:R10"/>
    <mergeCell ref="A2:R5"/>
    <mergeCell ref="A6:R6"/>
    <mergeCell ref="A7:R7"/>
    <mergeCell ref="A8:R8"/>
    <mergeCell ref="A9:R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6"/>
  <sheetViews>
    <sheetView topLeftCell="C1" workbookViewId="0">
      <selection activeCell="M41" sqref="M41"/>
    </sheetView>
  </sheetViews>
  <sheetFormatPr baseColWidth="10" defaultRowHeight="14.4" x14ac:dyDescent="0.3"/>
  <cols>
    <col min="1" max="1" width="4.6640625" style="76" bestFit="1" customWidth="1"/>
    <col min="2" max="2" width="11.33203125" style="76" bestFit="1" customWidth="1"/>
    <col min="3" max="3" width="8.33203125" style="76" customWidth="1"/>
    <col min="4" max="4" width="13.109375" style="76" bestFit="1" customWidth="1"/>
    <col min="5" max="5" width="11.88671875" style="76" bestFit="1" customWidth="1"/>
    <col min="6" max="6" width="18.6640625" style="76" customWidth="1"/>
    <col min="7" max="7" width="10.6640625" style="76" customWidth="1"/>
    <col min="8" max="8" width="38.88671875" style="76" bestFit="1" customWidth="1"/>
    <col min="9" max="9" width="9.6640625" style="76" bestFit="1" customWidth="1"/>
    <col min="10" max="10" width="12.109375" style="76" bestFit="1" customWidth="1"/>
    <col min="11" max="11" width="8.109375" style="76" bestFit="1" customWidth="1"/>
    <col min="12" max="12" width="11.44140625" style="76"/>
    <col min="13" max="13" width="7" style="76" customWidth="1"/>
    <col min="14" max="14" width="9.5546875" style="76" customWidth="1"/>
    <col min="15" max="15" width="7.33203125" style="76" customWidth="1"/>
    <col min="16" max="16" width="9.44140625" style="76" customWidth="1"/>
    <col min="17" max="17" width="7.6640625" style="76" customWidth="1"/>
    <col min="18" max="18" width="11.44140625" style="76"/>
  </cols>
  <sheetData>
    <row r="2" spans="1:18" x14ac:dyDescent="0.3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18" x14ac:dyDescent="0.3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18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</row>
    <row r="5" spans="1:18" x14ac:dyDescent="0.3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</row>
    <row r="6" spans="1:18" x14ac:dyDescent="0.3">
      <c r="A6" s="195" t="s">
        <v>51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</row>
    <row r="7" spans="1:18" x14ac:dyDescent="0.3">
      <c r="A7" s="195" t="s">
        <v>36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</row>
    <row r="8" spans="1:18" x14ac:dyDescent="0.3">
      <c r="A8" s="195" t="s">
        <v>63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</row>
    <row r="9" spans="1:18" x14ac:dyDescent="0.3">
      <c r="A9" s="195" t="s">
        <v>64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</row>
    <row r="10" spans="1:18" x14ac:dyDescent="0.3">
      <c r="A10" s="195" t="s">
        <v>65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</row>
    <row r="11" spans="1:18" x14ac:dyDescent="0.3">
      <c r="A11" s="202" t="s">
        <v>3799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</row>
    <row r="12" spans="1:18" x14ac:dyDescent="0.3">
      <c r="A12" s="174" t="s">
        <v>75</v>
      </c>
      <c r="B12" s="174" t="s">
        <v>0</v>
      </c>
      <c r="C12" s="174" t="s">
        <v>59</v>
      </c>
      <c r="D12" s="174" t="s">
        <v>211</v>
      </c>
      <c r="E12" s="174" t="s">
        <v>210</v>
      </c>
      <c r="F12" s="174" t="s">
        <v>2720</v>
      </c>
      <c r="G12" s="174" t="s">
        <v>213</v>
      </c>
      <c r="H12" s="174" t="s">
        <v>69</v>
      </c>
      <c r="I12" s="174" t="s">
        <v>54</v>
      </c>
      <c r="J12" s="174" t="s">
        <v>53</v>
      </c>
      <c r="K12" s="174" t="s">
        <v>54</v>
      </c>
      <c r="L12" s="175" t="s">
        <v>55</v>
      </c>
      <c r="M12" s="175" t="s">
        <v>54</v>
      </c>
      <c r="N12" s="175" t="s">
        <v>56</v>
      </c>
      <c r="O12" s="175" t="s">
        <v>54</v>
      </c>
      <c r="P12" s="174" t="s">
        <v>57</v>
      </c>
      <c r="Q12" s="175" t="s">
        <v>54</v>
      </c>
      <c r="R12" s="174" t="s">
        <v>212</v>
      </c>
    </row>
    <row r="13" spans="1:18" x14ac:dyDescent="0.3">
      <c r="A13" s="9">
        <v>1</v>
      </c>
      <c r="B13" s="55">
        <v>43446</v>
      </c>
      <c r="C13" s="56">
        <v>22074</v>
      </c>
      <c r="D13" s="56">
        <v>912827</v>
      </c>
      <c r="E13" s="9">
        <v>912829</v>
      </c>
      <c r="F13" s="144" t="s">
        <v>169</v>
      </c>
      <c r="G13" s="9">
        <f t="shared" ref="G13" si="0">(E13-D13)+1</f>
        <v>3</v>
      </c>
      <c r="H13" s="12" t="s">
        <v>3519</v>
      </c>
      <c r="I13" s="61">
        <f>G13*5.71</f>
        <v>17.13</v>
      </c>
      <c r="J13" s="179">
        <v>18508</v>
      </c>
      <c r="K13" s="61">
        <v>17.13</v>
      </c>
      <c r="L13" s="50"/>
      <c r="M13" s="4"/>
      <c r="N13" s="4"/>
      <c r="O13" s="4"/>
      <c r="P13" s="4"/>
      <c r="Q13" s="4"/>
      <c r="R13" s="63">
        <f>SUM(K13+M13+O13+Q13)</f>
        <v>17.13</v>
      </c>
    </row>
    <row r="14" spans="1:18" x14ac:dyDescent="0.3">
      <c r="A14" s="9">
        <v>2</v>
      </c>
      <c r="B14" s="55"/>
      <c r="C14" s="56"/>
      <c r="D14" s="56"/>
      <c r="E14" s="9"/>
      <c r="F14" s="144"/>
      <c r="G14" s="9"/>
      <c r="H14" s="12"/>
      <c r="I14" s="61"/>
      <c r="J14" s="13"/>
      <c r="K14" s="61"/>
      <c r="L14" s="50"/>
      <c r="M14" s="4"/>
      <c r="N14" s="4"/>
      <c r="O14" s="4"/>
      <c r="P14" s="4"/>
      <c r="Q14" s="4"/>
      <c r="R14" s="63">
        <f t="shared" ref="R14:R32" si="1">SUM(K14+M14+O14+Q14)</f>
        <v>0</v>
      </c>
    </row>
    <row r="15" spans="1:18" x14ac:dyDescent="0.3">
      <c r="A15" s="9">
        <v>3</v>
      </c>
      <c r="B15" s="55"/>
      <c r="C15" s="56"/>
      <c r="D15" s="56"/>
      <c r="E15" s="9"/>
      <c r="F15" s="144"/>
      <c r="G15" s="9"/>
      <c r="H15" s="12"/>
      <c r="I15" s="61"/>
      <c r="J15" s="139"/>
      <c r="K15" s="61"/>
      <c r="L15" s="50"/>
      <c r="M15" s="4"/>
      <c r="N15" s="4"/>
      <c r="O15" s="4"/>
      <c r="P15" s="4"/>
      <c r="Q15" s="4"/>
      <c r="R15" s="63">
        <f t="shared" si="1"/>
        <v>0</v>
      </c>
    </row>
    <row r="16" spans="1:18" x14ac:dyDescent="0.3">
      <c r="A16" s="9">
        <v>4</v>
      </c>
      <c r="B16" s="55"/>
      <c r="C16" s="56"/>
      <c r="D16" s="56"/>
      <c r="E16" s="9"/>
      <c r="F16" s="144"/>
      <c r="G16" s="9"/>
      <c r="H16" s="12"/>
      <c r="I16" s="61"/>
      <c r="J16" s="139"/>
      <c r="K16" s="61"/>
      <c r="L16" s="50"/>
      <c r="M16" s="4"/>
      <c r="N16" s="4"/>
      <c r="O16" s="4"/>
      <c r="P16" s="4"/>
      <c r="Q16" s="4"/>
      <c r="R16" s="63">
        <f t="shared" si="1"/>
        <v>0</v>
      </c>
    </row>
    <row r="17" spans="1:18" x14ac:dyDescent="0.3">
      <c r="A17" s="9">
        <v>5</v>
      </c>
      <c r="B17" s="55"/>
      <c r="C17" s="56"/>
      <c r="D17" s="56"/>
      <c r="E17" s="9"/>
      <c r="F17" s="144"/>
      <c r="G17" s="9"/>
      <c r="H17" s="12"/>
      <c r="I17" s="61"/>
      <c r="J17" s="139"/>
      <c r="K17" s="61"/>
      <c r="L17" s="50"/>
      <c r="M17" s="4"/>
      <c r="N17" s="4"/>
      <c r="O17" s="4"/>
      <c r="P17" s="4"/>
      <c r="Q17" s="4"/>
      <c r="R17" s="63">
        <f t="shared" si="1"/>
        <v>0</v>
      </c>
    </row>
    <row r="18" spans="1:18" x14ac:dyDescent="0.3">
      <c r="A18" s="9">
        <v>6</v>
      </c>
      <c r="B18" s="55"/>
      <c r="C18" s="56"/>
      <c r="D18" s="56"/>
      <c r="E18" s="9"/>
      <c r="F18" s="144"/>
      <c r="G18" s="9"/>
      <c r="H18" s="12"/>
      <c r="I18" s="61"/>
      <c r="J18" s="139"/>
      <c r="K18" s="61"/>
      <c r="L18" s="50"/>
      <c r="M18" s="4"/>
      <c r="N18" s="4"/>
      <c r="O18" s="4"/>
      <c r="P18" s="4"/>
      <c r="Q18" s="4"/>
      <c r="R18" s="63">
        <f t="shared" si="1"/>
        <v>0</v>
      </c>
    </row>
    <row r="19" spans="1:18" x14ac:dyDescent="0.3">
      <c r="A19" s="9">
        <v>7</v>
      </c>
      <c r="B19" s="55"/>
      <c r="C19" s="56"/>
      <c r="D19" s="56"/>
      <c r="E19" s="9"/>
      <c r="F19" s="144"/>
      <c r="G19" s="9"/>
      <c r="H19" s="12"/>
      <c r="I19" s="61"/>
      <c r="J19" s="139"/>
      <c r="K19" s="61"/>
      <c r="L19" s="50"/>
      <c r="M19" s="4"/>
      <c r="N19" s="4"/>
      <c r="O19" s="4"/>
      <c r="P19" s="4"/>
      <c r="Q19" s="4"/>
      <c r="R19" s="63">
        <f t="shared" si="1"/>
        <v>0</v>
      </c>
    </row>
    <row r="20" spans="1:18" x14ac:dyDescent="0.3">
      <c r="A20" s="9">
        <v>8</v>
      </c>
      <c r="B20" s="55"/>
      <c r="C20" s="56"/>
      <c r="D20" s="56"/>
      <c r="E20" s="9"/>
      <c r="F20" s="144"/>
      <c r="G20" s="9"/>
      <c r="H20" s="12"/>
      <c r="I20" s="61"/>
      <c r="J20" s="139"/>
      <c r="K20" s="61"/>
      <c r="L20" s="50"/>
      <c r="M20" s="4"/>
      <c r="N20" s="4"/>
      <c r="O20" s="4"/>
      <c r="P20" s="4"/>
      <c r="Q20" s="4"/>
      <c r="R20" s="63">
        <f t="shared" si="1"/>
        <v>0</v>
      </c>
    </row>
    <row r="21" spans="1:18" x14ac:dyDescent="0.3">
      <c r="A21" s="9">
        <v>9</v>
      </c>
      <c r="B21" s="55"/>
      <c r="C21" s="56"/>
      <c r="D21" s="56"/>
      <c r="E21" s="9"/>
      <c r="F21" s="144"/>
      <c r="G21" s="9"/>
      <c r="H21" s="12"/>
      <c r="I21" s="61"/>
      <c r="J21" s="139"/>
      <c r="K21" s="61"/>
      <c r="L21" s="50"/>
      <c r="M21" s="4"/>
      <c r="N21" s="4"/>
      <c r="O21" s="4"/>
      <c r="P21" s="4"/>
      <c r="Q21" s="4"/>
      <c r="R21" s="63">
        <f t="shared" si="1"/>
        <v>0</v>
      </c>
    </row>
    <row r="22" spans="1:18" x14ac:dyDescent="0.3">
      <c r="A22" s="9">
        <v>10</v>
      </c>
      <c r="B22" s="55"/>
      <c r="C22" s="56"/>
      <c r="D22" s="56"/>
      <c r="E22" s="9"/>
      <c r="F22" s="144"/>
      <c r="G22" s="9"/>
      <c r="H22" s="12"/>
      <c r="I22" s="61"/>
      <c r="J22" s="139"/>
      <c r="K22" s="61"/>
      <c r="L22" s="50"/>
      <c r="M22" s="4"/>
      <c r="N22" s="4"/>
      <c r="O22" s="4"/>
      <c r="P22" s="4"/>
      <c r="Q22" s="4"/>
      <c r="R22" s="63">
        <f t="shared" si="1"/>
        <v>0</v>
      </c>
    </row>
    <row r="23" spans="1:18" x14ac:dyDescent="0.3">
      <c r="A23" s="9">
        <v>11</v>
      </c>
      <c r="B23" s="55"/>
      <c r="C23" s="56"/>
      <c r="D23" s="56"/>
      <c r="E23" s="9"/>
      <c r="F23" s="144"/>
      <c r="G23" s="9"/>
      <c r="H23" s="12"/>
      <c r="I23" s="61"/>
      <c r="J23" s="139"/>
      <c r="K23" s="61"/>
      <c r="L23" s="50"/>
      <c r="M23" s="4"/>
      <c r="N23" s="4"/>
      <c r="O23" s="4"/>
      <c r="P23" s="4"/>
      <c r="Q23" s="4"/>
      <c r="R23" s="63">
        <f t="shared" si="1"/>
        <v>0</v>
      </c>
    </row>
    <row r="24" spans="1:18" x14ac:dyDescent="0.3">
      <c r="A24" s="9">
        <v>12</v>
      </c>
      <c r="B24" s="55"/>
      <c r="C24" s="56"/>
      <c r="D24" s="56"/>
      <c r="E24" s="9"/>
      <c r="F24" s="144"/>
      <c r="G24" s="9"/>
      <c r="H24" s="12"/>
      <c r="I24" s="61"/>
      <c r="J24" s="139"/>
      <c r="K24" s="61"/>
      <c r="L24" s="50"/>
      <c r="M24" s="4"/>
      <c r="N24" s="4"/>
      <c r="O24" s="4"/>
      <c r="P24" s="4"/>
      <c r="Q24" s="4"/>
      <c r="R24" s="63">
        <f t="shared" si="1"/>
        <v>0</v>
      </c>
    </row>
    <row r="25" spans="1:18" x14ac:dyDescent="0.3">
      <c r="A25" s="9">
        <v>13</v>
      </c>
      <c r="B25" s="55"/>
      <c r="C25" s="56"/>
      <c r="D25" s="56"/>
      <c r="E25" s="9"/>
      <c r="F25" s="144"/>
      <c r="G25" s="9"/>
      <c r="H25" s="12"/>
      <c r="I25" s="61"/>
      <c r="J25" s="139"/>
      <c r="K25" s="61"/>
      <c r="L25" s="50"/>
      <c r="M25" s="4"/>
      <c r="N25" s="4"/>
      <c r="O25" s="4"/>
      <c r="P25" s="4"/>
      <c r="Q25" s="4"/>
      <c r="R25" s="63">
        <f t="shared" si="1"/>
        <v>0</v>
      </c>
    </row>
    <row r="26" spans="1:18" x14ac:dyDescent="0.3">
      <c r="A26" s="9">
        <v>14</v>
      </c>
      <c r="B26" s="55"/>
      <c r="C26" s="56"/>
      <c r="D26" s="56"/>
      <c r="E26" s="9"/>
      <c r="F26" s="144"/>
      <c r="G26" s="9"/>
      <c r="H26" s="12"/>
      <c r="I26" s="61"/>
      <c r="J26" s="139"/>
      <c r="K26" s="61"/>
      <c r="L26" s="50"/>
      <c r="M26" s="4"/>
      <c r="N26" s="4"/>
      <c r="O26" s="4"/>
      <c r="P26" s="4"/>
      <c r="Q26" s="4"/>
      <c r="R26" s="63">
        <f t="shared" si="1"/>
        <v>0</v>
      </c>
    </row>
    <row r="27" spans="1:18" x14ac:dyDescent="0.3">
      <c r="A27" s="9">
        <v>15</v>
      </c>
      <c r="B27" s="55"/>
      <c r="C27" s="56"/>
      <c r="D27" s="56"/>
      <c r="E27" s="9"/>
      <c r="F27" s="144"/>
      <c r="G27" s="9"/>
      <c r="H27" s="12"/>
      <c r="I27" s="61"/>
      <c r="J27" s="139"/>
      <c r="K27" s="61"/>
      <c r="L27" s="50"/>
      <c r="M27" s="4"/>
      <c r="N27" s="4"/>
      <c r="O27" s="4"/>
      <c r="P27" s="4"/>
      <c r="Q27" s="4"/>
      <c r="R27" s="63">
        <f t="shared" si="1"/>
        <v>0</v>
      </c>
    </row>
    <row r="28" spans="1:18" x14ac:dyDescent="0.3">
      <c r="A28" s="9">
        <v>16</v>
      </c>
      <c r="B28" s="55"/>
      <c r="C28" s="56"/>
      <c r="D28" s="56"/>
      <c r="E28" s="9"/>
      <c r="F28" s="144"/>
      <c r="G28" s="9"/>
      <c r="H28" s="12"/>
      <c r="I28" s="61"/>
      <c r="J28" s="139"/>
      <c r="K28" s="61"/>
      <c r="L28" s="50"/>
      <c r="M28" s="4"/>
      <c r="N28" s="4"/>
      <c r="O28" s="4"/>
      <c r="P28" s="4"/>
      <c r="Q28" s="4"/>
      <c r="R28" s="63">
        <f t="shared" si="1"/>
        <v>0</v>
      </c>
    </row>
    <row r="29" spans="1:18" x14ac:dyDescent="0.3">
      <c r="A29" s="9">
        <v>17</v>
      </c>
      <c r="B29" s="55"/>
      <c r="C29" s="56"/>
      <c r="D29" s="56"/>
      <c r="E29" s="9"/>
      <c r="F29" s="144"/>
      <c r="G29" s="9"/>
      <c r="H29" s="12"/>
      <c r="I29" s="61"/>
      <c r="J29" s="139"/>
      <c r="K29" s="61"/>
      <c r="L29" s="50"/>
      <c r="M29" s="4"/>
      <c r="N29" s="4"/>
      <c r="O29" s="4"/>
      <c r="P29" s="4"/>
      <c r="Q29" s="4"/>
      <c r="R29" s="63">
        <f t="shared" si="1"/>
        <v>0</v>
      </c>
    </row>
    <row r="30" spans="1:18" x14ac:dyDescent="0.3">
      <c r="A30" s="9"/>
      <c r="B30" s="55"/>
      <c r="C30" s="56"/>
      <c r="D30" s="56"/>
      <c r="E30" s="9"/>
      <c r="F30" s="144"/>
      <c r="G30" s="9"/>
      <c r="H30" s="12"/>
      <c r="I30" s="61"/>
      <c r="J30" s="139"/>
      <c r="K30" s="61"/>
      <c r="L30" s="50"/>
      <c r="M30" s="4"/>
      <c r="N30" s="4"/>
      <c r="O30" s="4"/>
      <c r="P30" s="4"/>
      <c r="Q30" s="4"/>
      <c r="R30" s="63">
        <f t="shared" si="1"/>
        <v>0</v>
      </c>
    </row>
    <row r="31" spans="1:18" x14ac:dyDescent="0.3">
      <c r="A31" s="9">
        <v>16</v>
      </c>
      <c r="B31" s="55"/>
      <c r="C31" s="56"/>
      <c r="D31" s="56"/>
      <c r="E31" s="9"/>
      <c r="F31" s="144"/>
      <c r="G31" s="9"/>
      <c r="H31" s="12"/>
      <c r="I31" s="61"/>
      <c r="J31" s="139"/>
      <c r="K31" s="61"/>
      <c r="L31" s="50"/>
      <c r="M31" s="4"/>
      <c r="N31" s="4"/>
      <c r="O31" s="4"/>
      <c r="P31" s="4"/>
      <c r="Q31" s="4"/>
      <c r="R31" s="63">
        <f t="shared" si="1"/>
        <v>0</v>
      </c>
    </row>
    <row r="32" spans="1:18" x14ac:dyDescent="0.3">
      <c r="A32" s="9">
        <v>17</v>
      </c>
      <c r="B32" s="55"/>
      <c r="C32" s="56"/>
      <c r="D32" s="56"/>
      <c r="E32" s="9"/>
      <c r="F32" s="9"/>
      <c r="G32" s="9"/>
      <c r="H32" s="12"/>
      <c r="I32" s="61"/>
      <c r="J32" s="139"/>
      <c r="K32" s="61"/>
      <c r="L32" s="51"/>
      <c r="M32" s="4"/>
      <c r="N32" s="4"/>
      <c r="O32" s="4"/>
      <c r="P32" s="4"/>
      <c r="Q32" s="4"/>
      <c r="R32" s="63">
        <f t="shared" si="1"/>
        <v>0</v>
      </c>
    </row>
    <row r="33" spans="1:18" x14ac:dyDescent="0.3">
      <c r="A33" s="218" t="s">
        <v>217</v>
      </c>
      <c r="B33" s="219"/>
      <c r="C33" s="219"/>
      <c r="D33" s="219"/>
      <c r="E33" s="220"/>
      <c r="F33" s="176"/>
      <c r="G33" s="58">
        <f>SUM(G13:G32)</f>
        <v>3</v>
      </c>
      <c r="H33" s="54"/>
      <c r="I33" s="62">
        <f>SUM(I13:I32)</f>
        <v>17.13</v>
      </c>
      <c r="J33" s="52"/>
      <c r="K33" s="62"/>
      <c r="L33" s="52"/>
      <c r="M33" s="4"/>
      <c r="N33" s="4"/>
      <c r="O33" s="4"/>
      <c r="P33" s="4"/>
      <c r="Q33" s="4"/>
      <c r="R33" s="63">
        <f>SUM(R13:R32)</f>
        <v>17.13</v>
      </c>
    </row>
    <row r="34" spans="1:18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8" x14ac:dyDescent="0.3">
      <c r="A35" s="15"/>
      <c r="B35" s="15"/>
      <c r="C35" s="15"/>
      <c r="D35" s="15"/>
      <c r="E35" s="15"/>
      <c r="F35" s="15"/>
      <c r="G35" s="15"/>
      <c r="H35" s="15"/>
    </row>
    <row r="36" spans="1:18" x14ac:dyDescent="0.3">
      <c r="A36" s="15"/>
      <c r="B36" s="231"/>
      <c r="C36" s="231"/>
      <c r="D36" s="64"/>
      <c r="E36" s="232"/>
      <c r="F36" s="15"/>
      <c r="G36" s="15"/>
      <c r="H36" s="15"/>
    </row>
    <row r="37" spans="1:18" x14ac:dyDescent="0.3">
      <c r="B37" s="231"/>
      <c r="C37" s="231"/>
      <c r="D37" s="64"/>
      <c r="E37" s="232"/>
      <c r="H37" s="58" t="s">
        <v>281</v>
      </c>
      <c r="I37" s="80" t="s">
        <v>282</v>
      </c>
      <c r="J37" s="81" t="s">
        <v>283</v>
      </c>
    </row>
    <row r="38" spans="1:18" x14ac:dyDescent="0.3">
      <c r="B38" s="25"/>
      <c r="C38" s="25"/>
      <c r="D38" s="25"/>
      <c r="E38" s="25"/>
      <c r="H38" s="53" t="s">
        <v>2320</v>
      </c>
      <c r="I38" s="92">
        <f>SUM(G13:G16)</f>
        <v>3</v>
      </c>
      <c r="J38" s="82">
        <f>(I38)*5.71</f>
        <v>17.13</v>
      </c>
    </row>
    <row r="39" spans="1:18" x14ac:dyDescent="0.3">
      <c r="H39" s="9"/>
      <c r="I39" s="92"/>
      <c r="J39" s="82"/>
    </row>
    <row r="40" spans="1:18" ht="21.75" customHeight="1" x14ac:dyDescent="0.55000000000000004">
      <c r="F40" s="143"/>
      <c r="H40" s="100" t="s">
        <v>217</v>
      </c>
      <c r="I40" s="101">
        <f>SUM(I38:I39)</f>
        <v>3</v>
      </c>
      <c r="J40" s="102">
        <f>SUM(J38:J39)</f>
        <v>17.13</v>
      </c>
    </row>
    <row r="41" spans="1:18" ht="28.8" x14ac:dyDescent="0.55000000000000004">
      <c r="F41" s="143"/>
    </row>
    <row r="45" spans="1:18" ht="28.8" x14ac:dyDescent="0.55000000000000004">
      <c r="F45" s="143"/>
    </row>
    <row r="46" spans="1:18" ht="28.8" x14ac:dyDescent="0.55000000000000004">
      <c r="F46" s="143"/>
    </row>
  </sheetData>
  <mergeCells count="11">
    <mergeCell ref="A10:R10"/>
    <mergeCell ref="A2:R5"/>
    <mergeCell ref="A6:R6"/>
    <mergeCell ref="A7:R7"/>
    <mergeCell ref="A8:R8"/>
    <mergeCell ref="A9:R9"/>
    <mergeCell ref="A11:R11"/>
    <mergeCell ref="A33:E33"/>
    <mergeCell ref="B36:C36"/>
    <mergeCell ref="E36:E37"/>
    <mergeCell ref="B37:C3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"/>
  <sheetViews>
    <sheetView zoomScaleNormal="100" workbookViewId="0">
      <selection activeCell="M169" sqref="M169"/>
    </sheetView>
  </sheetViews>
  <sheetFormatPr baseColWidth="10" defaultRowHeight="14.4" x14ac:dyDescent="0.3"/>
  <cols>
    <col min="1" max="1" width="4.88671875" style="1" bestFit="1" customWidth="1"/>
    <col min="2" max="2" width="7.44140625" bestFit="1" customWidth="1"/>
    <col min="3" max="3" width="12.109375" style="44" customWidth="1"/>
    <col min="4" max="4" width="22.109375" customWidth="1"/>
    <col min="5" max="5" width="8.5546875" customWidth="1"/>
    <col min="6" max="6" width="8.5546875" bestFit="1" customWidth="1"/>
    <col min="7" max="7" width="9.6640625" bestFit="1" customWidth="1"/>
    <col min="8" max="8" width="39.88671875" bestFit="1" customWidth="1"/>
    <col min="9" max="9" width="15.6640625" customWidth="1"/>
    <col min="10" max="10" width="13" customWidth="1"/>
    <col min="11" max="11" width="11" bestFit="1" customWidth="1"/>
    <col min="12" max="12" width="9.6640625" bestFit="1" customWidth="1"/>
    <col min="13" max="13" width="9.5546875" bestFit="1" customWidth="1"/>
    <col min="14" max="14" width="9.6640625" bestFit="1" customWidth="1"/>
    <col min="15" max="15" width="9" bestFit="1" customWidth="1"/>
    <col min="16" max="16" width="9.88671875" bestFit="1" customWidth="1"/>
    <col min="17" max="17" width="8" bestFit="1" customWidth="1"/>
    <col min="18" max="18" width="9.6640625" bestFit="1" customWidth="1"/>
    <col min="19" max="19" width="8" bestFit="1" customWidth="1"/>
    <col min="20" max="20" width="9.6640625" bestFit="1" customWidth="1"/>
    <col min="21" max="21" width="7.5546875" bestFit="1" customWidth="1"/>
    <col min="22" max="22" width="9.6640625" bestFit="1" customWidth="1"/>
    <col min="23" max="23" width="7.5546875" bestFit="1" customWidth="1"/>
    <col min="24" max="24" width="14.5546875" customWidth="1"/>
  </cols>
  <sheetData>
    <row r="1" spans="1:24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</row>
    <row r="3" spans="1:24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x14ac:dyDescent="0.3"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B10" s="195" t="s">
        <v>3784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7" t="s">
        <v>75</v>
      </c>
      <c r="B11" s="7" t="s">
        <v>59</v>
      </c>
      <c r="C11" s="71" t="s">
        <v>0</v>
      </c>
      <c r="D11" s="93" t="s">
        <v>134</v>
      </c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72</v>
      </c>
    </row>
    <row r="12" spans="1:24" x14ac:dyDescent="0.3">
      <c r="A12" s="2">
        <v>1</v>
      </c>
      <c r="B12" s="27">
        <v>20080</v>
      </c>
      <c r="C12" s="95">
        <v>43132</v>
      </c>
      <c r="D12" s="3" t="s">
        <v>300</v>
      </c>
      <c r="E12" s="2">
        <v>460117</v>
      </c>
      <c r="F12" s="2">
        <v>460184</v>
      </c>
      <c r="G12" s="2">
        <f t="shared" ref="G12:G76" si="0">(F12-E12)+1</f>
        <v>68</v>
      </c>
      <c r="H12" s="4" t="s">
        <v>10</v>
      </c>
      <c r="I12" s="5">
        <f t="shared" ref="I12:I75" si="1">(G12*5.71)</f>
        <v>388.28</v>
      </c>
      <c r="J12" s="6" t="s">
        <v>668</v>
      </c>
      <c r="K12" s="5">
        <v>228.4</v>
      </c>
      <c r="L12" s="6" t="s">
        <v>669</v>
      </c>
      <c r="M12" s="5">
        <v>159.88</v>
      </c>
      <c r="N12" s="6"/>
      <c r="O12" s="5"/>
      <c r="P12" s="6"/>
      <c r="Q12" s="5"/>
      <c r="R12" s="6"/>
      <c r="S12" s="5"/>
      <c r="T12" s="6"/>
      <c r="U12" s="5"/>
      <c r="V12" s="6"/>
      <c r="W12" s="5"/>
      <c r="X12" s="5">
        <f t="shared" ref="X12:X75" si="2">K12+M12+O12+Q12+S12+U12+W12</f>
        <v>388.28</v>
      </c>
    </row>
    <row r="13" spans="1:24" x14ac:dyDescent="0.3">
      <c r="A13" s="2">
        <v>2</v>
      </c>
      <c r="B13" s="2">
        <v>20081</v>
      </c>
      <c r="C13" s="72"/>
      <c r="D13" s="3" t="s">
        <v>339</v>
      </c>
      <c r="E13" s="2">
        <f>(F12)+1</f>
        <v>460185</v>
      </c>
      <c r="F13" s="2">
        <v>460199</v>
      </c>
      <c r="G13" s="2">
        <f t="shared" si="0"/>
        <v>15</v>
      </c>
      <c r="H13" s="4" t="s">
        <v>20</v>
      </c>
      <c r="I13" s="5">
        <f t="shared" si="1"/>
        <v>85.65</v>
      </c>
      <c r="J13" s="6" t="s">
        <v>501</v>
      </c>
      <c r="K13" s="5">
        <v>85.65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5">
        <f t="shared" si="2"/>
        <v>85.65</v>
      </c>
    </row>
    <row r="14" spans="1:24" x14ac:dyDescent="0.3">
      <c r="A14" s="92">
        <v>3</v>
      </c>
      <c r="B14" s="27">
        <v>20082</v>
      </c>
      <c r="C14" s="73"/>
      <c r="D14" s="3" t="s">
        <v>152</v>
      </c>
      <c r="E14" s="92">
        <f t="shared" ref="E14:E77" si="3">(F13)+1</f>
        <v>460200</v>
      </c>
      <c r="F14" s="2">
        <v>460202</v>
      </c>
      <c r="G14" s="92">
        <f t="shared" si="0"/>
        <v>3</v>
      </c>
      <c r="H14" s="4" t="s">
        <v>107</v>
      </c>
      <c r="I14" s="5">
        <f t="shared" si="1"/>
        <v>17.13</v>
      </c>
      <c r="J14" s="6" t="s">
        <v>479</v>
      </c>
      <c r="K14" s="5">
        <v>17.13</v>
      </c>
      <c r="L14" s="6"/>
      <c r="M14" s="5"/>
      <c r="N14" s="6"/>
      <c r="O14" s="5"/>
      <c r="P14" s="6"/>
      <c r="Q14" s="5"/>
      <c r="R14" s="6"/>
      <c r="S14" s="5"/>
      <c r="T14" s="6"/>
      <c r="U14" s="5"/>
      <c r="V14" s="6"/>
      <c r="W14" s="5"/>
      <c r="X14" s="5">
        <f t="shared" si="2"/>
        <v>17.13</v>
      </c>
    </row>
    <row r="15" spans="1:24" x14ac:dyDescent="0.3">
      <c r="A15" s="92">
        <v>4</v>
      </c>
      <c r="B15" s="92">
        <v>20083</v>
      </c>
      <c r="C15" s="72"/>
      <c r="D15" s="3" t="s">
        <v>150</v>
      </c>
      <c r="E15" s="92">
        <f t="shared" si="3"/>
        <v>460203</v>
      </c>
      <c r="F15" s="2">
        <v>460207</v>
      </c>
      <c r="G15" s="92">
        <f t="shared" si="0"/>
        <v>5</v>
      </c>
      <c r="H15" s="4" t="s">
        <v>17</v>
      </c>
      <c r="I15" s="5">
        <f t="shared" si="1"/>
        <v>28.55</v>
      </c>
      <c r="J15" s="6" t="s">
        <v>482</v>
      </c>
      <c r="K15" s="5">
        <v>28.55</v>
      </c>
      <c r="L15" s="6"/>
      <c r="M15" s="5"/>
      <c r="N15" s="6"/>
      <c r="O15" s="5"/>
      <c r="P15" s="6"/>
      <c r="Q15" s="5"/>
      <c r="R15" s="6"/>
      <c r="S15" s="5"/>
      <c r="T15" s="6"/>
      <c r="U15" s="5"/>
      <c r="V15" s="6"/>
      <c r="W15" s="5"/>
      <c r="X15" s="5">
        <f t="shared" si="2"/>
        <v>28.55</v>
      </c>
    </row>
    <row r="16" spans="1:24" x14ac:dyDescent="0.3">
      <c r="A16" s="92">
        <v>5</v>
      </c>
      <c r="B16" s="27">
        <v>20084</v>
      </c>
      <c r="C16" s="73"/>
      <c r="D16" s="3" t="s">
        <v>165</v>
      </c>
      <c r="E16" s="92">
        <f t="shared" si="3"/>
        <v>460208</v>
      </c>
      <c r="F16" s="2">
        <v>460208</v>
      </c>
      <c r="G16" s="92">
        <f t="shared" si="0"/>
        <v>1</v>
      </c>
      <c r="H16" s="4" t="s">
        <v>392</v>
      </c>
      <c r="I16" s="5">
        <f t="shared" si="1"/>
        <v>5.71</v>
      </c>
      <c r="J16" s="6" t="s">
        <v>524</v>
      </c>
      <c r="K16" s="5">
        <v>5.71</v>
      </c>
      <c r="L16" s="6"/>
      <c r="M16" s="5"/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5.71</v>
      </c>
    </row>
    <row r="17" spans="1:24" x14ac:dyDescent="0.3">
      <c r="A17" s="92">
        <v>6</v>
      </c>
      <c r="B17" s="92">
        <v>20085</v>
      </c>
      <c r="C17" s="72"/>
      <c r="D17" s="3" t="s">
        <v>223</v>
      </c>
      <c r="E17" s="92">
        <f t="shared" si="3"/>
        <v>460209</v>
      </c>
      <c r="F17" s="2">
        <v>460210</v>
      </c>
      <c r="G17" s="92">
        <f t="shared" si="0"/>
        <v>2</v>
      </c>
      <c r="H17" s="4" t="s">
        <v>303</v>
      </c>
      <c r="I17" s="5">
        <f t="shared" si="1"/>
        <v>11.42</v>
      </c>
      <c r="J17" s="6" t="s">
        <v>548</v>
      </c>
      <c r="K17" s="5">
        <v>11.42</v>
      </c>
      <c r="L17" s="6"/>
      <c r="M17" s="5"/>
      <c r="N17" s="6"/>
      <c r="O17" s="5"/>
      <c r="P17" s="6"/>
      <c r="Q17" s="5"/>
      <c r="R17" s="6"/>
      <c r="S17" s="5"/>
      <c r="T17" s="6"/>
      <c r="U17" s="5"/>
      <c r="V17" s="6"/>
      <c r="W17" s="5"/>
      <c r="X17" s="5">
        <f t="shared" si="2"/>
        <v>11.42</v>
      </c>
    </row>
    <row r="18" spans="1:24" x14ac:dyDescent="0.3">
      <c r="A18" s="92">
        <v>7</v>
      </c>
      <c r="B18" s="27">
        <v>20086</v>
      </c>
      <c r="C18" s="73"/>
      <c r="D18" s="3" t="s">
        <v>167</v>
      </c>
      <c r="E18" s="92">
        <f t="shared" si="3"/>
        <v>460211</v>
      </c>
      <c r="F18" s="2">
        <v>460212</v>
      </c>
      <c r="G18" s="92">
        <f t="shared" si="0"/>
        <v>2</v>
      </c>
      <c r="H18" s="4" t="s">
        <v>193</v>
      </c>
      <c r="I18" s="5">
        <f t="shared" si="1"/>
        <v>11.42</v>
      </c>
      <c r="J18" s="6" t="s">
        <v>518</v>
      </c>
      <c r="K18" s="5">
        <v>11.42</v>
      </c>
      <c r="L18" s="6"/>
      <c r="M18" s="5"/>
      <c r="N18" s="6"/>
      <c r="O18" s="5"/>
      <c r="P18" s="6"/>
      <c r="Q18" s="5"/>
      <c r="R18" s="6"/>
      <c r="S18" s="5"/>
      <c r="T18" s="6"/>
      <c r="U18" s="5"/>
      <c r="V18" s="6"/>
      <c r="W18" s="5"/>
      <c r="X18" s="5">
        <f t="shared" si="2"/>
        <v>11.42</v>
      </c>
    </row>
    <row r="19" spans="1:24" x14ac:dyDescent="0.3">
      <c r="A19" s="92">
        <v>8</v>
      </c>
      <c r="B19" s="92">
        <v>20087</v>
      </c>
      <c r="C19" s="72"/>
      <c r="D19" s="3" t="s">
        <v>140</v>
      </c>
      <c r="E19" s="92">
        <f t="shared" si="3"/>
        <v>460213</v>
      </c>
      <c r="F19" s="2">
        <v>460215</v>
      </c>
      <c r="G19" s="92">
        <f t="shared" si="0"/>
        <v>3</v>
      </c>
      <c r="H19" s="4" t="s">
        <v>193</v>
      </c>
      <c r="I19" s="5">
        <f t="shared" si="1"/>
        <v>17.13</v>
      </c>
      <c r="J19" s="180" t="s">
        <v>98</v>
      </c>
      <c r="K19" s="5"/>
      <c r="L19" s="6"/>
      <c r="M19" s="5"/>
      <c r="N19" s="6"/>
      <c r="O19" s="5"/>
      <c r="P19" s="6"/>
      <c r="Q19" s="5"/>
      <c r="R19" s="6"/>
      <c r="S19" s="5"/>
      <c r="T19" s="6"/>
      <c r="U19" s="5"/>
      <c r="V19" s="6"/>
      <c r="W19" s="5"/>
      <c r="X19" s="5">
        <f t="shared" si="2"/>
        <v>0</v>
      </c>
    </row>
    <row r="20" spans="1:24" x14ac:dyDescent="0.3">
      <c r="A20" s="92">
        <v>9</v>
      </c>
      <c r="B20" s="27">
        <v>20088</v>
      </c>
      <c r="C20" s="73"/>
      <c r="D20" s="3" t="s">
        <v>162</v>
      </c>
      <c r="E20" s="92">
        <f t="shared" si="3"/>
        <v>460216</v>
      </c>
      <c r="F20" s="2">
        <v>460217</v>
      </c>
      <c r="G20" s="92">
        <f t="shared" si="0"/>
        <v>2</v>
      </c>
      <c r="H20" s="4" t="s">
        <v>95</v>
      </c>
      <c r="I20" s="5">
        <f t="shared" si="1"/>
        <v>11.42</v>
      </c>
      <c r="J20" s="6" t="s">
        <v>499</v>
      </c>
      <c r="K20" s="5">
        <v>11.42</v>
      </c>
      <c r="L20" s="6"/>
      <c r="M20" s="5"/>
      <c r="N20" s="6"/>
      <c r="O20" s="5"/>
      <c r="P20" s="6"/>
      <c r="Q20" s="5"/>
      <c r="R20" s="6"/>
      <c r="S20" s="5"/>
      <c r="T20" s="6"/>
      <c r="U20" s="5"/>
      <c r="V20" s="6"/>
      <c r="W20" s="5"/>
      <c r="X20" s="5">
        <f t="shared" si="2"/>
        <v>11.42</v>
      </c>
    </row>
    <row r="21" spans="1:24" x14ac:dyDescent="0.3">
      <c r="A21" s="92">
        <v>10</v>
      </c>
      <c r="B21" s="92">
        <v>20089</v>
      </c>
      <c r="C21" s="72"/>
      <c r="D21" s="3" t="s">
        <v>177</v>
      </c>
      <c r="E21" s="92">
        <f t="shared" si="3"/>
        <v>460218</v>
      </c>
      <c r="F21" s="2">
        <v>460218</v>
      </c>
      <c r="G21" s="92">
        <f t="shared" si="0"/>
        <v>1</v>
      </c>
      <c r="H21" s="4" t="s">
        <v>18</v>
      </c>
      <c r="I21" s="5">
        <f t="shared" si="1"/>
        <v>5.71</v>
      </c>
      <c r="J21" s="6" t="s">
        <v>526</v>
      </c>
      <c r="K21" s="5">
        <v>5.71</v>
      </c>
      <c r="L21" s="6"/>
      <c r="M21" s="5"/>
      <c r="N21" s="6"/>
      <c r="O21" s="5"/>
      <c r="P21" s="6"/>
      <c r="Q21" s="5"/>
      <c r="R21" s="6"/>
      <c r="S21" s="5"/>
      <c r="T21" s="6"/>
      <c r="U21" s="5"/>
      <c r="V21" s="6"/>
      <c r="W21" s="5"/>
      <c r="X21" s="5">
        <f t="shared" si="2"/>
        <v>5.71</v>
      </c>
    </row>
    <row r="22" spans="1:24" x14ac:dyDescent="0.3">
      <c r="A22" s="92">
        <v>11</v>
      </c>
      <c r="B22" s="27">
        <v>20090</v>
      </c>
      <c r="C22" s="73"/>
      <c r="D22" s="3" t="s">
        <v>170</v>
      </c>
      <c r="E22" s="92">
        <f t="shared" si="3"/>
        <v>460219</v>
      </c>
      <c r="F22" s="2">
        <v>460220</v>
      </c>
      <c r="G22" s="92">
        <f t="shared" si="0"/>
        <v>2</v>
      </c>
      <c r="H22" s="4" t="s">
        <v>35</v>
      </c>
      <c r="I22" s="5">
        <f t="shared" si="1"/>
        <v>11.42</v>
      </c>
      <c r="J22" s="6" t="s">
        <v>519</v>
      </c>
      <c r="K22" s="5">
        <v>11.42</v>
      </c>
      <c r="L22" s="6"/>
      <c r="M22" s="5"/>
      <c r="N22" s="6"/>
      <c r="O22" s="5"/>
      <c r="P22" s="6"/>
      <c r="Q22" s="5"/>
      <c r="R22" s="6"/>
      <c r="S22" s="5"/>
      <c r="T22" s="6"/>
      <c r="U22" s="5"/>
      <c r="V22" s="6"/>
      <c r="W22" s="5"/>
      <c r="X22" s="5">
        <f t="shared" si="2"/>
        <v>11.42</v>
      </c>
    </row>
    <row r="23" spans="1:24" x14ac:dyDescent="0.3">
      <c r="A23" s="92">
        <v>12</v>
      </c>
      <c r="B23" s="92">
        <v>20091</v>
      </c>
      <c r="C23" s="72"/>
      <c r="D23" s="3" t="s">
        <v>140</v>
      </c>
      <c r="E23" s="92">
        <f t="shared" si="3"/>
        <v>460221</v>
      </c>
      <c r="F23" s="2">
        <v>460232</v>
      </c>
      <c r="G23" s="92">
        <f t="shared" si="0"/>
        <v>12</v>
      </c>
      <c r="H23" s="4" t="s">
        <v>193</v>
      </c>
      <c r="I23" s="5">
        <f t="shared" si="1"/>
        <v>68.52</v>
      </c>
      <c r="J23" s="6" t="s">
        <v>788</v>
      </c>
      <c r="K23" s="5">
        <v>34.26</v>
      </c>
      <c r="L23" s="6" t="s">
        <v>789</v>
      </c>
      <c r="M23" s="5">
        <v>34.26</v>
      </c>
      <c r="N23" s="6"/>
      <c r="O23" s="5"/>
      <c r="P23" s="6"/>
      <c r="Q23" s="5"/>
      <c r="R23" s="6"/>
      <c r="S23" s="5"/>
      <c r="T23" s="6"/>
      <c r="U23" s="5"/>
      <c r="V23" s="6"/>
      <c r="W23" s="5"/>
      <c r="X23" s="5">
        <f t="shared" si="2"/>
        <v>68.52</v>
      </c>
    </row>
    <row r="24" spans="1:24" x14ac:dyDescent="0.3">
      <c r="A24" s="92">
        <v>13</v>
      </c>
      <c r="B24" s="27">
        <v>20092</v>
      </c>
      <c r="C24" s="73"/>
      <c r="D24" s="3" t="s">
        <v>138</v>
      </c>
      <c r="E24" s="92">
        <f t="shared" si="3"/>
        <v>460233</v>
      </c>
      <c r="F24" s="2">
        <v>460265</v>
      </c>
      <c r="G24" s="92">
        <f t="shared" si="0"/>
        <v>33</v>
      </c>
      <c r="H24" s="4" t="s">
        <v>108</v>
      </c>
      <c r="I24" s="5">
        <f t="shared" si="1"/>
        <v>188.43</v>
      </c>
      <c r="J24" s="6" t="s">
        <v>631</v>
      </c>
      <c r="K24" s="5">
        <v>34.26</v>
      </c>
      <c r="L24" s="6" t="s">
        <v>632</v>
      </c>
      <c r="M24" s="5">
        <v>51.39</v>
      </c>
      <c r="N24" s="6" t="s">
        <v>633</v>
      </c>
      <c r="O24" s="5">
        <v>57.1</v>
      </c>
      <c r="P24" s="6" t="s">
        <v>634</v>
      </c>
      <c r="Q24" s="5">
        <v>45.68</v>
      </c>
      <c r="R24" s="6"/>
      <c r="S24" s="5"/>
      <c r="T24" s="6"/>
      <c r="U24" s="5"/>
      <c r="V24" s="6"/>
      <c r="W24" s="5"/>
      <c r="X24" s="5">
        <f t="shared" si="2"/>
        <v>188.43</v>
      </c>
    </row>
    <row r="25" spans="1:24" x14ac:dyDescent="0.3">
      <c r="A25" s="92">
        <v>14</v>
      </c>
      <c r="B25" s="92">
        <v>20093</v>
      </c>
      <c r="C25" s="72"/>
      <c r="D25" s="3" t="s">
        <v>163</v>
      </c>
      <c r="E25" s="92">
        <f t="shared" si="3"/>
        <v>460266</v>
      </c>
      <c r="F25" s="2">
        <v>460267</v>
      </c>
      <c r="G25" s="92">
        <f t="shared" si="0"/>
        <v>2</v>
      </c>
      <c r="H25" s="4" t="s">
        <v>43</v>
      </c>
      <c r="I25" s="5">
        <f t="shared" si="1"/>
        <v>11.42</v>
      </c>
      <c r="J25" s="6" t="s">
        <v>616</v>
      </c>
      <c r="K25" s="5">
        <v>5.71</v>
      </c>
      <c r="L25" s="6" t="s">
        <v>617</v>
      </c>
      <c r="M25" s="5">
        <v>5.71</v>
      </c>
      <c r="N25" s="6"/>
      <c r="O25" s="5"/>
      <c r="P25" s="6"/>
      <c r="Q25" s="5"/>
      <c r="R25" s="6"/>
      <c r="S25" s="5"/>
      <c r="T25" s="6"/>
      <c r="U25" s="5"/>
      <c r="V25" s="6"/>
      <c r="W25" s="5"/>
      <c r="X25" s="5">
        <f t="shared" si="2"/>
        <v>11.42</v>
      </c>
    </row>
    <row r="26" spans="1:24" x14ac:dyDescent="0.3">
      <c r="A26" s="92">
        <v>15</v>
      </c>
      <c r="B26" s="27">
        <v>20094</v>
      </c>
      <c r="C26" s="73"/>
      <c r="D26" s="3" t="s">
        <v>141</v>
      </c>
      <c r="E26" s="92">
        <f t="shared" si="3"/>
        <v>460268</v>
      </c>
      <c r="F26" s="2">
        <v>460291</v>
      </c>
      <c r="G26" s="92">
        <f t="shared" si="0"/>
        <v>24</v>
      </c>
      <c r="H26" s="4" t="s">
        <v>40</v>
      </c>
      <c r="I26" s="5">
        <f t="shared" si="1"/>
        <v>137.04</v>
      </c>
      <c r="J26" s="6" t="s">
        <v>670</v>
      </c>
      <c r="K26" s="5">
        <v>28.55</v>
      </c>
      <c r="L26" s="6" t="s">
        <v>671</v>
      </c>
      <c r="M26" s="5">
        <v>34.26</v>
      </c>
      <c r="N26" s="6" t="s">
        <v>672</v>
      </c>
      <c r="O26" s="5">
        <v>28.55</v>
      </c>
      <c r="P26" s="6" t="s">
        <v>673</v>
      </c>
      <c r="Q26" s="5">
        <v>22.84</v>
      </c>
      <c r="R26" s="6" t="s">
        <v>674</v>
      </c>
      <c r="S26" s="5">
        <v>22.84</v>
      </c>
      <c r="T26" s="6"/>
      <c r="U26" s="5"/>
      <c r="V26" s="6"/>
      <c r="W26" s="5"/>
      <c r="X26" s="5">
        <f t="shared" si="2"/>
        <v>137.04</v>
      </c>
    </row>
    <row r="27" spans="1:24" x14ac:dyDescent="0.3">
      <c r="A27" s="92">
        <v>16</v>
      </c>
      <c r="B27" s="92">
        <v>20095</v>
      </c>
      <c r="C27" s="72"/>
      <c r="D27" s="3" t="s">
        <v>228</v>
      </c>
      <c r="E27" s="92">
        <f t="shared" si="3"/>
        <v>460292</v>
      </c>
      <c r="F27" s="2">
        <v>460325</v>
      </c>
      <c r="G27" s="92">
        <f t="shared" si="0"/>
        <v>34</v>
      </c>
      <c r="H27" s="4" t="s">
        <v>40</v>
      </c>
      <c r="I27" s="5">
        <f t="shared" si="1"/>
        <v>194.14</v>
      </c>
      <c r="J27" s="6" t="s">
        <v>675</v>
      </c>
      <c r="K27" s="5">
        <v>91.36</v>
      </c>
      <c r="L27" s="6" t="s">
        <v>676</v>
      </c>
      <c r="M27" s="5">
        <v>102.78</v>
      </c>
      <c r="N27" s="6"/>
      <c r="O27" s="5"/>
      <c r="P27" s="6"/>
      <c r="Q27" s="5"/>
      <c r="R27" s="6"/>
      <c r="S27" s="5"/>
      <c r="T27" s="6"/>
      <c r="U27" s="5"/>
      <c r="V27" s="6"/>
      <c r="W27" s="5"/>
      <c r="X27" s="5">
        <f t="shared" si="2"/>
        <v>194.14</v>
      </c>
    </row>
    <row r="28" spans="1:24" x14ac:dyDescent="0.3">
      <c r="A28" s="92">
        <v>17</v>
      </c>
      <c r="B28" s="27">
        <v>20096</v>
      </c>
      <c r="C28" s="73"/>
      <c r="D28" s="3" t="s">
        <v>227</v>
      </c>
      <c r="E28" s="92">
        <f t="shared" si="3"/>
        <v>460326</v>
      </c>
      <c r="F28" s="2">
        <v>460371</v>
      </c>
      <c r="G28" s="92">
        <f t="shared" si="0"/>
        <v>46</v>
      </c>
      <c r="H28" s="4" t="s">
        <v>40</v>
      </c>
      <c r="I28" s="5">
        <f t="shared" si="1"/>
        <v>262.66000000000003</v>
      </c>
      <c r="J28" s="6" t="s">
        <v>677</v>
      </c>
      <c r="K28" s="5">
        <v>85.65</v>
      </c>
      <c r="L28" s="6" t="s">
        <v>678</v>
      </c>
      <c r="M28" s="5">
        <v>177.01</v>
      </c>
      <c r="N28" s="6"/>
      <c r="O28" s="5"/>
      <c r="P28" s="6"/>
      <c r="Q28" s="5"/>
      <c r="R28" s="6"/>
      <c r="S28" s="5"/>
      <c r="T28" s="6"/>
      <c r="U28" s="5"/>
      <c r="V28" s="6"/>
      <c r="W28" s="5"/>
      <c r="X28" s="5">
        <f t="shared" si="2"/>
        <v>262.65999999999997</v>
      </c>
    </row>
    <row r="29" spans="1:24" x14ac:dyDescent="0.3">
      <c r="A29" s="92">
        <v>18</v>
      </c>
      <c r="B29" s="92">
        <v>20097</v>
      </c>
      <c r="C29" s="72"/>
      <c r="D29" s="3" t="s">
        <v>143</v>
      </c>
      <c r="E29" s="92">
        <f t="shared" si="3"/>
        <v>460372</v>
      </c>
      <c r="F29" s="2">
        <v>460374</v>
      </c>
      <c r="G29" s="92">
        <f t="shared" si="0"/>
        <v>3</v>
      </c>
      <c r="H29" s="4" t="s">
        <v>60</v>
      </c>
      <c r="I29" s="5">
        <f t="shared" si="1"/>
        <v>17.13</v>
      </c>
      <c r="J29" s="6" t="s">
        <v>635</v>
      </c>
      <c r="K29" s="5">
        <v>17.13</v>
      </c>
      <c r="L29" s="6"/>
      <c r="M29" s="5"/>
      <c r="N29" s="6"/>
      <c r="O29" s="5"/>
      <c r="P29" s="6"/>
      <c r="Q29" s="5"/>
      <c r="R29" s="6"/>
      <c r="S29" s="5"/>
      <c r="T29" s="6"/>
      <c r="U29" s="5"/>
      <c r="V29" s="6"/>
      <c r="W29" s="5"/>
      <c r="X29" s="5">
        <f t="shared" si="2"/>
        <v>17.13</v>
      </c>
    </row>
    <row r="30" spans="1:24" x14ac:dyDescent="0.3">
      <c r="A30" s="92">
        <v>19</v>
      </c>
      <c r="B30" s="92">
        <v>20099</v>
      </c>
      <c r="C30" s="95">
        <v>43133</v>
      </c>
      <c r="D30" s="3" t="s">
        <v>186</v>
      </c>
      <c r="E30" s="92">
        <f t="shared" si="3"/>
        <v>460375</v>
      </c>
      <c r="F30" s="2">
        <v>460376</v>
      </c>
      <c r="G30" s="92">
        <f t="shared" si="0"/>
        <v>2</v>
      </c>
      <c r="H30" s="4" t="s">
        <v>3</v>
      </c>
      <c r="I30" s="5">
        <f t="shared" si="1"/>
        <v>11.42</v>
      </c>
      <c r="J30" s="6" t="s">
        <v>538</v>
      </c>
      <c r="K30" s="5">
        <v>11.42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5">
        <f t="shared" si="2"/>
        <v>11.42</v>
      </c>
    </row>
    <row r="31" spans="1:24" x14ac:dyDescent="0.3">
      <c r="A31" s="92">
        <v>20</v>
      </c>
      <c r="B31" s="27">
        <v>20100</v>
      </c>
      <c r="C31" s="72"/>
      <c r="D31" s="3" t="s">
        <v>136</v>
      </c>
      <c r="E31" s="92">
        <f t="shared" si="3"/>
        <v>460377</v>
      </c>
      <c r="F31" s="2">
        <v>460397</v>
      </c>
      <c r="G31" s="92">
        <f t="shared" si="0"/>
        <v>21</v>
      </c>
      <c r="H31" s="4" t="s">
        <v>42</v>
      </c>
      <c r="I31" s="5">
        <f t="shared" si="1"/>
        <v>119.91</v>
      </c>
      <c r="J31" s="6" t="s">
        <v>679</v>
      </c>
      <c r="K31" s="5">
        <v>28.55</v>
      </c>
      <c r="L31" s="6" t="s">
        <v>106</v>
      </c>
      <c r="M31" s="5">
        <v>22.84</v>
      </c>
      <c r="N31" s="6" t="s">
        <v>680</v>
      </c>
      <c r="O31" s="5">
        <v>22.84</v>
      </c>
      <c r="P31" s="6" t="s">
        <v>681</v>
      </c>
      <c r="Q31" s="5">
        <v>28.55</v>
      </c>
      <c r="R31" s="6" t="s">
        <v>682</v>
      </c>
      <c r="S31" s="5">
        <v>17.13</v>
      </c>
      <c r="T31" s="6"/>
      <c r="U31" s="5"/>
      <c r="V31" s="6"/>
      <c r="W31" s="5"/>
      <c r="X31" s="5">
        <f t="shared" si="2"/>
        <v>119.91</v>
      </c>
    </row>
    <row r="32" spans="1:24" x14ac:dyDescent="0.3">
      <c r="A32" s="92">
        <v>21</v>
      </c>
      <c r="B32" s="27">
        <v>20102</v>
      </c>
      <c r="C32" s="73"/>
      <c r="D32" s="3" t="s">
        <v>149</v>
      </c>
      <c r="E32" s="92">
        <f t="shared" si="3"/>
        <v>460398</v>
      </c>
      <c r="F32" s="2">
        <v>460416</v>
      </c>
      <c r="G32" s="92">
        <f t="shared" si="0"/>
        <v>19</v>
      </c>
      <c r="H32" s="4" t="s">
        <v>325</v>
      </c>
      <c r="I32" s="5">
        <f t="shared" si="1"/>
        <v>108.49</v>
      </c>
      <c r="J32" s="6" t="s">
        <v>601</v>
      </c>
      <c r="K32" s="5">
        <v>28.55</v>
      </c>
      <c r="L32" s="6" t="s">
        <v>602</v>
      </c>
      <c r="M32" s="5">
        <v>28.55</v>
      </c>
      <c r="N32" s="6" t="s">
        <v>603</v>
      </c>
      <c r="O32" s="5">
        <v>28.55</v>
      </c>
      <c r="P32" s="6" t="s">
        <v>604</v>
      </c>
      <c r="Q32" s="5">
        <v>22.84</v>
      </c>
      <c r="R32" s="6"/>
      <c r="S32" s="5"/>
      <c r="T32" s="6"/>
      <c r="U32" s="5"/>
      <c r="V32" s="6"/>
      <c r="W32" s="5"/>
      <c r="X32" s="5">
        <f t="shared" si="2"/>
        <v>108.49000000000001</v>
      </c>
    </row>
    <row r="33" spans="1:24" x14ac:dyDescent="0.3">
      <c r="A33" s="92">
        <v>22</v>
      </c>
      <c r="B33" s="92">
        <v>20103</v>
      </c>
      <c r="C33" s="72"/>
      <c r="D33" s="3" t="s">
        <v>241</v>
      </c>
      <c r="E33" s="92">
        <f t="shared" si="3"/>
        <v>460417</v>
      </c>
      <c r="F33" s="2">
        <v>460488</v>
      </c>
      <c r="G33" s="92">
        <f t="shared" si="0"/>
        <v>72</v>
      </c>
      <c r="H33" s="4" t="s">
        <v>104</v>
      </c>
      <c r="I33" s="5">
        <f t="shared" si="1"/>
        <v>411.12</v>
      </c>
      <c r="J33" s="6" t="s">
        <v>636</v>
      </c>
      <c r="K33" s="5">
        <v>342.6</v>
      </c>
      <c r="L33" s="6" t="s">
        <v>637</v>
      </c>
      <c r="M33" s="5">
        <v>68.52</v>
      </c>
      <c r="N33" s="6"/>
      <c r="O33" s="5"/>
      <c r="P33" s="6"/>
      <c r="Q33" s="5"/>
      <c r="R33" s="6"/>
      <c r="S33" s="5"/>
      <c r="T33" s="6"/>
      <c r="U33" s="5"/>
      <c r="V33" s="6"/>
      <c r="W33" s="5"/>
      <c r="X33" s="5">
        <f t="shared" si="2"/>
        <v>411.12</v>
      </c>
    </row>
    <row r="34" spans="1:24" x14ac:dyDescent="0.3">
      <c r="A34" s="92">
        <v>23</v>
      </c>
      <c r="B34" s="27">
        <v>20104</v>
      </c>
      <c r="C34" s="73"/>
      <c r="D34" s="3" t="s">
        <v>230</v>
      </c>
      <c r="E34" s="92">
        <f t="shared" si="3"/>
        <v>460489</v>
      </c>
      <c r="F34" s="2">
        <v>460505</v>
      </c>
      <c r="G34" s="92">
        <f t="shared" si="0"/>
        <v>17</v>
      </c>
      <c r="H34" s="4" t="s">
        <v>104</v>
      </c>
      <c r="I34" s="5">
        <f t="shared" si="1"/>
        <v>97.07</v>
      </c>
      <c r="J34" s="6" t="s">
        <v>589</v>
      </c>
      <c r="K34" s="5">
        <v>97.07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2"/>
        <v>97.07</v>
      </c>
    </row>
    <row r="35" spans="1:24" x14ac:dyDescent="0.3">
      <c r="A35" s="92">
        <v>24</v>
      </c>
      <c r="B35" s="92">
        <v>20105</v>
      </c>
      <c r="C35" s="72"/>
      <c r="D35" s="3" t="s">
        <v>232</v>
      </c>
      <c r="E35" s="92">
        <f t="shared" si="3"/>
        <v>460506</v>
      </c>
      <c r="F35" s="2">
        <v>460571</v>
      </c>
      <c r="G35" s="92">
        <f t="shared" si="0"/>
        <v>66</v>
      </c>
      <c r="H35" s="4" t="s">
        <v>104</v>
      </c>
      <c r="I35" s="5">
        <f t="shared" si="1"/>
        <v>376.86</v>
      </c>
      <c r="J35" s="6" t="s">
        <v>574</v>
      </c>
      <c r="K35" s="5">
        <v>119.91</v>
      </c>
      <c r="L35" s="6" t="s">
        <v>575</v>
      </c>
      <c r="M35" s="5">
        <v>102.78</v>
      </c>
      <c r="N35" s="6" t="s">
        <v>576</v>
      </c>
      <c r="O35" s="5">
        <v>154.16999999999999</v>
      </c>
      <c r="P35" s="6"/>
      <c r="Q35" s="5"/>
      <c r="R35" s="6"/>
      <c r="S35" s="5"/>
      <c r="T35" s="6"/>
      <c r="U35" s="5"/>
      <c r="V35" s="6"/>
      <c r="W35" s="5"/>
      <c r="X35" s="5">
        <f t="shared" si="2"/>
        <v>376.86</v>
      </c>
    </row>
    <row r="36" spans="1:24" x14ac:dyDescent="0.3">
      <c r="A36" s="92">
        <v>25</v>
      </c>
      <c r="B36" s="27">
        <v>20106</v>
      </c>
      <c r="C36" s="73"/>
      <c r="D36" s="3" t="s">
        <v>234</v>
      </c>
      <c r="E36" s="92">
        <f t="shared" si="3"/>
        <v>460572</v>
      </c>
      <c r="F36" s="2">
        <v>460590</v>
      </c>
      <c r="G36" s="92">
        <f t="shared" si="0"/>
        <v>19</v>
      </c>
      <c r="H36" s="4" t="s">
        <v>104</v>
      </c>
      <c r="I36" s="5">
        <f t="shared" si="1"/>
        <v>108.49</v>
      </c>
      <c r="J36" s="6" t="s">
        <v>577</v>
      </c>
      <c r="K36" s="5">
        <v>108.49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6"/>
      <c r="W36" s="5"/>
      <c r="X36" s="5">
        <f t="shared" si="2"/>
        <v>108.49</v>
      </c>
    </row>
    <row r="37" spans="1:24" x14ac:dyDescent="0.3">
      <c r="A37" s="92">
        <v>26</v>
      </c>
      <c r="B37" s="92">
        <v>20107</v>
      </c>
      <c r="C37" s="72"/>
      <c r="D37" s="3" t="s">
        <v>231</v>
      </c>
      <c r="E37" s="92">
        <f t="shared" si="3"/>
        <v>460591</v>
      </c>
      <c r="F37" s="2">
        <v>460625</v>
      </c>
      <c r="G37" s="92">
        <f t="shared" si="0"/>
        <v>35</v>
      </c>
      <c r="H37" s="4" t="s">
        <v>104</v>
      </c>
      <c r="I37" s="5">
        <f t="shared" si="1"/>
        <v>199.85</v>
      </c>
      <c r="J37" s="6" t="s">
        <v>578</v>
      </c>
      <c r="K37" s="5">
        <v>114.2</v>
      </c>
      <c r="L37" s="6" t="s">
        <v>579</v>
      </c>
      <c r="M37" s="5">
        <v>85.65</v>
      </c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2"/>
        <v>199.85000000000002</v>
      </c>
    </row>
    <row r="38" spans="1:24" x14ac:dyDescent="0.3">
      <c r="A38" s="92">
        <v>27</v>
      </c>
      <c r="B38" s="27">
        <v>20108</v>
      </c>
      <c r="C38" s="73"/>
      <c r="D38" s="3" t="s">
        <v>234</v>
      </c>
      <c r="E38" s="92">
        <f t="shared" si="3"/>
        <v>460626</v>
      </c>
      <c r="F38" s="2">
        <v>460643</v>
      </c>
      <c r="G38" s="92">
        <f t="shared" si="0"/>
        <v>18</v>
      </c>
      <c r="H38" s="4" t="s">
        <v>331</v>
      </c>
      <c r="I38" s="5">
        <f t="shared" si="1"/>
        <v>102.78</v>
      </c>
      <c r="J38" s="6" t="s">
        <v>1301</v>
      </c>
      <c r="K38" s="5">
        <v>102.78</v>
      </c>
      <c r="L38" s="6"/>
      <c r="M38" s="5"/>
      <c r="N38" s="6"/>
      <c r="O38" s="5"/>
      <c r="P38" s="6"/>
      <c r="Q38" s="5"/>
      <c r="R38" s="6"/>
      <c r="S38" s="5"/>
      <c r="T38" s="6"/>
      <c r="U38" s="5"/>
      <c r="V38" s="6"/>
      <c r="W38" s="5"/>
      <c r="X38" s="5">
        <f t="shared" si="2"/>
        <v>102.78</v>
      </c>
    </row>
    <row r="39" spans="1:24" x14ac:dyDescent="0.3">
      <c r="A39" s="92">
        <v>28</v>
      </c>
      <c r="B39" s="92">
        <v>20109</v>
      </c>
      <c r="C39" s="95">
        <v>43136</v>
      </c>
      <c r="D39" s="3" t="s">
        <v>156</v>
      </c>
      <c r="E39" s="92">
        <f t="shared" si="3"/>
        <v>460644</v>
      </c>
      <c r="F39" s="2">
        <v>460645</v>
      </c>
      <c r="G39" s="92">
        <f t="shared" si="0"/>
        <v>2</v>
      </c>
      <c r="H39" s="4" t="s">
        <v>6</v>
      </c>
      <c r="I39" s="5">
        <f t="shared" si="1"/>
        <v>11.42</v>
      </c>
      <c r="J39" s="6" t="s">
        <v>530</v>
      </c>
      <c r="K39" s="5">
        <v>11.42</v>
      </c>
      <c r="L39" s="6"/>
      <c r="M39" s="5"/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2"/>
        <v>11.42</v>
      </c>
    </row>
    <row r="40" spans="1:24" x14ac:dyDescent="0.3">
      <c r="A40" s="92">
        <v>29</v>
      </c>
      <c r="B40" s="27">
        <v>20110</v>
      </c>
      <c r="C40" s="73"/>
      <c r="D40" s="3" t="s">
        <v>165</v>
      </c>
      <c r="E40" s="92">
        <f t="shared" si="3"/>
        <v>460646</v>
      </c>
      <c r="F40" s="2">
        <v>460648</v>
      </c>
      <c r="G40" s="92">
        <f t="shared" si="0"/>
        <v>3</v>
      </c>
      <c r="H40" s="4" t="s">
        <v>4</v>
      </c>
      <c r="I40" s="5">
        <f t="shared" si="1"/>
        <v>17.13</v>
      </c>
      <c r="J40" s="6" t="s">
        <v>559</v>
      </c>
      <c r="K40" s="5">
        <v>17.13</v>
      </c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5">
        <f t="shared" si="2"/>
        <v>17.13</v>
      </c>
    </row>
    <row r="41" spans="1:24" x14ac:dyDescent="0.3">
      <c r="A41" s="92">
        <v>30</v>
      </c>
      <c r="B41" s="92">
        <v>20111</v>
      </c>
      <c r="C41" s="72"/>
      <c r="D41" s="3" t="s">
        <v>150</v>
      </c>
      <c r="E41" s="92">
        <f t="shared" si="3"/>
        <v>460649</v>
      </c>
      <c r="F41" s="2">
        <v>460649</v>
      </c>
      <c r="G41" s="92">
        <f t="shared" si="0"/>
        <v>1</v>
      </c>
      <c r="H41" s="4" t="s">
        <v>17</v>
      </c>
      <c r="I41" s="5">
        <f t="shared" si="1"/>
        <v>5.71</v>
      </c>
      <c r="J41" s="6" t="s">
        <v>549</v>
      </c>
      <c r="K41" s="5">
        <v>5.71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2"/>
        <v>5.71</v>
      </c>
    </row>
    <row r="42" spans="1:24" x14ac:dyDescent="0.3">
      <c r="A42" s="92">
        <v>31</v>
      </c>
      <c r="B42" s="27">
        <v>20112</v>
      </c>
      <c r="C42" s="73"/>
      <c r="D42" s="3" t="s">
        <v>170</v>
      </c>
      <c r="E42" s="92">
        <f t="shared" si="3"/>
        <v>460650</v>
      </c>
      <c r="F42" s="2">
        <v>460655</v>
      </c>
      <c r="G42" s="92">
        <f t="shared" si="0"/>
        <v>6</v>
      </c>
      <c r="H42" s="4" t="s">
        <v>35</v>
      </c>
      <c r="I42" s="5">
        <f t="shared" si="1"/>
        <v>34.26</v>
      </c>
      <c r="J42" s="6" t="s">
        <v>647</v>
      </c>
      <c r="K42" s="5">
        <v>22.84</v>
      </c>
      <c r="L42" s="6" t="s">
        <v>648</v>
      </c>
      <c r="M42" s="5">
        <v>11.42</v>
      </c>
      <c r="N42" s="6"/>
      <c r="O42" s="5"/>
      <c r="P42" s="6"/>
      <c r="Q42" s="5"/>
      <c r="R42" s="6"/>
      <c r="S42" s="5"/>
      <c r="T42" s="6"/>
      <c r="U42" s="5"/>
      <c r="V42" s="6"/>
      <c r="W42" s="5"/>
      <c r="X42" s="5">
        <f t="shared" si="2"/>
        <v>34.26</v>
      </c>
    </row>
    <row r="43" spans="1:24" x14ac:dyDescent="0.3">
      <c r="A43" s="92">
        <v>32</v>
      </c>
      <c r="B43" s="92">
        <v>20113</v>
      </c>
      <c r="C43" s="72"/>
      <c r="D43" s="3" t="s">
        <v>179</v>
      </c>
      <c r="E43" s="92">
        <f t="shared" si="3"/>
        <v>460656</v>
      </c>
      <c r="F43" s="2">
        <v>460656</v>
      </c>
      <c r="G43" s="92">
        <f t="shared" si="0"/>
        <v>1</v>
      </c>
      <c r="H43" s="4" t="s">
        <v>193</v>
      </c>
      <c r="I43" s="5">
        <f t="shared" si="1"/>
        <v>5.71</v>
      </c>
      <c r="J43" s="6" t="s">
        <v>580</v>
      </c>
      <c r="K43" s="5">
        <v>5.71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5">
        <f t="shared" si="2"/>
        <v>5.71</v>
      </c>
    </row>
    <row r="44" spans="1:24" x14ac:dyDescent="0.3">
      <c r="A44" s="92">
        <v>33</v>
      </c>
      <c r="B44" s="27">
        <v>20114</v>
      </c>
      <c r="C44" s="73"/>
      <c r="D44" s="3" t="s">
        <v>319</v>
      </c>
      <c r="E44" s="92">
        <f t="shared" si="3"/>
        <v>460657</v>
      </c>
      <c r="F44" s="2">
        <v>460735</v>
      </c>
      <c r="G44" s="92">
        <f t="shared" si="0"/>
        <v>79</v>
      </c>
      <c r="H44" s="4" t="s">
        <v>15</v>
      </c>
      <c r="I44" s="5">
        <f t="shared" si="1"/>
        <v>451.09</v>
      </c>
      <c r="J44" s="6" t="s">
        <v>755</v>
      </c>
      <c r="K44" s="5">
        <v>451.09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5">
        <f t="shared" si="2"/>
        <v>451.09</v>
      </c>
    </row>
    <row r="45" spans="1:24" x14ac:dyDescent="0.3">
      <c r="A45" s="92">
        <v>34</v>
      </c>
      <c r="B45" s="92">
        <v>20115</v>
      </c>
      <c r="C45" s="72"/>
      <c r="D45" s="3" t="s">
        <v>163</v>
      </c>
      <c r="E45" s="92">
        <f t="shared" si="3"/>
        <v>460736</v>
      </c>
      <c r="F45" s="2">
        <v>460736</v>
      </c>
      <c r="G45" s="92">
        <f t="shared" si="0"/>
        <v>1</v>
      </c>
      <c r="H45" s="4" t="s">
        <v>15</v>
      </c>
      <c r="I45" s="5">
        <f t="shared" si="1"/>
        <v>5.71</v>
      </c>
      <c r="J45" s="6" t="s">
        <v>753</v>
      </c>
      <c r="K45" s="5">
        <v>5.71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2"/>
        <v>5.71</v>
      </c>
    </row>
    <row r="46" spans="1:24" x14ac:dyDescent="0.3">
      <c r="A46" s="92">
        <v>35</v>
      </c>
      <c r="B46" s="27">
        <v>20116</v>
      </c>
      <c r="C46" s="73"/>
      <c r="D46" s="3" t="s">
        <v>221</v>
      </c>
      <c r="E46" s="92">
        <f t="shared" si="3"/>
        <v>460737</v>
      </c>
      <c r="F46" s="2">
        <v>460740</v>
      </c>
      <c r="G46" s="92">
        <f t="shared" si="0"/>
        <v>4</v>
      </c>
      <c r="H46" s="4" t="s">
        <v>15</v>
      </c>
      <c r="I46" s="5">
        <f t="shared" si="1"/>
        <v>22.84</v>
      </c>
      <c r="J46" s="6" t="s">
        <v>757</v>
      </c>
      <c r="K46" s="5">
        <v>22.84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2"/>
        <v>22.84</v>
      </c>
    </row>
    <row r="47" spans="1:24" x14ac:dyDescent="0.3">
      <c r="A47" s="92">
        <v>36</v>
      </c>
      <c r="B47" s="92">
        <v>20117</v>
      </c>
      <c r="C47" s="72"/>
      <c r="D47" s="3" t="s">
        <v>233</v>
      </c>
      <c r="E47" s="92">
        <f t="shared" si="3"/>
        <v>460741</v>
      </c>
      <c r="F47" s="2">
        <v>460746</v>
      </c>
      <c r="G47" s="92">
        <f t="shared" si="0"/>
        <v>6</v>
      </c>
      <c r="H47" s="4" t="s">
        <v>15</v>
      </c>
      <c r="I47" s="5">
        <f t="shared" si="1"/>
        <v>34.26</v>
      </c>
      <c r="J47" s="6" t="s">
        <v>754</v>
      </c>
      <c r="K47" s="5">
        <v>34.26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2"/>
        <v>34.26</v>
      </c>
    </row>
    <row r="48" spans="1:24" x14ac:dyDescent="0.3">
      <c r="A48" s="92">
        <v>37</v>
      </c>
      <c r="B48" s="27">
        <v>20118</v>
      </c>
      <c r="C48" s="73"/>
      <c r="D48" s="3" t="s">
        <v>233</v>
      </c>
      <c r="E48" s="92">
        <f t="shared" si="3"/>
        <v>460747</v>
      </c>
      <c r="F48" s="2">
        <v>460752</v>
      </c>
      <c r="G48" s="92">
        <f t="shared" si="0"/>
        <v>6</v>
      </c>
      <c r="H48" s="4" t="s">
        <v>15</v>
      </c>
      <c r="I48" s="5">
        <f t="shared" si="1"/>
        <v>34.26</v>
      </c>
      <c r="J48" s="6" t="s">
        <v>756</v>
      </c>
      <c r="K48" s="5">
        <v>34.26</v>
      </c>
      <c r="L48" s="6"/>
      <c r="M48" s="5"/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2"/>
        <v>34.26</v>
      </c>
    </row>
    <row r="49" spans="1:24" x14ac:dyDescent="0.3">
      <c r="A49" s="92">
        <v>38</v>
      </c>
      <c r="B49" s="92">
        <v>20119</v>
      </c>
      <c r="C49" s="72"/>
      <c r="D49" s="3" t="s">
        <v>338</v>
      </c>
      <c r="E49" s="92">
        <f t="shared" si="3"/>
        <v>460753</v>
      </c>
      <c r="F49" s="2">
        <v>460898</v>
      </c>
      <c r="G49" s="92">
        <f t="shared" si="0"/>
        <v>146</v>
      </c>
      <c r="H49" s="4" t="s">
        <v>114</v>
      </c>
      <c r="I49" s="5">
        <f t="shared" si="1"/>
        <v>833.66</v>
      </c>
      <c r="J49" s="6" t="s">
        <v>501</v>
      </c>
      <c r="K49" s="5">
        <v>833.66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2"/>
        <v>833.66</v>
      </c>
    </row>
    <row r="50" spans="1:24" x14ac:dyDescent="0.3">
      <c r="A50" s="92">
        <v>39</v>
      </c>
      <c r="B50" s="27">
        <v>20120</v>
      </c>
      <c r="C50" s="73"/>
      <c r="D50" s="3" t="s">
        <v>338</v>
      </c>
      <c r="E50" s="92">
        <f t="shared" si="3"/>
        <v>460899</v>
      </c>
      <c r="F50" s="2">
        <v>461013</v>
      </c>
      <c r="G50" s="92">
        <f t="shared" si="0"/>
        <v>115</v>
      </c>
      <c r="H50" s="4" t="s">
        <v>114</v>
      </c>
      <c r="I50" s="5">
        <f t="shared" si="1"/>
        <v>656.65</v>
      </c>
      <c r="J50" s="6" t="s">
        <v>501</v>
      </c>
      <c r="K50" s="5">
        <v>656.65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2"/>
        <v>656.65</v>
      </c>
    </row>
    <row r="51" spans="1:24" x14ac:dyDescent="0.3">
      <c r="A51" s="92">
        <v>40</v>
      </c>
      <c r="B51" s="92">
        <v>20121</v>
      </c>
      <c r="C51" s="72"/>
      <c r="D51" s="3" t="s">
        <v>339</v>
      </c>
      <c r="E51" s="92">
        <f t="shared" si="3"/>
        <v>461014</v>
      </c>
      <c r="F51" s="2">
        <v>461116</v>
      </c>
      <c r="G51" s="92">
        <f t="shared" si="0"/>
        <v>103</v>
      </c>
      <c r="H51" s="4" t="s">
        <v>20</v>
      </c>
      <c r="I51" s="5">
        <f t="shared" si="1"/>
        <v>588.13</v>
      </c>
      <c r="J51" s="6" t="s">
        <v>501</v>
      </c>
      <c r="K51" s="5">
        <v>588.13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5">
        <f t="shared" si="2"/>
        <v>588.13</v>
      </c>
    </row>
    <row r="52" spans="1:24" x14ac:dyDescent="0.3">
      <c r="A52" s="92">
        <v>41</v>
      </c>
      <c r="B52" s="27">
        <v>20122</v>
      </c>
      <c r="C52" s="73"/>
      <c r="D52" s="3" t="s">
        <v>339</v>
      </c>
      <c r="E52" s="92">
        <f t="shared" si="3"/>
        <v>461117</v>
      </c>
      <c r="F52" s="2">
        <v>461149</v>
      </c>
      <c r="G52" s="92">
        <f t="shared" si="0"/>
        <v>33</v>
      </c>
      <c r="H52" s="4" t="s">
        <v>20</v>
      </c>
      <c r="I52" s="5">
        <f t="shared" si="1"/>
        <v>188.43</v>
      </c>
      <c r="J52" s="6" t="s">
        <v>501</v>
      </c>
      <c r="K52" s="5">
        <v>188.43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2"/>
        <v>188.43</v>
      </c>
    </row>
    <row r="53" spans="1:24" x14ac:dyDescent="0.3">
      <c r="A53" s="92">
        <v>42</v>
      </c>
      <c r="B53" s="27">
        <v>20126</v>
      </c>
      <c r="C53" s="72"/>
      <c r="D53" s="3" t="s">
        <v>173</v>
      </c>
      <c r="E53" s="92">
        <f t="shared" si="3"/>
        <v>461150</v>
      </c>
      <c r="F53" s="2">
        <v>461156</v>
      </c>
      <c r="G53" s="92">
        <f t="shared" si="0"/>
        <v>7</v>
      </c>
      <c r="H53" s="4" t="s">
        <v>46</v>
      </c>
      <c r="I53" s="5">
        <f t="shared" si="1"/>
        <v>39.97</v>
      </c>
      <c r="J53" s="6" t="s">
        <v>683</v>
      </c>
      <c r="K53" s="5">
        <v>17.13</v>
      </c>
      <c r="L53" s="6" t="s">
        <v>278</v>
      </c>
      <c r="M53" s="5">
        <v>22.84</v>
      </c>
      <c r="N53" s="6" t="s">
        <v>125</v>
      </c>
      <c r="O53" s="5"/>
      <c r="P53" s="6"/>
      <c r="Q53" s="5"/>
      <c r="R53" s="6"/>
      <c r="S53" s="5"/>
      <c r="T53" s="6"/>
      <c r="U53" s="5"/>
      <c r="V53" s="6"/>
      <c r="W53" s="5"/>
      <c r="X53" s="5">
        <f t="shared" si="2"/>
        <v>39.97</v>
      </c>
    </row>
    <row r="54" spans="1:24" x14ac:dyDescent="0.3">
      <c r="A54" s="92">
        <v>43</v>
      </c>
      <c r="B54" s="2">
        <v>20127</v>
      </c>
      <c r="C54" s="73"/>
      <c r="D54" s="3" t="s">
        <v>158</v>
      </c>
      <c r="E54" s="92">
        <f t="shared" si="3"/>
        <v>461157</v>
      </c>
      <c r="F54" s="2">
        <v>461158</v>
      </c>
      <c r="G54" s="92">
        <f t="shared" si="0"/>
        <v>2</v>
      </c>
      <c r="H54" s="4" t="s">
        <v>16</v>
      </c>
      <c r="I54" s="5">
        <f t="shared" si="1"/>
        <v>11.42</v>
      </c>
      <c r="J54" s="6" t="s">
        <v>581</v>
      </c>
      <c r="K54" s="5">
        <v>11.42</v>
      </c>
      <c r="L54" s="6"/>
      <c r="M54" s="5"/>
      <c r="N54" s="6"/>
      <c r="O54" s="5"/>
      <c r="P54" s="6"/>
      <c r="Q54" s="5"/>
      <c r="R54" s="6"/>
      <c r="S54" s="5"/>
      <c r="T54" s="6"/>
      <c r="U54" s="5"/>
      <c r="V54" s="6"/>
      <c r="W54" s="5"/>
      <c r="X54" s="5">
        <f t="shared" si="2"/>
        <v>11.42</v>
      </c>
    </row>
    <row r="55" spans="1:24" x14ac:dyDescent="0.3">
      <c r="A55" s="92">
        <v>44</v>
      </c>
      <c r="B55" s="27">
        <v>20128</v>
      </c>
      <c r="C55" s="72"/>
      <c r="D55" s="3" t="s">
        <v>169</v>
      </c>
      <c r="E55" s="92">
        <f t="shared" si="3"/>
        <v>461159</v>
      </c>
      <c r="F55" s="2">
        <v>461169</v>
      </c>
      <c r="G55" s="92">
        <f t="shared" si="0"/>
        <v>11</v>
      </c>
      <c r="H55" s="4" t="s">
        <v>208</v>
      </c>
      <c r="I55" s="5">
        <f t="shared" si="1"/>
        <v>62.81</v>
      </c>
      <c r="J55" s="6" t="s">
        <v>599</v>
      </c>
      <c r="K55" s="5">
        <v>5.71</v>
      </c>
      <c r="L55" s="180" t="s">
        <v>98</v>
      </c>
      <c r="M55" s="5"/>
      <c r="N55" s="6"/>
      <c r="O55" s="5"/>
      <c r="P55" s="6"/>
      <c r="Q55" s="5"/>
      <c r="R55" s="6"/>
      <c r="S55" s="5"/>
      <c r="T55" s="6"/>
      <c r="U55" s="5"/>
      <c r="V55" s="6"/>
      <c r="W55" s="5"/>
      <c r="X55" s="5">
        <f t="shared" si="2"/>
        <v>5.71</v>
      </c>
    </row>
    <row r="56" spans="1:24" x14ac:dyDescent="0.3">
      <c r="A56" s="92">
        <v>45</v>
      </c>
      <c r="B56" s="27">
        <v>20130</v>
      </c>
      <c r="C56" s="95">
        <v>43137</v>
      </c>
      <c r="D56" s="3" t="s">
        <v>167</v>
      </c>
      <c r="E56" s="92">
        <f t="shared" si="3"/>
        <v>461170</v>
      </c>
      <c r="F56" s="2">
        <v>461176</v>
      </c>
      <c r="G56" s="92">
        <f t="shared" si="0"/>
        <v>7</v>
      </c>
      <c r="H56" s="4" t="s">
        <v>95</v>
      </c>
      <c r="I56" s="5">
        <f t="shared" si="1"/>
        <v>39.97</v>
      </c>
      <c r="J56" s="6" t="s">
        <v>582</v>
      </c>
      <c r="K56" s="5">
        <v>22.84</v>
      </c>
      <c r="L56" s="6" t="s">
        <v>583</v>
      </c>
      <c r="M56" s="5">
        <v>17.13</v>
      </c>
      <c r="N56" s="6"/>
      <c r="O56" s="5"/>
      <c r="P56" s="6"/>
      <c r="Q56" s="5"/>
      <c r="R56" s="6"/>
      <c r="S56" s="5"/>
      <c r="T56" s="6"/>
      <c r="U56" s="5"/>
      <c r="V56" s="6"/>
      <c r="W56" s="5"/>
      <c r="X56" s="5">
        <f t="shared" si="2"/>
        <v>39.97</v>
      </c>
    </row>
    <row r="57" spans="1:24" x14ac:dyDescent="0.3">
      <c r="A57" s="92">
        <v>46</v>
      </c>
      <c r="B57" s="92">
        <v>20131</v>
      </c>
      <c r="C57" s="72"/>
      <c r="D57" s="3" t="s">
        <v>229</v>
      </c>
      <c r="E57" s="92">
        <f t="shared" si="3"/>
        <v>461177</v>
      </c>
      <c r="F57" s="2">
        <v>461188</v>
      </c>
      <c r="G57" s="92">
        <f t="shared" si="0"/>
        <v>12</v>
      </c>
      <c r="H57" s="4" t="s">
        <v>39</v>
      </c>
      <c r="I57" s="5">
        <f t="shared" si="1"/>
        <v>68.52</v>
      </c>
      <c r="J57" s="6" t="s">
        <v>584</v>
      </c>
      <c r="K57" s="5">
        <v>34.26</v>
      </c>
      <c r="L57" s="6" t="s">
        <v>585</v>
      </c>
      <c r="M57" s="5">
        <v>34.26</v>
      </c>
      <c r="N57" s="6"/>
      <c r="O57" s="5"/>
      <c r="P57" s="6"/>
      <c r="Q57" s="5"/>
      <c r="R57" s="6"/>
      <c r="S57" s="5"/>
      <c r="T57" s="6"/>
      <c r="U57" s="5"/>
      <c r="V57" s="6"/>
      <c r="W57" s="5"/>
      <c r="X57" s="5">
        <f t="shared" si="2"/>
        <v>68.52</v>
      </c>
    </row>
    <row r="58" spans="1:24" x14ac:dyDescent="0.3">
      <c r="A58" s="92">
        <v>47</v>
      </c>
      <c r="B58" s="27">
        <v>20132</v>
      </c>
      <c r="C58" s="95">
        <v>43138</v>
      </c>
      <c r="D58" s="3" t="s">
        <v>168</v>
      </c>
      <c r="E58" s="92">
        <f t="shared" si="3"/>
        <v>461189</v>
      </c>
      <c r="F58" s="2">
        <v>461189</v>
      </c>
      <c r="G58" s="92">
        <f t="shared" si="0"/>
        <v>1</v>
      </c>
      <c r="H58" s="4" t="s">
        <v>27</v>
      </c>
      <c r="I58" s="5">
        <f t="shared" si="1"/>
        <v>5.71</v>
      </c>
      <c r="J58" s="6" t="s">
        <v>854</v>
      </c>
      <c r="K58" s="5">
        <v>5.71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5">
        <f t="shared" si="2"/>
        <v>5.71</v>
      </c>
    </row>
    <row r="59" spans="1:24" x14ac:dyDescent="0.3">
      <c r="A59" s="92">
        <v>48</v>
      </c>
      <c r="B59" s="92">
        <v>20133</v>
      </c>
      <c r="C59" s="95"/>
      <c r="D59" s="3" t="s">
        <v>135</v>
      </c>
      <c r="E59" s="92">
        <f t="shared" si="3"/>
        <v>461190</v>
      </c>
      <c r="F59" s="2">
        <v>461191</v>
      </c>
      <c r="G59" s="92">
        <f t="shared" si="0"/>
        <v>2</v>
      </c>
      <c r="H59" s="4" t="s">
        <v>17</v>
      </c>
      <c r="I59" s="5">
        <f t="shared" si="1"/>
        <v>11.42</v>
      </c>
      <c r="J59" s="6" t="s">
        <v>550</v>
      </c>
      <c r="K59" s="5">
        <v>11.42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2"/>
        <v>11.42</v>
      </c>
    </row>
    <row r="60" spans="1:24" x14ac:dyDescent="0.3">
      <c r="A60" s="92">
        <v>49</v>
      </c>
      <c r="B60" s="27">
        <v>20134</v>
      </c>
      <c r="C60" s="95"/>
      <c r="D60" s="3" t="s">
        <v>177</v>
      </c>
      <c r="E60" s="92">
        <f t="shared" si="3"/>
        <v>461192</v>
      </c>
      <c r="F60" s="2">
        <v>461194</v>
      </c>
      <c r="G60" s="92">
        <f t="shared" si="0"/>
        <v>3</v>
      </c>
      <c r="H60" s="4" t="s">
        <v>116</v>
      </c>
      <c r="I60" s="5">
        <f t="shared" si="1"/>
        <v>17.13</v>
      </c>
      <c r="J60" s="6" t="s">
        <v>586</v>
      </c>
      <c r="K60" s="5">
        <v>17.13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2"/>
        <v>17.13</v>
      </c>
    </row>
    <row r="61" spans="1:24" x14ac:dyDescent="0.3">
      <c r="A61" s="92">
        <v>50</v>
      </c>
      <c r="B61" s="92">
        <v>20135</v>
      </c>
      <c r="C61" s="95"/>
      <c r="D61" s="3" t="s">
        <v>336</v>
      </c>
      <c r="E61" s="92">
        <f t="shared" si="3"/>
        <v>461195</v>
      </c>
      <c r="F61" s="2">
        <v>461491</v>
      </c>
      <c r="G61" s="92">
        <f t="shared" si="0"/>
        <v>297</v>
      </c>
      <c r="H61" s="4" t="s">
        <v>21</v>
      </c>
      <c r="I61" s="5">
        <f t="shared" si="1"/>
        <v>1695.87</v>
      </c>
      <c r="J61" s="6" t="s">
        <v>501</v>
      </c>
      <c r="K61" s="5">
        <v>1695.87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2"/>
        <v>1695.87</v>
      </c>
    </row>
    <row r="62" spans="1:24" x14ac:dyDescent="0.3">
      <c r="A62" s="92">
        <v>51</v>
      </c>
      <c r="B62" s="27">
        <v>20136</v>
      </c>
      <c r="C62" s="95"/>
      <c r="D62" s="3" t="s">
        <v>336</v>
      </c>
      <c r="E62" s="92">
        <f t="shared" si="3"/>
        <v>461492</v>
      </c>
      <c r="F62" s="2">
        <v>461614</v>
      </c>
      <c r="G62" s="92">
        <f t="shared" si="0"/>
        <v>123</v>
      </c>
      <c r="H62" s="4" t="s">
        <v>21</v>
      </c>
      <c r="I62" s="5">
        <f t="shared" si="1"/>
        <v>702.33</v>
      </c>
      <c r="J62" s="6" t="s">
        <v>501</v>
      </c>
      <c r="K62" s="5">
        <v>702.33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2"/>
        <v>702.33</v>
      </c>
    </row>
    <row r="63" spans="1:24" x14ac:dyDescent="0.3">
      <c r="A63" s="92">
        <v>52</v>
      </c>
      <c r="B63" s="92">
        <v>20137</v>
      </c>
      <c r="C63" s="95"/>
      <c r="D63" s="3" t="s">
        <v>135</v>
      </c>
      <c r="E63" s="92">
        <f t="shared" si="3"/>
        <v>461615</v>
      </c>
      <c r="F63" s="2">
        <v>461616</v>
      </c>
      <c r="G63" s="92">
        <f t="shared" si="0"/>
        <v>2</v>
      </c>
      <c r="H63" s="4" t="s">
        <v>73</v>
      </c>
      <c r="I63" s="5">
        <f t="shared" si="1"/>
        <v>11.42</v>
      </c>
      <c r="J63" s="6" t="s">
        <v>587</v>
      </c>
      <c r="K63" s="5">
        <v>11.42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2"/>
        <v>11.42</v>
      </c>
    </row>
    <row r="64" spans="1:24" x14ac:dyDescent="0.3">
      <c r="A64" s="92">
        <v>53</v>
      </c>
      <c r="B64" s="27">
        <v>20138</v>
      </c>
      <c r="C64" s="95">
        <v>43139</v>
      </c>
      <c r="D64" s="3" t="s">
        <v>179</v>
      </c>
      <c r="E64" s="92">
        <f t="shared" si="3"/>
        <v>461617</v>
      </c>
      <c r="F64" s="2">
        <v>461617</v>
      </c>
      <c r="G64" s="92">
        <f t="shared" si="0"/>
        <v>1</v>
      </c>
      <c r="H64" s="4" t="s">
        <v>17</v>
      </c>
      <c r="I64" s="5">
        <f t="shared" si="1"/>
        <v>5.71</v>
      </c>
      <c r="J64" s="6" t="s">
        <v>551</v>
      </c>
      <c r="K64" s="5">
        <v>5.71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6"/>
      <c r="W64" s="5"/>
      <c r="X64" s="5">
        <f t="shared" si="2"/>
        <v>5.71</v>
      </c>
    </row>
    <row r="65" spans="1:24" x14ac:dyDescent="0.3">
      <c r="A65" s="92">
        <v>54</v>
      </c>
      <c r="B65" s="92">
        <v>20139</v>
      </c>
      <c r="C65" s="95"/>
      <c r="D65" s="3" t="s">
        <v>150</v>
      </c>
      <c r="E65" s="92">
        <f t="shared" si="3"/>
        <v>461618</v>
      </c>
      <c r="F65" s="2">
        <v>461619</v>
      </c>
      <c r="G65" s="92">
        <f t="shared" si="0"/>
        <v>2</v>
      </c>
      <c r="H65" s="4" t="s">
        <v>35</v>
      </c>
      <c r="I65" s="5">
        <f t="shared" si="1"/>
        <v>11.42</v>
      </c>
      <c r="J65" s="6" t="s">
        <v>638</v>
      </c>
      <c r="K65" s="5">
        <v>11.42</v>
      </c>
      <c r="L65" s="6"/>
      <c r="M65" s="5"/>
      <c r="N65" s="6"/>
      <c r="O65" s="5"/>
      <c r="P65" s="6"/>
      <c r="Q65" s="5"/>
      <c r="R65" s="6"/>
      <c r="S65" s="5"/>
      <c r="T65" s="6"/>
      <c r="U65" s="5"/>
      <c r="V65" s="6"/>
      <c r="W65" s="5"/>
      <c r="X65" s="5">
        <f t="shared" si="2"/>
        <v>11.42</v>
      </c>
    </row>
    <row r="66" spans="1:24" x14ac:dyDescent="0.3">
      <c r="A66" s="92">
        <v>55</v>
      </c>
      <c r="B66" s="27">
        <v>20140</v>
      </c>
      <c r="C66" s="95"/>
      <c r="D66" s="3" t="s">
        <v>233</v>
      </c>
      <c r="E66" s="92">
        <f t="shared" si="3"/>
        <v>461620</v>
      </c>
      <c r="F66" s="2">
        <v>461631</v>
      </c>
      <c r="G66" s="92">
        <f t="shared" si="0"/>
        <v>12</v>
      </c>
      <c r="H66" s="4" t="s">
        <v>102</v>
      </c>
      <c r="I66" s="5">
        <f t="shared" si="1"/>
        <v>68.52</v>
      </c>
      <c r="J66" s="6" t="s">
        <v>126</v>
      </c>
      <c r="K66" s="5">
        <v>68.52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2"/>
        <v>68.52</v>
      </c>
    </row>
    <row r="67" spans="1:24" x14ac:dyDescent="0.3">
      <c r="A67" s="92">
        <v>56</v>
      </c>
      <c r="B67" s="92">
        <v>20141</v>
      </c>
      <c r="C67" s="95"/>
      <c r="D67" s="3" t="s">
        <v>152</v>
      </c>
      <c r="E67" s="92">
        <f t="shared" si="3"/>
        <v>461632</v>
      </c>
      <c r="F67" s="2">
        <v>461635</v>
      </c>
      <c r="G67" s="92">
        <f t="shared" si="0"/>
        <v>4</v>
      </c>
      <c r="H67" s="4" t="s">
        <v>207</v>
      </c>
      <c r="I67" s="5">
        <f t="shared" si="1"/>
        <v>22.84</v>
      </c>
      <c r="J67" s="6" t="s">
        <v>588</v>
      </c>
      <c r="K67" s="5">
        <v>22.84</v>
      </c>
      <c r="L67" s="6"/>
      <c r="M67" s="5"/>
      <c r="N67" s="6"/>
      <c r="O67" s="5"/>
      <c r="P67" s="6"/>
      <c r="Q67" s="5"/>
      <c r="R67" s="6"/>
      <c r="S67" s="5"/>
      <c r="T67" s="6"/>
      <c r="U67" s="5"/>
      <c r="V67" s="6"/>
      <c r="W67" s="5"/>
      <c r="X67" s="5">
        <f t="shared" si="2"/>
        <v>22.84</v>
      </c>
    </row>
    <row r="68" spans="1:24" x14ac:dyDescent="0.3">
      <c r="A68" s="92">
        <v>57</v>
      </c>
      <c r="B68" s="27">
        <v>20142</v>
      </c>
      <c r="C68" s="95"/>
      <c r="D68" s="3" t="s">
        <v>531</v>
      </c>
      <c r="E68" s="92">
        <f t="shared" si="3"/>
        <v>461636</v>
      </c>
      <c r="F68" s="2">
        <v>461665</v>
      </c>
      <c r="G68" s="92">
        <f t="shared" si="0"/>
        <v>30</v>
      </c>
      <c r="H68" s="4" t="s">
        <v>104</v>
      </c>
      <c r="I68" s="5">
        <f t="shared" si="1"/>
        <v>171.3</v>
      </c>
      <c r="J68" s="6" t="s">
        <v>132</v>
      </c>
      <c r="K68" s="5">
        <v>171.3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5">
        <f t="shared" si="2"/>
        <v>171.3</v>
      </c>
    </row>
    <row r="69" spans="1:24" x14ac:dyDescent="0.3">
      <c r="A69" s="92">
        <v>58</v>
      </c>
      <c r="B69" s="92">
        <v>20143</v>
      </c>
      <c r="C69" s="95"/>
      <c r="D69" s="3" t="s">
        <v>168</v>
      </c>
      <c r="E69" s="92">
        <f t="shared" si="3"/>
        <v>461666</v>
      </c>
      <c r="F69" s="2">
        <v>461666</v>
      </c>
      <c r="G69" s="92">
        <f t="shared" si="0"/>
        <v>1</v>
      </c>
      <c r="H69" s="4" t="s">
        <v>50</v>
      </c>
      <c r="I69" s="5">
        <f t="shared" si="1"/>
        <v>5.71</v>
      </c>
      <c r="J69" s="6" t="s">
        <v>589</v>
      </c>
      <c r="K69" s="5">
        <v>5.71</v>
      </c>
      <c r="L69" s="6"/>
      <c r="M69" s="5"/>
      <c r="N69" s="6"/>
      <c r="O69" s="5"/>
      <c r="P69" s="6"/>
      <c r="Q69" s="5"/>
      <c r="R69" s="6"/>
      <c r="S69" s="5"/>
      <c r="T69" s="6"/>
      <c r="U69" s="5"/>
      <c r="V69" s="6"/>
      <c r="W69" s="5"/>
      <c r="X69" s="5">
        <f t="shared" si="2"/>
        <v>5.71</v>
      </c>
    </row>
    <row r="70" spans="1:24" x14ac:dyDescent="0.3">
      <c r="A70" s="92">
        <v>59</v>
      </c>
      <c r="B70" s="27">
        <v>20144</v>
      </c>
      <c r="C70" s="95"/>
      <c r="D70" s="3" t="s">
        <v>147</v>
      </c>
      <c r="E70" s="92">
        <f t="shared" si="3"/>
        <v>461667</v>
      </c>
      <c r="F70" s="2">
        <v>461673</v>
      </c>
      <c r="G70" s="92">
        <f t="shared" si="0"/>
        <v>7</v>
      </c>
      <c r="H70" s="4" t="s">
        <v>103</v>
      </c>
      <c r="I70" s="5">
        <f t="shared" si="1"/>
        <v>39.97</v>
      </c>
      <c r="J70" s="6" t="s">
        <v>726</v>
      </c>
      <c r="K70" s="5">
        <v>39.97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5">
        <f t="shared" si="2"/>
        <v>39.97</v>
      </c>
    </row>
    <row r="71" spans="1:24" x14ac:dyDescent="0.3">
      <c r="A71" s="92">
        <v>60</v>
      </c>
      <c r="B71" s="92">
        <v>20145</v>
      </c>
      <c r="C71" s="95"/>
      <c r="D71" s="3" t="s">
        <v>174</v>
      </c>
      <c r="E71" s="92">
        <f t="shared" si="3"/>
        <v>461674</v>
      </c>
      <c r="F71" s="2">
        <v>461681</v>
      </c>
      <c r="G71" s="92">
        <f t="shared" si="0"/>
        <v>8</v>
      </c>
      <c r="H71" s="4" t="s">
        <v>25</v>
      </c>
      <c r="I71" s="5">
        <f t="shared" si="1"/>
        <v>45.68</v>
      </c>
      <c r="J71" s="6" t="s">
        <v>590</v>
      </c>
      <c r="K71" s="5">
        <v>22.84</v>
      </c>
      <c r="L71" s="6" t="s">
        <v>591</v>
      </c>
      <c r="M71" s="5">
        <v>22.84</v>
      </c>
      <c r="N71" s="6"/>
      <c r="O71" s="5"/>
      <c r="P71" s="6"/>
      <c r="Q71" s="5"/>
      <c r="R71" s="6"/>
      <c r="S71" s="5"/>
      <c r="T71" s="6"/>
      <c r="U71" s="5"/>
      <c r="V71" s="6"/>
      <c r="W71" s="5"/>
      <c r="X71" s="5">
        <f t="shared" si="2"/>
        <v>45.68</v>
      </c>
    </row>
    <row r="72" spans="1:24" x14ac:dyDescent="0.3">
      <c r="A72" s="92">
        <v>61</v>
      </c>
      <c r="B72" s="27">
        <v>20146</v>
      </c>
      <c r="C72" s="95"/>
      <c r="D72" s="3" t="s">
        <v>166</v>
      </c>
      <c r="E72" s="92">
        <f t="shared" si="3"/>
        <v>461682</v>
      </c>
      <c r="F72" s="2">
        <v>461687</v>
      </c>
      <c r="G72" s="92">
        <f t="shared" si="0"/>
        <v>6</v>
      </c>
      <c r="H72" s="4" t="s">
        <v>22</v>
      </c>
      <c r="I72" s="5">
        <f t="shared" si="1"/>
        <v>34.26</v>
      </c>
      <c r="J72" s="6" t="s">
        <v>592</v>
      </c>
      <c r="K72" s="5">
        <v>22.84</v>
      </c>
      <c r="L72" s="6" t="s">
        <v>593</v>
      </c>
      <c r="M72" s="5">
        <v>11.42</v>
      </c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2"/>
        <v>34.26</v>
      </c>
    </row>
    <row r="73" spans="1:24" x14ac:dyDescent="0.3">
      <c r="A73" s="92">
        <v>62</v>
      </c>
      <c r="B73" s="92">
        <v>20147</v>
      </c>
      <c r="C73" s="95">
        <v>43140</v>
      </c>
      <c r="D73" s="3" t="s">
        <v>158</v>
      </c>
      <c r="E73" s="92">
        <f t="shared" si="3"/>
        <v>461688</v>
      </c>
      <c r="F73" s="2">
        <v>461688</v>
      </c>
      <c r="G73" s="92">
        <f t="shared" si="0"/>
        <v>1</v>
      </c>
      <c r="H73" s="4" t="s">
        <v>16</v>
      </c>
      <c r="I73" s="5">
        <f t="shared" si="1"/>
        <v>5.71</v>
      </c>
      <c r="J73" s="6" t="s">
        <v>600</v>
      </c>
      <c r="K73" s="5">
        <v>5.71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5">
        <f t="shared" si="2"/>
        <v>5.71</v>
      </c>
    </row>
    <row r="74" spans="1:24" x14ac:dyDescent="0.3">
      <c r="A74" s="92">
        <v>63</v>
      </c>
      <c r="B74" s="27">
        <v>20148</v>
      </c>
      <c r="C74" s="95"/>
      <c r="D74" s="3" t="s">
        <v>337</v>
      </c>
      <c r="E74" s="92">
        <f t="shared" si="3"/>
        <v>461689</v>
      </c>
      <c r="F74" s="2">
        <v>461812</v>
      </c>
      <c r="G74" s="92">
        <f t="shared" si="0"/>
        <v>124</v>
      </c>
      <c r="H74" s="4" t="s">
        <v>47</v>
      </c>
      <c r="I74" s="5">
        <f t="shared" si="1"/>
        <v>708.04</v>
      </c>
      <c r="J74" s="6" t="s">
        <v>501</v>
      </c>
      <c r="K74" s="5">
        <v>708.04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2"/>
        <v>708.04</v>
      </c>
    </row>
    <row r="75" spans="1:24" x14ac:dyDescent="0.3">
      <c r="A75" s="92">
        <v>64</v>
      </c>
      <c r="B75" s="92">
        <v>20149</v>
      </c>
      <c r="C75" s="95"/>
      <c r="D75" s="3" t="s">
        <v>337</v>
      </c>
      <c r="E75" s="92">
        <f t="shared" si="3"/>
        <v>461813</v>
      </c>
      <c r="F75" s="2">
        <v>461864</v>
      </c>
      <c r="G75" s="92">
        <f t="shared" si="0"/>
        <v>52</v>
      </c>
      <c r="H75" s="4" t="s">
        <v>47</v>
      </c>
      <c r="I75" s="5">
        <f t="shared" si="1"/>
        <v>296.92</v>
      </c>
      <c r="J75" s="6" t="s">
        <v>501</v>
      </c>
      <c r="K75" s="5">
        <v>296.92</v>
      </c>
      <c r="L75" s="6"/>
      <c r="M75" s="5"/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si="2"/>
        <v>296.92</v>
      </c>
    </row>
    <row r="76" spans="1:24" x14ac:dyDescent="0.3">
      <c r="A76" s="92">
        <v>65</v>
      </c>
      <c r="B76" s="27">
        <v>20152</v>
      </c>
      <c r="C76" s="95">
        <v>43143</v>
      </c>
      <c r="D76" s="3" t="s">
        <v>152</v>
      </c>
      <c r="E76" s="92">
        <f t="shared" si="3"/>
        <v>461865</v>
      </c>
      <c r="F76" s="2">
        <v>461878</v>
      </c>
      <c r="G76" s="92">
        <f t="shared" si="0"/>
        <v>14</v>
      </c>
      <c r="H76" s="4" t="s">
        <v>35</v>
      </c>
      <c r="I76" s="5">
        <f t="shared" ref="I76:I139" si="4">(G76*5.71)</f>
        <v>79.94</v>
      </c>
      <c r="J76" s="6" t="s">
        <v>594</v>
      </c>
      <c r="K76" s="5">
        <v>39.97</v>
      </c>
      <c r="L76" s="6" t="s">
        <v>595</v>
      </c>
      <c r="M76" s="5">
        <v>39.97</v>
      </c>
      <c r="N76" s="6"/>
      <c r="O76" s="5"/>
      <c r="P76" s="6"/>
      <c r="Q76" s="5"/>
      <c r="R76" s="6"/>
      <c r="S76" s="5"/>
      <c r="T76" s="6"/>
      <c r="U76" s="5"/>
      <c r="V76" s="6"/>
      <c r="W76" s="5"/>
      <c r="X76" s="5">
        <f t="shared" ref="X76:X136" si="5">K76+M76+O76+Q76+S76+U76+W76</f>
        <v>79.94</v>
      </c>
    </row>
    <row r="77" spans="1:24" x14ac:dyDescent="0.3">
      <c r="A77" s="92">
        <v>66</v>
      </c>
      <c r="B77" s="92">
        <v>20153</v>
      </c>
      <c r="C77" s="95"/>
      <c r="D77" s="3" t="s">
        <v>156</v>
      </c>
      <c r="E77" s="92">
        <f t="shared" si="3"/>
        <v>461879</v>
      </c>
      <c r="F77" s="2">
        <v>461884</v>
      </c>
      <c r="G77" s="92">
        <f t="shared" ref="G77:G112" si="6">(F77-E77)+1</f>
        <v>6</v>
      </c>
      <c r="H77" s="4" t="s">
        <v>6</v>
      </c>
      <c r="I77" s="5">
        <f t="shared" si="4"/>
        <v>34.26</v>
      </c>
      <c r="J77" s="6" t="s">
        <v>618</v>
      </c>
      <c r="K77" s="5">
        <v>11.42</v>
      </c>
      <c r="L77" s="6" t="s">
        <v>619</v>
      </c>
      <c r="M77" s="5">
        <v>22.84</v>
      </c>
      <c r="N77" s="6"/>
      <c r="O77" s="5"/>
      <c r="P77" s="6"/>
      <c r="Q77" s="5"/>
      <c r="R77" s="6"/>
      <c r="S77" s="5"/>
      <c r="T77" s="6"/>
      <c r="U77" s="5"/>
      <c r="V77" s="6"/>
      <c r="W77" s="5"/>
      <c r="X77" s="5">
        <f t="shared" si="5"/>
        <v>34.26</v>
      </c>
    </row>
    <row r="78" spans="1:24" x14ac:dyDescent="0.3">
      <c r="A78" s="92">
        <v>67</v>
      </c>
      <c r="B78" s="27">
        <v>20154</v>
      </c>
      <c r="C78" s="95"/>
      <c r="D78" s="3" t="s">
        <v>135</v>
      </c>
      <c r="E78" s="92">
        <f t="shared" ref="E78:E141" si="7">(F77)+1</f>
        <v>461885</v>
      </c>
      <c r="F78" s="2">
        <v>461887</v>
      </c>
      <c r="G78" s="92">
        <f t="shared" si="6"/>
        <v>3</v>
      </c>
      <c r="H78" s="4" t="s">
        <v>17</v>
      </c>
      <c r="I78" s="5">
        <f t="shared" si="4"/>
        <v>17.13</v>
      </c>
      <c r="J78" s="6" t="s">
        <v>620</v>
      </c>
      <c r="K78" s="5">
        <v>17.13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5"/>
        <v>17.13</v>
      </c>
    </row>
    <row r="79" spans="1:24" x14ac:dyDescent="0.3">
      <c r="A79" s="92">
        <v>68</v>
      </c>
      <c r="B79" s="92">
        <v>20155</v>
      </c>
      <c r="C79" s="95"/>
      <c r="D79" s="3" t="s">
        <v>156</v>
      </c>
      <c r="E79" s="92">
        <f t="shared" si="7"/>
        <v>461888</v>
      </c>
      <c r="F79" s="2">
        <v>461888</v>
      </c>
      <c r="G79" s="92">
        <f t="shared" si="6"/>
        <v>1</v>
      </c>
      <c r="H79" s="4" t="s">
        <v>290</v>
      </c>
      <c r="I79" s="5">
        <f t="shared" si="4"/>
        <v>5.71</v>
      </c>
      <c r="J79" s="6" t="s">
        <v>790</v>
      </c>
      <c r="K79" s="5">
        <v>5.71</v>
      </c>
      <c r="L79" s="6"/>
      <c r="M79" s="5"/>
      <c r="N79" s="6"/>
      <c r="O79" s="5"/>
      <c r="P79" s="6"/>
      <c r="Q79" s="5"/>
      <c r="R79" s="6"/>
      <c r="S79" s="5"/>
      <c r="T79" s="6"/>
      <c r="U79" s="5"/>
      <c r="V79" s="6"/>
      <c r="W79" s="5"/>
      <c r="X79" s="5">
        <f t="shared" si="5"/>
        <v>5.71</v>
      </c>
    </row>
    <row r="80" spans="1:24" x14ac:dyDescent="0.3">
      <c r="A80" s="92">
        <v>69</v>
      </c>
      <c r="B80" s="27">
        <v>20156</v>
      </c>
      <c r="C80" s="95"/>
      <c r="D80" s="3" t="s">
        <v>179</v>
      </c>
      <c r="E80" s="92">
        <f t="shared" si="7"/>
        <v>461889</v>
      </c>
      <c r="F80" s="2">
        <v>461907</v>
      </c>
      <c r="G80" s="92">
        <f t="shared" si="6"/>
        <v>19</v>
      </c>
      <c r="H80" s="4" t="s">
        <v>1</v>
      </c>
      <c r="I80" s="5">
        <f t="shared" si="4"/>
        <v>108.49</v>
      </c>
      <c r="J80" s="180" t="s">
        <v>98</v>
      </c>
      <c r="K80" s="5"/>
      <c r="L80" s="6"/>
      <c r="M80" s="5"/>
      <c r="N80" s="6"/>
      <c r="O80" s="5"/>
      <c r="P80" s="6"/>
      <c r="Q80" s="5"/>
      <c r="R80" s="6"/>
      <c r="S80" s="5"/>
      <c r="T80" s="6"/>
      <c r="U80" s="5"/>
      <c r="V80" s="6"/>
      <c r="W80" s="5"/>
      <c r="X80" s="5">
        <f t="shared" si="5"/>
        <v>0</v>
      </c>
    </row>
    <row r="81" spans="1:24" x14ac:dyDescent="0.3">
      <c r="A81" s="92">
        <v>70</v>
      </c>
      <c r="B81" s="92">
        <v>20157</v>
      </c>
      <c r="C81" s="95"/>
      <c r="D81" s="3" t="s">
        <v>165</v>
      </c>
      <c r="E81" s="92">
        <f t="shared" si="7"/>
        <v>461908</v>
      </c>
      <c r="F81" s="2">
        <v>461912</v>
      </c>
      <c r="G81" s="92">
        <f t="shared" si="6"/>
        <v>5</v>
      </c>
      <c r="H81" s="4" t="s">
        <v>392</v>
      </c>
      <c r="I81" s="5">
        <f t="shared" si="4"/>
        <v>28.55</v>
      </c>
      <c r="J81" s="6" t="s">
        <v>607</v>
      </c>
      <c r="K81" s="5">
        <v>28.55</v>
      </c>
      <c r="L81" s="6"/>
      <c r="M81" s="5"/>
      <c r="N81" s="6"/>
      <c r="O81" s="5"/>
      <c r="P81" s="6"/>
      <c r="Q81" s="5"/>
      <c r="R81" s="6"/>
      <c r="S81" s="5"/>
      <c r="T81" s="6"/>
      <c r="U81" s="5"/>
      <c r="V81" s="6"/>
      <c r="W81" s="5"/>
      <c r="X81" s="5">
        <f t="shared" si="5"/>
        <v>28.55</v>
      </c>
    </row>
    <row r="82" spans="1:24" x14ac:dyDescent="0.3">
      <c r="A82" s="92">
        <v>71</v>
      </c>
      <c r="B82" s="27">
        <v>20158</v>
      </c>
      <c r="C82" s="95"/>
      <c r="D82" s="3" t="s">
        <v>235</v>
      </c>
      <c r="E82" s="92">
        <f t="shared" si="7"/>
        <v>461913</v>
      </c>
      <c r="F82" s="2">
        <v>461916</v>
      </c>
      <c r="G82" s="92">
        <f t="shared" si="6"/>
        <v>4</v>
      </c>
      <c r="H82" s="4" t="s">
        <v>196</v>
      </c>
      <c r="I82" s="5">
        <f t="shared" si="4"/>
        <v>22.84</v>
      </c>
      <c r="J82" s="6" t="s">
        <v>752</v>
      </c>
      <c r="K82" s="5">
        <v>22.84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5"/>
        <v>22.84</v>
      </c>
    </row>
    <row r="83" spans="1:24" x14ac:dyDescent="0.3">
      <c r="A83" s="92">
        <v>72</v>
      </c>
      <c r="B83" s="92">
        <v>20159</v>
      </c>
      <c r="C83" s="95"/>
      <c r="D83" s="3" t="s">
        <v>175</v>
      </c>
      <c r="E83" s="92">
        <f t="shared" si="7"/>
        <v>461917</v>
      </c>
      <c r="F83" s="2">
        <v>461921</v>
      </c>
      <c r="G83" s="92">
        <f t="shared" si="6"/>
        <v>5</v>
      </c>
      <c r="H83" s="4" t="s">
        <v>38</v>
      </c>
      <c r="I83" s="5">
        <f t="shared" si="4"/>
        <v>28.55</v>
      </c>
      <c r="J83" s="6" t="s">
        <v>220</v>
      </c>
      <c r="K83" s="5">
        <v>28.55</v>
      </c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5">
        <f t="shared" si="5"/>
        <v>28.55</v>
      </c>
    </row>
    <row r="84" spans="1:24" x14ac:dyDescent="0.3">
      <c r="A84" s="92">
        <v>73</v>
      </c>
      <c r="B84" s="27">
        <v>20160</v>
      </c>
      <c r="C84" s="95"/>
      <c r="D84" s="3" t="s">
        <v>168</v>
      </c>
      <c r="E84" s="92">
        <f t="shared" si="7"/>
        <v>461922</v>
      </c>
      <c r="F84" s="2">
        <v>461927</v>
      </c>
      <c r="G84" s="92">
        <f t="shared" si="6"/>
        <v>6</v>
      </c>
      <c r="H84" s="4" t="s">
        <v>33</v>
      </c>
      <c r="I84" s="5">
        <f t="shared" si="4"/>
        <v>34.26</v>
      </c>
      <c r="J84" s="6" t="s">
        <v>785</v>
      </c>
      <c r="K84" s="5">
        <v>34.26</v>
      </c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5"/>
      <c r="X84" s="5">
        <f t="shared" si="5"/>
        <v>34.26</v>
      </c>
    </row>
    <row r="85" spans="1:24" x14ac:dyDescent="0.3">
      <c r="A85" s="92">
        <v>74</v>
      </c>
      <c r="B85" s="92">
        <v>20161</v>
      </c>
      <c r="C85" s="95"/>
      <c r="D85" s="3" t="s">
        <v>179</v>
      </c>
      <c r="E85" s="92">
        <f t="shared" si="7"/>
        <v>461928</v>
      </c>
      <c r="F85" s="2">
        <v>461930</v>
      </c>
      <c r="G85" s="92">
        <f t="shared" si="6"/>
        <v>3</v>
      </c>
      <c r="H85" s="4" t="s">
        <v>17</v>
      </c>
      <c r="I85" s="5">
        <f t="shared" si="4"/>
        <v>17.13</v>
      </c>
      <c r="J85" s="6" t="s">
        <v>621</v>
      </c>
      <c r="K85" s="5">
        <v>17.13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5">
        <f t="shared" si="5"/>
        <v>17.13</v>
      </c>
    </row>
    <row r="86" spans="1:24" x14ac:dyDescent="0.3">
      <c r="A86" s="92">
        <v>75</v>
      </c>
      <c r="B86" s="27">
        <v>20162</v>
      </c>
      <c r="C86" s="95">
        <v>43144</v>
      </c>
      <c r="D86" s="3" t="s">
        <v>186</v>
      </c>
      <c r="E86" s="92">
        <f t="shared" si="7"/>
        <v>461931</v>
      </c>
      <c r="F86" s="2">
        <v>461932</v>
      </c>
      <c r="G86" s="92">
        <f t="shared" si="6"/>
        <v>2</v>
      </c>
      <c r="H86" s="4" t="s">
        <v>117</v>
      </c>
      <c r="I86" s="5">
        <f t="shared" si="4"/>
        <v>11.42</v>
      </c>
      <c r="J86" s="6" t="s">
        <v>596</v>
      </c>
      <c r="K86" s="5">
        <v>11.42</v>
      </c>
      <c r="L86" s="6"/>
      <c r="M86" s="5"/>
      <c r="N86" s="6"/>
      <c r="O86" s="5"/>
      <c r="P86" s="6"/>
      <c r="Q86" s="5"/>
      <c r="R86" s="6"/>
      <c r="S86" s="5"/>
      <c r="T86" s="6"/>
      <c r="U86" s="5"/>
      <c r="V86" s="6"/>
      <c r="W86" s="5"/>
      <c r="X86" s="5">
        <f t="shared" si="5"/>
        <v>11.42</v>
      </c>
    </row>
    <row r="87" spans="1:24" x14ac:dyDescent="0.3">
      <c r="A87" s="92">
        <v>76</v>
      </c>
      <c r="B87" s="92">
        <v>20163</v>
      </c>
      <c r="C87" s="95"/>
      <c r="D87" s="3" t="s">
        <v>170</v>
      </c>
      <c r="E87" s="92">
        <f t="shared" si="7"/>
        <v>461933</v>
      </c>
      <c r="F87" s="2">
        <v>461937</v>
      </c>
      <c r="G87" s="92">
        <f t="shared" si="6"/>
        <v>5</v>
      </c>
      <c r="H87" s="4" t="s">
        <v>193</v>
      </c>
      <c r="I87" s="5">
        <f t="shared" si="4"/>
        <v>28.55</v>
      </c>
      <c r="J87" s="6" t="s">
        <v>639</v>
      </c>
      <c r="K87" s="5">
        <v>11.42</v>
      </c>
      <c r="L87" s="6" t="s">
        <v>309</v>
      </c>
      <c r="M87" s="5">
        <v>17.13</v>
      </c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5"/>
        <v>28.549999999999997</v>
      </c>
    </row>
    <row r="88" spans="1:24" x14ac:dyDescent="0.3">
      <c r="A88" s="92">
        <v>77</v>
      </c>
      <c r="B88" s="27">
        <v>20164</v>
      </c>
      <c r="C88" s="95"/>
      <c r="D88" s="3" t="s">
        <v>155</v>
      </c>
      <c r="E88" s="92">
        <f t="shared" si="7"/>
        <v>461938</v>
      </c>
      <c r="F88" s="2">
        <v>461939</v>
      </c>
      <c r="G88" s="92">
        <f t="shared" si="6"/>
        <v>2</v>
      </c>
      <c r="H88" s="4" t="s">
        <v>44</v>
      </c>
      <c r="I88" s="5">
        <f t="shared" si="4"/>
        <v>11.42</v>
      </c>
      <c r="J88" s="6" t="s">
        <v>727</v>
      </c>
      <c r="K88" s="5">
        <v>11.42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6"/>
      <c r="W88" s="5"/>
      <c r="X88" s="5">
        <f t="shared" si="5"/>
        <v>11.42</v>
      </c>
    </row>
    <row r="89" spans="1:24" x14ac:dyDescent="0.3">
      <c r="A89" s="92">
        <v>78</v>
      </c>
      <c r="B89" s="92">
        <v>20165</v>
      </c>
      <c r="C89" s="95"/>
      <c r="D89" s="3" t="s">
        <v>232</v>
      </c>
      <c r="E89" s="92">
        <f t="shared" si="7"/>
        <v>461940</v>
      </c>
      <c r="F89" s="2">
        <v>462006</v>
      </c>
      <c r="G89" s="92">
        <f t="shared" si="6"/>
        <v>67</v>
      </c>
      <c r="H89" s="4" t="s">
        <v>104</v>
      </c>
      <c r="I89" s="5">
        <f t="shared" si="4"/>
        <v>382.57</v>
      </c>
      <c r="J89" s="6" t="s">
        <v>684</v>
      </c>
      <c r="K89" s="5">
        <v>114.2</v>
      </c>
      <c r="L89" s="6" t="s">
        <v>685</v>
      </c>
      <c r="M89" s="5">
        <v>114.2</v>
      </c>
      <c r="N89" s="6" t="s">
        <v>686</v>
      </c>
      <c r="O89" s="5">
        <v>154.16999999999999</v>
      </c>
      <c r="P89" s="6"/>
      <c r="Q89" s="5"/>
      <c r="R89" s="6"/>
      <c r="S89" s="5"/>
      <c r="T89" s="6"/>
      <c r="U89" s="5"/>
      <c r="V89" s="6"/>
      <c r="W89" s="5"/>
      <c r="X89" s="5">
        <f t="shared" si="5"/>
        <v>382.57</v>
      </c>
    </row>
    <row r="90" spans="1:24" x14ac:dyDescent="0.3">
      <c r="A90" s="92">
        <v>79</v>
      </c>
      <c r="B90" s="27">
        <v>20166</v>
      </c>
      <c r="C90" s="95"/>
      <c r="D90" s="3" t="s">
        <v>234</v>
      </c>
      <c r="E90" s="92">
        <f t="shared" si="7"/>
        <v>462007</v>
      </c>
      <c r="F90" s="2">
        <v>462026</v>
      </c>
      <c r="G90" s="92">
        <f t="shared" si="6"/>
        <v>20</v>
      </c>
      <c r="H90" s="4" t="s">
        <v>104</v>
      </c>
      <c r="I90" s="5">
        <f t="shared" si="4"/>
        <v>114.2</v>
      </c>
      <c r="J90" s="6" t="s">
        <v>687</v>
      </c>
      <c r="K90" s="5">
        <v>114.2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5"/>
        <v>114.2</v>
      </c>
    </row>
    <row r="91" spans="1:24" x14ac:dyDescent="0.3">
      <c r="A91" s="92">
        <v>80</v>
      </c>
      <c r="B91" s="92">
        <v>20167</v>
      </c>
      <c r="C91" s="95"/>
      <c r="D91" s="3" t="s">
        <v>231</v>
      </c>
      <c r="E91" s="92">
        <f t="shared" si="7"/>
        <v>462027</v>
      </c>
      <c r="F91" s="2">
        <v>462062</v>
      </c>
      <c r="G91" s="92">
        <f t="shared" si="6"/>
        <v>36</v>
      </c>
      <c r="H91" s="4" t="s">
        <v>104</v>
      </c>
      <c r="I91" s="5">
        <f t="shared" si="4"/>
        <v>205.56</v>
      </c>
      <c r="J91" s="6" t="s">
        <v>640</v>
      </c>
      <c r="K91" s="5">
        <v>114.2</v>
      </c>
      <c r="L91" s="6" t="s">
        <v>641</v>
      </c>
      <c r="M91" s="5">
        <v>91.36</v>
      </c>
      <c r="N91" s="6"/>
      <c r="O91" s="5"/>
      <c r="P91" s="6"/>
      <c r="Q91" s="5"/>
      <c r="R91" s="6"/>
      <c r="S91" s="5"/>
      <c r="T91" s="6"/>
      <c r="U91" s="5"/>
      <c r="V91" s="6"/>
      <c r="W91" s="5"/>
      <c r="X91" s="5">
        <f t="shared" si="5"/>
        <v>205.56</v>
      </c>
    </row>
    <row r="92" spans="1:24" x14ac:dyDescent="0.3">
      <c r="A92" s="92">
        <v>81</v>
      </c>
      <c r="B92" s="27">
        <v>20168</v>
      </c>
      <c r="C92" s="95"/>
      <c r="D92" s="3" t="s">
        <v>238</v>
      </c>
      <c r="E92" s="92">
        <f t="shared" si="7"/>
        <v>462063</v>
      </c>
      <c r="F92" s="2">
        <v>462166</v>
      </c>
      <c r="G92" s="92">
        <f t="shared" si="6"/>
        <v>104</v>
      </c>
      <c r="H92" s="4" t="s">
        <v>104</v>
      </c>
      <c r="I92" s="5">
        <f t="shared" si="4"/>
        <v>593.84</v>
      </c>
      <c r="J92" s="6" t="s">
        <v>688</v>
      </c>
      <c r="K92" s="5">
        <v>342.6</v>
      </c>
      <c r="L92" s="6" t="s">
        <v>689</v>
      </c>
      <c r="M92" s="5">
        <v>137.04</v>
      </c>
      <c r="N92" s="6" t="s">
        <v>690</v>
      </c>
      <c r="O92" s="5">
        <v>114.2</v>
      </c>
      <c r="P92" s="6"/>
      <c r="Q92" s="5"/>
      <c r="R92" s="6"/>
      <c r="S92" s="5"/>
      <c r="T92" s="6"/>
      <c r="U92" s="5"/>
      <c r="V92" s="6"/>
      <c r="W92" s="5"/>
      <c r="X92" s="5">
        <f t="shared" si="5"/>
        <v>593.84</v>
      </c>
    </row>
    <row r="93" spans="1:24" x14ac:dyDescent="0.3">
      <c r="A93" s="92">
        <v>82</v>
      </c>
      <c r="B93" s="92">
        <v>20169</v>
      </c>
      <c r="C93" s="95"/>
      <c r="D93" s="3" t="s">
        <v>150</v>
      </c>
      <c r="E93" s="92">
        <f t="shared" si="7"/>
        <v>462167</v>
      </c>
      <c r="F93" s="2">
        <v>462167</v>
      </c>
      <c r="G93" s="92">
        <f t="shared" si="6"/>
        <v>1</v>
      </c>
      <c r="H93" s="4" t="s">
        <v>97</v>
      </c>
      <c r="I93" s="5">
        <f t="shared" si="4"/>
        <v>5.71</v>
      </c>
      <c r="J93" s="6" t="s">
        <v>561</v>
      </c>
      <c r="K93" s="5">
        <v>5.71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5">
        <f t="shared" si="5"/>
        <v>5.71</v>
      </c>
    </row>
    <row r="94" spans="1:24" x14ac:dyDescent="0.3">
      <c r="A94" s="92">
        <v>83</v>
      </c>
      <c r="B94" s="27">
        <v>20170</v>
      </c>
      <c r="C94" s="95"/>
      <c r="D94" s="3" t="s">
        <v>161</v>
      </c>
      <c r="E94" s="92">
        <f t="shared" si="7"/>
        <v>462168</v>
      </c>
      <c r="F94" s="2">
        <v>462185</v>
      </c>
      <c r="G94" s="92">
        <f t="shared" si="6"/>
        <v>18</v>
      </c>
      <c r="H94" s="4" t="s">
        <v>10</v>
      </c>
      <c r="I94" s="5">
        <f t="shared" si="4"/>
        <v>102.78</v>
      </c>
      <c r="J94" s="6" t="s">
        <v>691</v>
      </c>
      <c r="K94" s="5">
        <v>28.55</v>
      </c>
      <c r="L94" s="6" t="s">
        <v>692</v>
      </c>
      <c r="M94" s="5">
        <v>45.68</v>
      </c>
      <c r="N94" s="6" t="s">
        <v>693</v>
      </c>
      <c r="O94" s="5">
        <v>28.55</v>
      </c>
      <c r="P94" s="6"/>
      <c r="Q94" s="5"/>
      <c r="R94" s="6"/>
      <c r="S94" s="5"/>
      <c r="T94" s="6"/>
      <c r="U94" s="5"/>
      <c r="V94" s="6"/>
      <c r="W94" s="5"/>
      <c r="X94" s="5">
        <f t="shared" si="5"/>
        <v>102.78</v>
      </c>
    </row>
    <row r="95" spans="1:24" x14ac:dyDescent="0.3">
      <c r="A95" s="92">
        <v>84</v>
      </c>
      <c r="B95" s="92">
        <v>20171</v>
      </c>
      <c r="C95" s="95"/>
      <c r="D95" s="3" t="s">
        <v>333</v>
      </c>
      <c r="E95" s="92">
        <f t="shared" si="7"/>
        <v>462186</v>
      </c>
      <c r="F95" s="2">
        <v>462189</v>
      </c>
      <c r="G95" s="92">
        <f t="shared" si="6"/>
        <v>4</v>
      </c>
      <c r="H95" s="4" t="s">
        <v>188</v>
      </c>
      <c r="I95" s="5">
        <f t="shared" si="4"/>
        <v>22.84</v>
      </c>
      <c r="J95" s="6" t="s">
        <v>791</v>
      </c>
      <c r="K95" s="5">
        <v>22.84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5"/>
        <v>22.84</v>
      </c>
    </row>
    <row r="96" spans="1:24" x14ac:dyDescent="0.3">
      <c r="A96" s="92">
        <v>85</v>
      </c>
      <c r="B96" s="27">
        <v>20172</v>
      </c>
      <c r="C96" s="95">
        <v>43145</v>
      </c>
      <c r="D96" s="3" t="s">
        <v>169</v>
      </c>
      <c r="E96" s="92">
        <f t="shared" si="7"/>
        <v>462190</v>
      </c>
      <c r="F96" s="2">
        <v>462190</v>
      </c>
      <c r="G96" s="92">
        <f t="shared" si="6"/>
        <v>1</v>
      </c>
      <c r="H96" s="4" t="s">
        <v>222</v>
      </c>
      <c r="I96" s="5">
        <f t="shared" si="4"/>
        <v>5.71</v>
      </c>
      <c r="J96" s="6" t="s">
        <v>562</v>
      </c>
      <c r="K96" s="5">
        <v>5.71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5"/>
        <v>5.71</v>
      </c>
    </row>
    <row r="97" spans="1:24" x14ac:dyDescent="0.3">
      <c r="A97" s="92">
        <v>86</v>
      </c>
      <c r="B97" s="92">
        <v>20173</v>
      </c>
      <c r="C97" s="95"/>
      <c r="D97" s="3" t="s">
        <v>156</v>
      </c>
      <c r="E97" s="92">
        <f t="shared" si="7"/>
        <v>462191</v>
      </c>
      <c r="F97" s="2">
        <v>462192</v>
      </c>
      <c r="G97" s="92">
        <f t="shared" si="6"/>
        <v>2</v>
      </c>
      <c r="H97" s="4" t="s">
        <v>290</v>
      </c>
      <c r="I97" s="5">
        <f t="shared" si="4"/>
        <v>11.42</v>
      </c>
      <c r="J97" s="6" t="s">
        <v>560</v>
      </c>
      <c r="K97" s="5">
        <v>11.42</v>
      </c>
      <c r="L97" s="6"/>
      <c r="M97" s="5"/>
      <c r="N97" s="6"/>
      <c r="O97" s="5"/>
      <c r="P97" s="6"/>
      <c r="Q97" s="5"/>
      <c r="R97" s="6"/>
      <c r="S97" s="5"/>
      <c r="T97" s="6"/>
      <c r="U97" s="5"/>
      <c r="V97" s="6"/>
      <c r="W97" s="5"/>
      <c r="X97" s="5">
        <f t="shared" si="5"/>
        <v>11.42</v>
      </c>
    </row>
    <row r="98" spans="1:24" x14ac:dyDescent="0.3">
      <c r="A98" s="92">
        <v>87</v>
      </c>
      <c r="B98" s="27">
        <v>20174</v>
      </c>
      <c r="C98" s="95"/>
      <c r="D98" s="3" t="s">
        <v>135</v>
      </c>
      <c r="E98" s="92">
        <f t="shared" si="7"/>
        <v>462193</v>
      </c>
      <c r="F98" s="2">
        <v>462194</v>
      </c>
      <c r="G98" s="92">
        <f t="shared" si="6"/>
        <v>2</v>
      </c>
      <c r="H98" s="4" t="s">
        <v>99</v>
      </c>
      <c r="I98" s="5">
        <f t="shared" si="4"/>
        <v>11.42</v>
      </c>
      <c r="J98" s="6" t="s">
        <v>563</v>
      </c>
      <c r="K98" s="5">
        <v>11.42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5"/>
        <v>11.42</v>
      </c>
    </row>
    <row r="99" spans="1:24" x14ac:dyDescent="0.3">
      <c r="A99" s="92">
        <v>88</v>
      </c>
      <c r="B99" s="92">
        <v>20175</v>
      </c>
      <c r="C99" s="95"/>
      <c r="D99" s="3" t="s">
        <v>167</v>
      </c>
      <c r="E99" s="92">
        <f t="shared" si="7"/>
        <v>462195</v>
      </c>
      <c r="F99" s="2">
        <v>462200</v>
      </c>
      <c r="G99" s="92">
        <f t="shared" si="6"/>
        <v>6</v>
      </c>
      <c r="H99" s="4" t="s">
        <v>17</v>
      </c>
      <c r="I99" s="5">
        <f t="shared" si="4"/>
        <v>34.26</v>
      </c>
      <c r="J99" s="6" t="s">
        <v>622</v>
      </c>
      <c r="K99" s="5">
        <v>17.13</v>
      </c>
      <c r="L99" s="6" t="s">
        <v>623</v>
      </c>
      <c r="M99" s="5">
        <v>17.13</v>
      </c>
      <c r="N99" s="6"/>
      <c r="O99" s="5"/>
      <c r="P99" s="6"/>
      <c r="Q99" s="5"/>
      <c r="R99" s="6"/>
      <c r="S99" s="5"/>
      <c r="T99" s="6"/>
      <c r="U99" s="5"/>
      <c r="V99" s="6"/>
      <c r="W99" s="5"/>
      <c r="X99" s="5">
        <f t="shared" si="5"/>
        <v>34.26</v>
      </c>
    </row>
    <row r="100" spans="1:24" x14ac:dyDescent="0.3">
      <c r="A100" s="92">
        <v>89</v>
      </c>
      <c r="B100" s="27">
        <v>20176</v>
      </c>
      <c r="C100" s="95"/>
      <c r="D100" s="3" t="s">
        <v>168</v>
      </c>
      <c r="E100" s="92">
        <f t="shared" si="7"/>
        <v>462201</v>
      </c>
      <c r="F100" s="2">
        <v>462201</v>
      </c>
      <c r="G100" s="92">
        <f t="shared" si="6"/>
        <v>1</v>
      </c>
      <c r="H100" s="4" t="s">
        <v>50</v>
      </c>
      <c r="I100" s="5">
        <f t="shared" si="4"/>
        <v>5.71</v>
      </c>
      <c r="J100" s="6" t="s">
        <v>615</v>
      </c>
      <c r="K100" s="5">
        <v>5.71</v>
      </c>
      <c r="L100" s="6"/>
      <c r="M100" s="5"/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5">
        <f t="shared" si="5"/>
        <v>5.71</v>
      </c>
    </row>
    <row r="101" spans="1:24" x14ac:dyDescent="0.3">
      <c r="A101" s="92">
        <v>90</v>
      </c>
      <c r="B101" s="92">
        <v>20177</v>
      </c>
      <c r="C101" s="95"/>
      <c r="D101" s="3" t="s">
        <v>174</v>
      </c>
      <c r="E101" s="92">
        <f t="shared" si="7"/>
        <v>462202</v>
      </c>
      <c r="F101" s="2">
        <v>462207</v>
      </c>
      <c r="G101" s="92">
        <f t="shared" si="6"/>
        <v>6</v>
      </c>
      <c r="H101" s="4" t="s">
        <v>25</v>
      </c>
      <c r="I101" s="5">
        <f t="shared" si="4"/>
        <v>34.26</v>
      </c>
      <c r="J101" s="6" t="s">
        <v>624</v>
      </c>
      <c r="K101" s="5">
        <v>17.13</v>
      </c>
      <c r="L101" s="6" t="s">
        <v>625</v>
      </c>
      <c r="M101" s="5">
        <v>17.13</v>
      </c>
      <c r="N101" s="6"/>
      <c r="O101" s="5"/>
      <c r="P101" s="6"/>
      <c r="Q101" s="5"/>
      <c r="R101" s="6"/>
      <c r="S101" s="5"/>
      <c r="T101" s="6"/>
      <c r="U101" s="5"/>
      <c r="V101" s="6"/>
      <c r="W101" s="5"/>
      <c r="X101" s="5">
        <f t="shared" si="5"/>
        <v>34.26</v>
      </c>
    </row>
    <row r="102" spans="1:24" x14ac:dyDescent="0.3">
      <c r="A102" s="92">
        <v>91</v>
      </c>
      <c r="B102" s="27">
        <v>20178</v>
      </c>
      <c r="C102" s="95"/>
      <c r="D102" s="3" t="s">
        <v>179</v>
      </c>
      <c r="E102" s="92">
        <f t="shared" si="7"/>
        <v>462208</v>
      </c>
      <c r="F102" s="2">
        <v>462209</v>
      </c>
      <c r="G102" s="92">
        <f t="shared" si="6"/>
        <v>2</v>
      </c>
      <c r="H102" s="4" t="s">
        <v>1</v>
      </c>
      <c r="I102" s="5">
        <f t="shared" si="4"/>
        <v>11.42</v>
      </c>
      <c r="J102" s="6" t="s">
        <v>564</v>
      </c>
      <c r="K102" s="5">
        <v>11.42</v>
      </c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5">
        <f t="shared" si="5"/>
        <v>11.42</v>
      </c>
    </row>
    <row r="103" spans="1:24" x14ac:dyDescent="0.3">
      <c r="A103" s="92">
        <v>92</v>
      </c>
      <c r="B103" s="92">
        <v>20179</v>
      </c>
      <c r="C103" s="95"/>
      <c r="D103" s="3" t="s">
        <v>223</v>
      </c>
      <c r="E103" s="92">
        <f t="shared" si="7"/>
        <v>462210</v>
      </c>
      <c r="F103" s="2">
        <v>462214</v>
      </c>
      <c r="G103" s="92">
        <f t="shared" si="6"/>
        <v>5</v>
      </c>
      <c r="H103" s="4" t="s">
        <v>302</v>
      </c>
      <c r="I103" s="5">
        <f t="shared" si="4"/>
        <v>28.55</v>
      </c>
      <c r="J103" s="6" t="s">
        <v>728</v>
      </c>
      <c r="K103" s="5">
        <v>28.55</v>
      </c>
      <c r="L103" s="6"/>
      <c r="M103" s="5"/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5">
        <f t="shared" si="5"/>
        <v>28.55</v>
      </c>
    </row>
    <row r="104" spans="1:24" x14ac:dyDescent="0.3">
      <c r="A104" s="92">
        <v>93</v>
      </c>
      <c r="B104" s="27">
        <v>20180</v>
      </c>
      <c r="C104" s="95">
        <v>43146</v>
      </c>
      <c r="D104" s="3" t="s">
        <v>144</v>
      </c>
      <c r="E104" s="92">
        <f t="shared" si="7"/>
        <v>462215</v>
      </c>
      <c r="F104" s="2">
        <v>462215</v>
      </c>
      <c r="G104" s="92">
        <f t="shared" si="6"/>
        <v>1</v>
      </c>
      <c r="H104" s="4" t="s">
        <v>13</v>
      </c>
      <c r="I104" s="5">
        <f t="shared" si="4"/>
        <v>5.71</v>
      </c>
      <c r="J104" s="6" t="s">
        <v>626</v>
      </c>
      <c r="K104" s="5">
        <v>5.71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6"/>
      <c r="W104" s="5"/>
      <c r="X104" s="5">
        <f t="shared" si="5"/>
        <v>5.71</v>
      </c>
    </row>
    <row r="105" spans="1:24" x14ac:dyDescent="0.3">
      <c r="A105" s="92">
        <v>94</v>
      </c>
      <c r="B105" s="92">
        <v>20181</v>
      </c>
      <c r="C105" s="95"/>
      <c r="D105" s="3" t="s">
        <v>145</v>
      </c>
      <c r="E105" s="92">
        <f t="shared" si="7"/>
        <v>462216</v>
      </c>
      <c r="F105" s="2">
        <v>462228</v>
      </c>
      <c r="G105" s="92">
        <f t="shared" si="6"/>
        <v>13</v>
      </c>
      <c r="H105" s="4" t="s">
        <v>7</v>
      </c>
      <c r="I105" s="5">
        <f t="shared" si="4"/>
        <v>74.23</v>
      </c>
      <c r="J105" s="6" t="s">
        <v>761</v>
      </c>
      <c r="K105" s="5">
        <v>39.97</v>
      </c>
      <c r="L105" s="6" t="s">
        <v>762</v>
      </c>
      <c r="M105" s="5">
        <v>34.26</v>
      </c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5">
        <f t="shared" si="5"/>
        <v>74.22999999999999</v>
      </c>
    </row>
    <row r="106" spans="1:24" x14ac:dyDescent="0.3">
      <c r="A106" s="92">
        <v>95</v>
      </c>
      <c r="B106" s="27">
        <v>20182</v>
      </c>
      <c r="C106" s="95"/>
      <c r="D106" s="3" t="s">
        <v>140</v>
      </c>
      <c r="E106" s="92">
        <f t="shared" si="7"/>
        <v>462229</v>
      </c>
      <c r="F106" s="2">
        <v>462239</v>
      </c>
      <c r="G106" s="92">
        <f t="shared" si="6"/>
        <v>11</v>
      </c>
      <c r="H106" s="4" t="s">
        <v>193</v>
      </c>
      <c r="I106" s="5">
        <f t="shared" si="4"/>
        <v>62.81</v>
      </c>
      <c r="J106" s="6" t="s">
        <v>694</v>
      </c>
      <c r="K106" s="5">
        <v>34.26</v>
      </c>
      <c r="L106" s="6" t="s">
        <v>695</v>
      </c>
      <c r="M106" s="5">
        <v>28.55</v>
      </c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5"/>
        <v>62.81</v>
      </c>
    </row>
    <row r="107" spans="1:24" x14ac:dyDescent="0.3">
      <c r="A107" s="92">
        <v>96</v>
      </c>
      <c r="B107" s="92">
        <v>20183</v>
      </c>
      <c r="C107" s="95"/>
      <c r="D107" s="3" t="s">
        <v>169</v>
      </c>
      <c r="E107" s="92">
        <f t="shared" si="7"/>
        <v>462240</v>
      </c>
      <c r="F107" s="2">
        <v>462240</v>
      </c>
      <c r="G107" s="92">
        <f t="shared" si="6"/>
        <v>1</v>
      </c>
      <c r="H107" s="4" t="s">
        <v>222</v>
      </c>
      <c r="I107" s="5">
        <f t="shared" si="4"/>
        <v>5.71</v>
      </c>
      <c r="J107" s="6" t="s">
        <v>605</v>
      </c>
      <c r="K107" s="5">
        <v>5.71</v>
      </c>
      <c r="L107" s="6"/>
      <c r="M107" s="5"/>
      <c r="N107" s="6"/>
      <c r="O107" s="5"/>
      <c r="P107" s="6"/>
      <c r="Q107" s="5"/>
      <c r="R107" s="6"/>
      <c r="S107" s="5"/>
      <c r="T107" s="6"/>
      <c r="U107" s="5"/>
      <c r="V107" s="6"/>
      <c r="W107" s="5"/>
      <c r="X107" s="5">
        <f t="shared" si="5"/>
        <v>5.71</v>
      </c>
    </row>
    <row r="108" spans="1:24" x14ac:dyDescent="0.3">
      <c r="A108" s="92">
        <v>97</v>
      </c>
      <c r="B108" s="27">
        <v>20184</v>
      </c>
      <c r="C108" s="95"/>
      <c r="D108" s="3" t="s">
        <v>138</v>
      </c>
      <c r="E108" s="92">
        <f t="shared" si="7"/>
        <v>462241</v>
      </c>
      <c r="F108" s="2">
        <v>462273</v>
      </c>
      <c r="G108" s="92">
        <f t="shared" si="6"/>
        <v>33</v>
      </c>
      <c r="H108" s="4" t="s">
        <v>108</v>
      </c>
      <c r="I108" s="5">
        <f t="shared" si="4"/>
        <v>188.43</v>
      </c>
      <c r="J108" s="6" t="s">
        <v>696</v>
      </c>
      <c r="K108" s="5">
        <v>51.39</v>
      </c>
      <c r="L108" s="6" t="s">
        <v>697</v>
      </c>
      <c r="M108" s="5">
        <v>57.1</v>
      </c>
      <c r="N108" s="6" t="s">
        <v>698</v>
      </c>
      <c r="O108" s="5">
        <v>57.1</v>
      </c>
      <c r="P108" s="6" t="s">
        <v>699</v>
      </c>
      <c r="Q108" s="5">
        <v>22.84</v>
      </c>
      <c r="R108" s="6"/>
      <c r="S108" s="5"/>
      <c r="T108" s="6"/>
      <c r="U108" s="5"/>
      <c r="V108" s="6"/>
      <c r="W108" s="5"/>
      <c r="X108" s="5">
        <f t="shared" si="5"/>
        <v>188.43</v>
      </c>
    </row>
    <row r="109" spans="1:24" x14ac:dyDescent="0.3">
      <c r="A109" s="92">
        <v>98</v>
      </c>
      <c r="B109" s="92">
        <v>20185</v>
      </c>
      <c r="C109" s="95"/>
      <c r="D109" s="3" t="s">
        <v>147</v>
      </c>
      <c r="E109" s="92">
        <f t="shared" si="7"/>
        <v>462274</v>
      </c>
      <c r="F109" s="2">
        <v>462281</v>
      </c>
      <c r="G109" s="92">
        <f t="shared" si="6"/>
        <v>8</v>
      </c>
      <c r="H109" s="4" t="s">
        <v>23</v>
      </c>
      <c r="I109" s="5">
        <f t="shared" si="4"/>
        <v>45.68</v>
      </c>
      <c r="J109" s="6" t="s">
        <v>627</v>
      </c>
      <c r="K109" s="5">
        <v>22.84</v>
      </c>
      <c r="L109" s="6" t="s">
        <v>628</v>
      </c>
      <c r="M109" s="5">
        <v>22.84</v>
      </c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5"/>
        <v>45.68</v>
      </c>
    </row>
    <row r="110" spans="1:24" x14ac:dyDescent="0.3">
      <c r="A110" s="92">
        <v>99</v>
      </c>
      <c r="B110" s="27">
        <v>20186</v>
      </c>
      <c r="C110" s="95"/>
      <c r="D110" s="3" t="s">
        <v>235</v>
      </c>
      <c r="E110" s="92">
        <f>(F109)+1</f>
        <v>462282</v>
      </c>
      <c r="F110" s="2">
        <v>462282</v>
      </c>
      <c r="G110" s="92">
        <f t="shared" si="6"/>
        <v>1</v>
      </c>
      <c r="H110" s="4" t="s">
        <v>567</v>
      </c>
      <c r="I110" s="5">
        <f t="shared" si="4"/>
        <v>5.71</v>
      </c>
      <c r="J110" s="6" t="s">
        <v>751</v>
      </c>
      <c r="K110" s="5">
        <v>5.71</v>
      </c>
      <c r="L110" s="6"/>
      <c r="M110" s="5"/>
      <c r="N110" s="6"/>
      <c r="O110" s="5"/>
      <c r="P110" s="6"/>
      <c r="Q110" s="5"/>
      <c r="R110" s="6"/>
      <c r="S110" s="5"/>
      <c r="T110" s="6"/>
      <c r="U110" s="5"/>
      <c r="V110" s="6"/>
      <c r="W110" s="5"/>
      <c r="X110" s="5">
        <f t="shared" si="5"/>
        <v>5.71</v>
      </c>
    </row>
    <row r="111" spans="1:24" x14ac:dyDescent="0.3">
      <c r="A111" s="92">
        <v>100</v>
      </c>
      <c r="B111" s="92">
        <v>20187</v>
      </c>
      <c r="C111" s="95"/>
      <c r="D111" s="3" t="s">
        <v>175</v>
      </c>
      <c r="E111" s="92">
        <f t="shared" si="7"/>
        <v>462283</v>
      </c>
      <c r="F111" s="2">
        <v>462285</v>
      </c>
      <c r="G111" s="92">
        <f t="shared" si="6"/>
        <v>3</v>
      </c>
      <c r="H111" s="4" t="s">
        <v>38</v>
      </c>
      <c r="I111" s="5">
        <f t="shared" si="4"/>
        <v>17.13</v>
      </c>
      <c r="J111" s="6" t="s">
        <v>700</v>
      </c>
      <c r="K111" s="5">
        <v>17.13</v>
      </c>
      <c r="L111" s="6"/>
      <c r="M111" s="5"/>
      <c r="N111" s="6"/>
      <c r="O111" s="5"/>
      <c r="P111" s="6"/>
      <c r="Q111" s="5"/>
      <c r="R111" s="6"/>
      <c r="S111" s="5"/>
      <c r="T111" s="6"/>
      <c r="U111" s="5"/>
      <c r="V111" s="6"/>
      <c r="W111" s="5"/>
      <c r="X111" s="5">
        <f t="shared" si="5"/>
        <v>17.13</v>
      </c>
    </row>
    <row r="112" spans="1:24" x14ac:dyDescent="0.3">
      <c r="A112" s="92">
        <v>101</v>
      </c>
      <c r="B112" s="27">
        <v>20188</v>
      </c>
      <c r="C112" s="95">
        <v>43147</v>
      </c>
      <c r="D112" s="3" t="s">
        <v>167</v>
      </c>
      <c r="E112" s="92">
        <f t="shared" si="7"/>
        <v>462286</v>
      </c>
      <c r="F112" s="2">
        <v>462303</v>
      </c>
      <c r="G112" s="92">
        <f t="shared" si="6"/>
        <v>18</v>
      </c>
      <c r="H112" s="4" t="s">
        <v>17</v>
      </c>
      <c r="I112" s="5">
        <f t="shared" si="4"/>
        <v>102.78</v>
      </c>
      <c r="J112" s="6" t="s">
        <v>701</v>
      </c>
      <c r="K112" s="5">
        <v>17.13</v>
      </c>
      <c r="L112" s="6" t="s">
        <v>702</v>
      </c>
      <c r="M112" s="5">
        <v>28.55</v>
      </c>
      <c r="N112" s="6" t="s">
        <v>703</v>
      </c>
      <c r="O112" s="5">
        <v>28.55</v>
      </c>
      <c r="P112" s="6" t="s">
        <v>704</v>
      </c>
      <c r="Q112" s="5">
        <v>28.55</v>
      </c>
      <c r="R112" s="6"/>
      <c r="S112" s="5"/>
      <c r="T112" s="6"/>
      <c r="U112" s="5"/>
      <c r="V112" s="6"/>
      <c r="W112" s="5"/>
      <c r="X112" s="5">
        <f t="shared" si="5"/>
        <v>102.78</v>
      </c>
    </row>
    <row r="113" spans="1:24" x14ac:dyDescent="0.3">
      <c r="A113" s="92">
        <v>102</v>
      </c>
      <c r="B113" s="92">
        <v>20189</v>
      </c>
      <c r="C113" s="95"/>
      <c r="D113" s="3" t="s">
        <v>168</v>
      </c>
      <c r="E113" s="92">
        <f t="shared" si="7"/>
        <v>462304</v>
      </c>
      <c r="F113" s="2">
        <v>462306</v>
      </c>
      <c r="G113" s="92">
        <f t="shared" ref="G113:G141" si="8">(F113-E113)+1</f>
        <v>3</v>
      </c>
      <c r="H113" s="4" t="s">
        <v>35</v>
      </c>
      <c r="I113" s="5">
        <f t="shared" si="4"/>
        <v>17.13</v>
      </c>
      <c r="J113" s="6" t="s">
        <v>866</v>
      </c>
      <c r="K113" s="5">
        <v>17.13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5"/>
        <v>17.13</v>
      </c>
    </row>
    <row r="114" spans="1:24" x14ac:dyDescent="0.3">
      <c r="A114" s="92">
        <v>103</v>
      </c>
      <c r="B114" s="27">
        <v>20190</v>
      </c>
      <c r="C114" s="95"/>
      <c r="D114" s="3" t="s">
        <v>152</v>
      </c>
      <c r="E114" s="92">
        <f t="shared" si="7"/>
        <v>462307</v>
      </c>
      <c r="F114" s="2">
        <v>462335</v>
      </c>
      <c r="G114" s="92">
        <f t="shared" si="8"/>
        <v>29</v>
      </c>
      <c r="H114" s="4" t="s">
        <v>124</v>
      </c>
      <c r="I114" s="5">
        <f t="shared" si="4"/>
        <v>165.59</v>
      </c>
      <c r="J114" s="6" t="s">
        <v>848</v>
      </c>
      <c r="K114" s="5">
        <v>28.55</v>
      </c>
      <c r="L114" s="6" t="s">
        <v>849</v>
      </c>
      <c r="M114" s="5">
        <v>34.26</v>
      </c>
      <c r="N114" s="6" t="s">
        <v>850</v>
      </c>
      <c r="O114" s="5">
        <v>45.68</v>
      </c>
      <c r="P114" s="6" t="s">
        <v>851</v>
      </c>
      <c r="Q114" s="5">
        <v>34.26</v>
      </c>
      <c r="R114" s="6" t="s">
        <v>852</v>
      </c>
      <c r="S114" s="5">
        <v>22.84</v>
      </c>
      <c r="T114" s="6"/>
      <c r="U114" s="5"/>
      <c r="V114" s="6"/>
      <c r="W114" s="5"/>
      <c r="X114" s="5">
        <f t="shared" si="5"/>
        <v>165.59</v>
      </c>
    </row>
    <row r="115" spans="1:24" x14ac:dyDescent="0.3">
      <c r="A115" s="92">
        <v>104</v>
      </c>
      <c r="B115" s="92">
        <v>20191</v>
      </c>
      <c r="C115" s="95"/>
      <c r="D115" s="3" t="s">
        <v>163</v>
      </c>
      <c r="E115" s="92">
        <f t="shared" si="7"/>
        <v>462336</v>
      </c>
      <c r="F115" s="2">
        <v>462337</v>
      </c>
      <c r="G115" s="92">
        <f t="shared" si="8"/>
        <v>2</v>
      </c>
      <c r="H115" s="4" t="s">
        <v>85</v>
      </c>
      <c r="I115" s="5">
        <f t="shared" si="4"/>
        <v>11.42</v>
      </c>
      <c r="J115" s="6" t="s">
        <v>705</v>
      </c>
      <c r="K115" s="5">
        <v>5.71</v>
      </c>
      <c r="L115" s="6" t="s">
        <v>706</v>
      </c>
      <c r="M115" s="5">
        <v>5.71</v>
      </c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5">
        <f t="shared" si="5"/>
        <v>11.42</v>
      </c>
    </row>
    <row r="116" spans="1:24" x14ac:dyDescent="0.3">
      <c r="A116" s="92">
        <v>105</v>
      </c>
      <c r="B116" s="92">
        <v>20195</v>
      </c>
      <c r="C116" s="95"/>
      <c r="D116" s="3" t="s">
        <v>229</v>
      </c>
      <c r="E116" s="92">
        <f t="shared" si="7"/>
        <v>462338</v>
      </c>
      <c r="F116" s="2">
        <v>462349</v>
      </c>
      <c r="G116" s="92">
        <f t="shared" si="8"/>
        <v>12</v>
      </c>
      <c r="H116" s="4" t="s">
        <v>39</v>
      </c>
      <c r="I116" s="5">
        <f t="shared" si="4"/>
        <v>68.52</v>
      </c>
      <c r="J116" s="6" t="s">
        <v>747</v>
      </c>
      <c r="K116" s="5">
        <v>34.26</v>
      </c>
      <c r="L116" s="6" t="s">
        <v>748</v>
      </c>
      <c r="M116" s="5">
        <v>34.26</v>
      </c>
      <c r="N116" s="6"/>
      <c r="O116" s="5"/>
      <c r="P116" s="6"/>
      <c r="Q116" s="5"/>
      <c r="R116" s="6"/>
      <c r="S116" s="5"/>
      <c r="T116" s="6"/>
      <c r="U116" s="5"/>
      <c r="V116" s="6"/>
      <c r="W116" s="5"/>
      <c r="X116" s="5">
        <f t="shared" si="5"/>
        <v>68.52</v>
      </c>
    </row>
    <row r="117" spans="1:24" x14ac:dyDescent="0.3">
      <c r="A117" s="92">
        <v>106</v>
      </c>
      <c r="B117" s="27">
        <v>20196</v>
      </c>
      <c r="C117" s="95">
        <v>43150</v>
      </c>
      <c r="D117" s="3" t="s">
        <v>165</v>
      </c>
      <c r="E117" s="92">
        <f t="shared" si="7"/>
        <v>462350</v>
      </c>
      <c r="F117" s="2">
        <v>462352</v>
      </c>
      <c r="G117" s="92">
        <f t="shared" si="8"/>
        <v>3</v>
      </c>
      <c r="H117" s="4" t="s">
        <v>4</v>
      </c>
      <c r="I117" s="5">
        <f t="shared" si="4"/>
        <v>17.13</v>
      </c>
      <c r="J117" s="6" t="s">
        <v>642</v>
      </c>
      <c r="K117" s="5">
        <v>17.13</v>
      </c>
      <c r="L117" s="6"/>
      <c r="M117" s="5"/>
      <c r="N117" s="6"/>
      <c r="O117" s="5"/>
      <c r="P117" s="6"/>
      <c r="Q117" s="5"/>
      <c r="R117" s="6"/>
      <c r="S117" s="5"/>
      <c r="T117" s="6"/>
      <c r="U117" s="5"/>
      <c r="V117" s="6"/>
      <c r="W117" s="5"/>
      <c r="X117" s="5">
        <f t="shared" si="5"/>
        <v>17.13</v>
      </c>
    </row>
    <row r="118" spans="1:24" x14ac:dyDescent="0.3">
      <c r="A118" s="92">
        <v>107</v>
      </c>
      <c r="B118" s="27">
        <v>20198</v>
      </c>
      <c r="C118" s="95"/>
      <c r="D118" s="3" t="s">
        <v>150</v>
      </c>
      <c r="E118" s="92">
        <f t="shared" si="7"/>
        <v>462353</v>
      </c>
      <c r="F118" s="2">
        <v>462353</v>
      </c>
      <c r="G118" s="92">
        <f t="shared" si="8"/>
        <v>1</v>
      </c>
      <c r="H118" s="4" t="s">
        <v>35</v>
      </c>
      <c r="I118" s="5">
        <f t="shared" si="4"/>
        <v>5.71</v>
      </c>
      <c r="J118" s="6" t="s">
        <v>629</v>
      </c>
      <c r="K118" s="5">
        <v>5.71</v>
      </c>
      <c r="L118" s="6"/>
      <c r="M118" s="5"/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5">
        <f t="shared" si="5"/>
        <v>5.71</v>
      </c>
    </row>
    <row r="119" spans="1:24" x14ac:dyDescent="0.3">
      <c r="A119" s="92">
        <v>108</v>
      </c>
      <c r="B119" s="92">
        <v>20199</v>
      </c>
      <c r="C119" s="95"/>
      <c r="D119" s="3" t="s">
        <v>178</v>
      </c>
      <c r="E119" s="92">
        <f t="shared" si="7"/>
        <v>462354</v>
      </c>
      <c r="F119" s="2">
        <v>462355</v>
      </c>
      <c r="G119" s="92">
        <f t="shared" si="8"/>
        <v>2</v>
      </c>
      <c r="H119" s="4" t="s">
        <v>52</v>
      </c>
      <c r="I119" s="5">
        <f t="shared" si="4"/>
        <v>11.42</v>
      </c>
      <c r="J119" s="6" t="s">
        <v>308</v>
      </c>
      <c r="K119" s="5">
        <v>11.42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6"/>
      <c r="W119" s="5"/>
      <c r="X119" s="5">
        <f t="shared" si="5"/>
        <v>11.42</v>
      </c>
    </row>
    <row r="120" spans="1:24" x14ac:dyDescent="0.3">
      <c r="A120" s="92">
        <v>109</v>
      </c>
      <c r="B120" s="27">
        <v>20200</v>
      </c>
      <c r="C120" s="95"/>
      <c r="D120" s="3" t="s">
        <v>168</v>
      </c>
      <c r="E120" s="92">
        <f t="shared" si="7"/>
        <v>462356</v>
      </c>
      <c r="F120" s="2">
        <v>462356</v>
      </c>
      <c r="G120" s="92">
        <f t="shared" si="8"/>
        <v>1</v>
      </c>
      <c r="H120" s="4" t="s">
        <v>50</v>
      </c>
      <c r="I120" s="5">
        <f t="shared" si="4"/>
        <v>5.71</v>
      </c>
      <c r="J120" s="6" t="s">
        <v>606</v>
      </c>
      <c r="K120" s="5">
        <v>5.71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5"/>
        <v>5.71</v>
      </c>
    </row>
    <row r="121" spans="1:24" x14ac:dyDescent="0.3">
      <c r="A121" s="92">
        <v>110</v>
      </c>
      <c r="B121" s="92">
        <v>20201</v>
      </c>
      <c r="C121" s="95"/>
      <c r="D121" s="3" t="s">
        <v>156</v>
      </c>
      <c r="E121" s="92">
        <f t="shared" si="7"/>
        <v>462357</v>
      </c>
      <c r="F121" s="2">
        <v>462359</v>
      </c>
      <c r="G121" s="92">
        <f t="shared" si="8"/>
        <v>3</v>
      </c>
      <c r="H121" s="4" t="s">
        <v>6</v>
      </c>
      <c r="I121" s="5">
        <f t="shared" si="4"/>
        <v>17.13</v>
      </c>
      <c r="J121" s="6" t="s">
        <v>707</v>
      </c>
      <c r="K121" s="5">
        <v>17.13</v>
      </c>
      <c r="L121" s="6"/>
      <c r="M121" s="5"/>
      <c r="N121" s="6"/>
      <c r="O121" s="5"/>
      <c r="P121" s="6"/>
      <c r="Q121" s="5"/>
      <c r="R121" s="6"/>
      <c r="S121" s="5"/>
      <c r="T121" s="6"/>
      <c r="U121" s="5"/>
      <c r="V121" s="6"/>
      <c r="W121" s="5"/>
      <c r="X121" s="5">
        <f t="shared" si="5"/>
        <v>17.13</v>
      </c>
    </row>
    <row r="122" spans="1:24" x14ac:dyDescent="0.3">
      <c r="A122" s="92">
        <v>111</v>
      </c>
      <c r="B122" s="27">
        <v>20202</v>
      </c>
      <c r="C122" s="95"/>
      <c r="D122" s="3" t="s">
        <v>158</v>
      </c>
      <c r="E122" s="92">
        <f t="shared" si="7"/>
        <v>462360</v>
      </c>
      <c r="F122" s="2">
        <v>462362</v>
      </c>
      <c r="G122" s="92">
        <f t="shared" si="8"/>
        <v>3</v>
      </c>
      <c r="H122" s="4" t="s">
        <v>41</v>
      </c>
      <c r="I122" s="5">
        <f t="shared" si="4"/>
        <v>17.13</v>
      </c>
      <c r="J122" s="6" t="s">
        <v>643</v>
      </c>
      <c r="K122" s="5">
        <v>17.13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5"/>
        <v>17.13</v>
      </c>
    </row>
    <row r="123" spans="1:24" x14ac:dyDescent="0.3">
      <c r="A123" s="92">
        <v>112</v>
      </c>
      <c r="B123" s="92">
        <v>20203</v>
      </c>
      <c r="C123" s="95">
        <v>43151</v>
      </c>
      <c r="D123" s="3" t="s">
        <v>151</v>
      </c>
      <c r="E123" s="92">
        <f t="shared" si="7"/>
        <v>462363</v>
      </c>
      <c r="F123" s="2">
        <v>462364</v>
      </c>
      <c r="G123" s="92">
        <f t="shared" si="8"/>
        <v>2</v>
      </c>
      <c r="H123" s="4" t="s">
        <v>116</v>
      </c>
      <c r="I123" s="5">
        <f t="shared" si="4"/>
        <v>11.42</v>
      </c>
      <c r="J123" s="6" t="s">
        <v>662</v>
      </c>
      <c r="K123" s="5">
        <v>11.42</v>
      </c>
      <c r="L123" s="6"/>
      <c r="M123" s="5"/>
      <c r="N123" s="6"/>
      <c r="O123" s="5"/>
      <c r="P123" s="6"/>
      <c r="Q123" s="5"/>
      <c r="R123" s="6"/>
      <c r="S123" s="5"/>
      <c r="T123" s="6"/>
      <c r="U123" s="5"/>
      <c r="V123" s="6"/>
      <c r="W123" s="5"/>
      <c r="X123" s="5">
        <f t="shared" si="5"/>
        <v>11.42</v>
      </c>
    </row>
    <row r="124" spans="1:24" x14ac:dyDescent="0.3">
      <c r="A124" s="92">
        <v>113</v>
      </c>
      <c r="B124" s="27">
        <v>20204</v>
      </c>
      <c r="C124" s="95"/>
      <c r="D124" s="3" t="s">
        <v>223</v>
      </c>
      <c r="E124" s="92">
        <f t="shared" si="7"/>
        <v>462365</v>
      </c>
      <c r="F124" s="2">
        <v>462366</v>
      </c>
      <c r="G124" s="92">
        <f t="shared" si="8"/>
        <v>2</v>
      </c>
      <c r="H124" s="4" t="s">
        <v>303</v>
      </c>
      <c r="I124" s="5">
        <f t="shared" si="4"/>
        <v>11.42</v>
      </c>
      <c r="J124" s="6" t="s">
        <v>644</v>
      </c>
      <c r="K124" s="5">
        <v>11.42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5"/>
        <v>11.42</v>
      </c>
    </row>
    <row r="125" spans="1:24" x14ac:dyDescent="0.3">
      <c r="A125" s="92">
        <v>114</v>
      </c>
      <c r="B125" s="92">
        <v>20205</v>
      </c>
      <c r="C125" s="95"/>
      <c r="D125" s="3" t="s">
        <v>135</v>
      </c>
      <c r="E125" s="92">
        <f t="shared" si="7"/>
        <v>462367</v>
      </c>
      <c r="F125" s="2">
        <v>462371</v>
      </c>
      <c r="G125" s="92">
        <f t="shared" si="8"/>
        <v>5</v>
      </c>
      <c r="H125" s="4" t="s">
        <v>35</v>
      </c>
      <c r="I125" s="5">
        <f t="shared" si="4"/>
        <v>28.55</v>
      </c>
      <c r="J125" s="6" t="s">
        <v>645</v>
      </c>
      <c r="K125" s="5">
        <v>28.55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5"/>
        <v>28.55</v>
      </c>
    </row>
    <row r="126" spans="1:24" x14ac:dyDescent="0.3">
      <c r="A126" s="92">
        <v>115</v>
      </c>
      <c r="B126" s="27">
        <v>20206</v>
      </c>
      <c r="C126" s="95"/>
      <c r="D126" s="3" t="s">
        <v>148</v>
      </c>
      <c r="E126" s="92">
        <f t="shared" si="7"/>
        <v>462372</v>
      </c>
      <c r="F126" s="2">
        <v>462381</v>
      </c>
      <c r="G126" s="92">
        <f t="shared" si="8"/>
        <v>10</v>
      </c>
      <c r="H126" s="4" t="s">
        <v>110</v>
      </c>
      <c r="I126" s="5">
        <f t="shared" si="4"/>
        <v>57.1</v>
      </c>
      <c r="J126" s="6" t="s">
        <v>875</v>
      </c>
      <c r="K126" s="5">
        <v>28.55</v>
      </c>
      <c r="L126" s="6" t="s">
        <v>876</v>
      </c>
      <c r="M126" s="5">
        <v>28.55</v>
      </c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5">
        <f t="shared" si="5"/>
        <v>57.1</v>
      </c>
    </row>
    <row r="127" spans="1:24" x14ac:dyDescent="0.3">
      <c r="A127" s="92">
        <v>116</v>
      </c>
      <c r="B127" s="92">
        <v>20207</v>
      </c>
      <c r="C127" s="95"/>
      <c r="D127" s="3" t="s">
        <v>179</v>
      </c>
      <c r="E127" s="92">
        <f t="shared" si="7"/>
        <v>462382</v>
      </c>
      <c r="F127" s="2">
        <v>462383</v>
      </c>
      <c r="G127" s="92">
        <f t="shared" si="8"/>
        <v>2</v>
      </c>
      <c r="H127" s="4" t="s">
        <v>1</v>
      </c>
      <c r="I127" s="5">
        <f t="shared" si="4"/>
        <v>11.42</v>
      </c>
      <c r="J127" s="6" t="s">
        <v>597</v>
      </c>
      <c r="K127" s="5">
        <v>11.42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5"/>
        <v>11.42</v>
      </c>
    </row>
    <row r="128" spans="1:24" x14ac:dyDescent="0.3">
      <c r="A128" s="92">
        <v>117</v>
      </c>
      <c r="B128" s="27">
        <v>20208</v>
      </c>
      <c r="C128" s="95"/>
      <c r="D128" s="3" t="s">
        <v>177</v>
      </c>
      <c r="E128" s="92">
        <f t="shared" si="7"/>
        <v>462384</v>
      </c>
      <c r="F128" s="2">
        <v>462386</v>
      </c>
      <c r="G128" s="92">
        <f t="shared" si="8"/>
        <v>3</v>
      </c>
      <c r="H128" s="4" t="s">
        <v>45</v>
      </c>
      <c r="I128" s="5">
        <f t="shared" si="4"/>
        <v>17.13</v>
      </c>
      <c r="J128" s="6" t="s">
        <v>750</v>
      </c>
      <c r="K128" s="5">
        <v>17.13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6"/>
      <c r="W128" s="5"/>
      <c r="X128" s="5">
        <f t="shared" si="5"/>
        <v>17.13</v>
      </c>
    </row>
    <row r="129" spans="1:24" x14ac:dyDescent="0.3">
      <c r="A129" s="92">
        <v>118</v>
      </c>
      <c r="B129" s="92">
        <v>20209</v>
      </c>
      <c r="C129" s="95"/>
      <c r="D129" s="3" t="s">
        <v>149</v>
      </c>
      <c r="E129" s="92">
        <f t="shared" si="7"/>
        <v>462387</v>
      </c>
      <c r="F129" s="2">
        <v>462401</v>
      </c>
      <c r="G129" s="92">
        <f t="shared" si="8"/>
        <v>15</v>
      </c>
      <c r="H129" s="4" t="s">
        <v>325</v>
      </c>
      <c r="I129" s="5">
        <f t="shared" si="4"/>
        <v>85.65</v>
      </c>
      <c r="J129" s="6" t="s">
        <v>792</v>
      </c>
      <c r="K129" s="5">
        <v>34.26</v>
      </c>
      <c r="L129" s="6" t="s">
        <v>793</v>
      </c>
      <c r="M129" s="5">
        <v>22.84</v>
      </c>
      <c r="N129" s="6" t="s">
        <v>794</v>
      </c>
      <c r="O129" s="5">
        <v>17.13</v>
      </c>
      <c r="P129" s="180" t="s">
        <v>98</v>
      </c>
      <c r="Q129" s="5"/>
      <c r="R129" s="6"/>
      <c r="S129" s="5"/>
      <c r="T129" s="6"/>
      <c r="U129" s="5"/>
      <c r="V129" s="6"/>
      <c r="W129" s="5"/>
      <c r="X129" s="5">
        <f t="shared" si="5"/>
        <v>74.22999999999999</v>
      </c>
    </row>
    <row r="130" spans="1:24" x14ac:dyDescent="0.3">
      <c r="A130" s="92">
        <v>119</v>
      </c>
      <c r="B130" s="27">
        <v>20210</v>
      </c>
      <c r="C130" s="95"/>
      <c r="D130" s="3" t="s">
        <v>170</v>
      </c>
      <c r="E130" s="92">
        <f t="shared" si="7"/>
        <v>462402</v>
      </c>
      <c r="F130" s="2">
        <v>462406</v>
      </c>
      <c r="G130" s="92">
        <f t="shared" si="8"/>
        <v>5</v>
      </c>
      <c r="H130" s="4" t="s">
        <v>193</v>
      </c>
      <c r="I130" s="5">
        <f t="shared" si="4"/>
        <v>28.55</v>
      </c>
      <c r="J130" s="6" t="s">
        <v>708</v>
      </c>
      <c r="K130" s="5">
        <v>28.55</v>
      </c>
      <c r="L130" s="6"/>
      <c r="M130" s="5"/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5"/>
        <v>28.55</v>
      </c>
    </row>
    <row r="131" spans="1:24" x14ac:dyDescent="0.3">
      <c r="A131" s="92">
        <v>120</v>
      </c>
      <c r="B131" s="92">
        <v>20211</v>
      </c>
      <c r="C131" s="95">
        <v>43152</v>
      </c>
      <c r="D131" s="3" t="s">
        <v>223</v>
      </c>
      <c r="E131" s="92">
        <f t="shared" si="7"/>
        <v>462407</v>
      </c>
      <c r="F131" s="2">
        <v>462409</v>
      </c>
      <c r="G131" s="92">
        <f t="shared" si="8"/>
        <v>3</v>
      </c>
      <c r="H131" s="4" t="s">
        <v>32</v>
      </c>
      <c r="I131" s="5">
        <f t="shared" si="4"/>
        <v>17.13</v>
      </c>
      <c r="J131" s="6" t="s">
        <v>646</v>
      </c>
      <c r="K131" s="5">
        <v>17.13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5">
        <f t="shared" si="5"/>
        <v>17.13</v>
      </c>
    </row>
    <row r="132" spans="1:24" x14ac:dyDescent="0.3">
      <c r="A132" s="92">
        <v>121</v>
      </c>
      <c r="B132" s="27">
        <v>20212</v>
      </c>
      <c r="C132" s="95"/>
      <c r="D132" s="3" t="s">
        <v>223</v>
      </c>
      <c r="E132" s="92">
        <f t="shared" si="7"/>
        <v>462410</v>
      </c>
      <c r="F132" s="2">
        <v>462411</v>
      </c>
      <c r="G132" s="92">
        <f t="shared" si="8"/>
        <v>2</v>
      </c>
      <c r="H132" s="4" t="s">
        <v>95</v>
      </c>
      <c r="I132" s="5">
        <f t="shared" si="4"/>
        <v>11.42</v>
      </c>
      <c r="J132" s="6" t="s">
        <v>630</v>
      </c>
      <c r="K132" s="5">
        <v>11.42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5">
        <f t="shared" si="5"/>
        <v>11.42</v>
      </c>
    </row>
    <row r="133" spans="1:24" x14ac:dyDescent="0.3">
      <c r="A133" s="92">
        <v>122</v>
      </c>
      <c r="B133" s="92">
        <v>20213</v>
      </c>
      <c r="C133" s="95"/>
      <c r="D133" s="3" t="s">
        <v>173</v>
      </c>
      <c r="E133" s="92">
        <f t="shared" si="7"/>
        <v>462412</v>
      </c>
      <c r="F133" s="2">
        <v>462413</v>
      </c>
      <c r="G133" s="92">
        <f t="shared" si="8"/>
        <v>2</v>
      </c>
      <c r="H133" s="4" t="s">
        <v>19</v>
      </c>
      <c r="I133" s="5">
        <f t="shared" si="4"/>
        <v>11.42</v>
      </c>
      <c r="J133" s="6" t="s">
        <v>795</v>
      </c>
      <c r="K133" s="5">
        <v>11.42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5"/>
        <v>11.42</v>
      </c>
    </row>
    <row r="134" spans="1:24" x14ac:dyDescent="0.3">
      <c r="A134" s="92">
        <v>123</v>
      </c>
      <c r="B134" s="27">
        <v>20214</v>
      </c>
      <c r="C134" s="95"/>
      <c r="D134" s="3" t="s">
        <v>175</v>
      </c>
      <c r="E134" s="92">
        <f t="shared" si="7"/>
        <v>462414</v>
      </c>
      <c r="F134" s="2">
        <v>462421</v>
      </c>
      <c r="G134" s="92">
        <f t="shared" si="8"/>
        <v>8</v>
      </c>
      <c r="H134" s="4" t="s">
        <v>50</v>
      </c>
      <c r="I134" s="5">
        <f t="shared" si="4"/>
        <v>45.68</v>
      </c>
      <c r="J134" s="6" t="s">
        <v>729</v>
      </c>
      <c r="K134" s="5">
        <v>45.68</v>
      </c>
      <c r="L134" s="6"/>
      <c r="M134" s="5"/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5"/>
        <v>45.68</v>
      </c>
    </row>
    <row r="135" spans="1:24" x14ac:dyDescent="0.3">
      <c r="A135" s="92">
        <v>124</v>
      </c>
      <c r="B135" s="92">
        <v>20215</v>
      </c>
      <c r="C135" s="95">
        <v>43153</v>
      </c>
      <c r="D135" s="3" t="s">
        <v>169</v>
      </c>
      <c r="E135" s="92">
        <f t="shared" si="7"/>
        <v>462422</v>
      </c>
      <c r="F135" s="2">
        <v>462424</v>
      </c>
      <c r="G135" s="92">
        <f t="shared" si="8"/>
        <v>3</v>
      </c>
      <c r="H135" s="4" t="s">
        <v>208</v>
      </c>
      <c r="I135" s="5">
        <f t="shared" si="4"/>
        <v>17.13</v>
      </c>
      <c r="J135" s="6" t="s">
        <v>1046</v>
      </c>
      <c r="K135" s="5">
        <v>17.13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si="5"/>
        <v>17.13</v>
      </c>
    </row>
    <row r="136" spans="1:24" x14ac:dyDescent="0.3">
      <c r="A136" s="92">
        <v>125</v>
      </c>
      <c r="B136" s="27">
        <v>20216</v>
      </c>
      <c r="C136" s="95"/>
      <c r="D136" s="3" t="s">
        <v>135</v>
      </c>
      <c r="E136" s="92">
        <f t="shared" si="7"/>
        <v>462425</v>
      </c>
      <c r="F136" s="2">
        <v>462425</v>
      </c>
      <c r="G136" s="92">
        <f t="shared" si="8"/>
        <v>1</v>
      </c>
      <c r="H136" s="4" t="s">
        <v>650</v>
      </c>
      <c r="I136" s="5">
        <f t="shared" si="4"/>
        <v>5.71</v>
      </c>
      <c r="J136" s="6" t="s">
        <v>649</v>
      </c>
      <c r="K136" s="5">
        <v>5.71</v>
      </c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5"/>
        <v>5.71</v>
      </c>
    </row>
    <row r="137" spans="1:24" x14ac:dyDescent="0.3">
      <c r="A137" s="92">
        <v>126</v>
      </c>
      <c r="B137" s="92">
        <v>20217</v>
      </c>
      <c r="C137" s="95"/>
      <c r="D137" s="3" t="s">
        <v>174</v>
      </c>
      <c r="E137" s="92">
        <f t="shared" si="7"/>
        <v>462426</v>
      </c>
      <c r="F137" s="2">
        <v>462434</v>
      </c>
      <c r="G137" s="92">
        <f t="shared" si="8"/>
        <v>9</v>
      </c>
      <c r="H137" s="4" t="s">
        <v>25</v>
      </c>
      <c r="I137" s="5">
        <f t="shared" si="4"/>
        <v>51.39</v>
      </c>
      <c r="J137" s="6" t="s">
        <v>709</v>
      </c>
      <c r="K137" s="5">
        <v>28.55</v>
      </c>
      <c r="L137" s="6" t="s">
        <v>710</v>
      </c>
      <c r="M137" s="5">
        <v>22.84</v>
      </c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ref="X137:X153" si="9">K137+M137+O137+Q137+S137+U137+W137</f>
        <v>51.39</v>
      </c>
    </row>
    <row r="138" spans="1:24" x14ac:dyDescent="0.3">
      <c r="A138" s="92">
        <v>127</v>
      </c>
      <c r="B138" s="27">
        <v>20218</v>
      </c>
      <c r="C138" s="95"/>
      <c r="D138" s="3" t="s">
        <v>173</v>
      </c>
      <c r="E138" s="92">
        <f t="shared" si="7"/>
        <v>462435</v>
      </c>
      <c r="F138" s="2">
        <v>462436</v>
      </c>
      <c r="G138" s="92">
        <f t="shared" si="8"/>
        <v>2</v>
      </c>
      <c r="H138" s="4" t="s">
        <v>95</v>
      </c>
      <c r="I138" s="5">
        <f t="shared" si="4"/>
        <v>11.42</v>
      </c>
      <c r="J138" s="6" t="s">
        <v>651</v>
      </c>
      <c r="K138" s="5">
        <v>11.42</v>
      </c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9"/>
        <v>11.42</v>
      </c>
    </row>
    <row r="139" spans="1:24" x14ac:dyDescent="0.3">
      <c r="A139" s="92">
        <v>128</v>
      </c>
      <c r="B139" s="92">
        <v>20219</v>
      </c>
      <c r="C139" s="95">
        <v>43154</v>
      </c>
      <c r="D139" s="3" t="s">
        <v>223</v>
      </c>
      <c r="E139" s="92">
        <f t="shared" si="7"/>
        <v>462437</v>
      </c>
      <c r="F139" s="2">
        <v>462437</v>
      </c>
      <c r="G139" s="92">
        <f t="shared" si="8"/>
        <v>1</v>
      </c>
      <c r="H139" s="4" t="s">
        <v>193</v>
      </c>
      <c r="I139" s="5">
        <f t="shared" si="4"/>
        <v>5.71</v>
      </c>
      <c r="J139" s="6" t="s">
        <v>652</v>
      </c>
      <c r="K139" s="5">
        <v>5.71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si="9"/>
        <v>5.71</v>
      </c>
    </row>
    <row r="140" spans="1:24" x14ac:dyDescent="0.3">
      <c r="A140" s="92">
        <v>129</v>
      </c>
      <c r="B140" s="92">
        <v>20221</v>
      </c>
      <c r="C140" s="95"/>
      <c r="D140" s="3" t="s">
        <v>167</v>
      </c>
      <c r="E140" s="92">
        <f t="shared" si="7"/>
        <v>462438</v>
      </c>
      <c r="F140" s="2">
        <v>462446</v>
      </c>
      <c r="G140" s="92">
        <f t="shared" si="8"/>
        <v>9</v>
      </c>
      <c r="H140" s="4" t="s">
        <v>17</v>
      </c>
      <c r="I140" s="5">
        <f t="shared" ref="I140:I153" si="10">(G140*5.71)</f>
        <v>51.39</v>
      </c>
      <c r="J140" s="6" t="s">
        <v>711</v>
      </c>
      <c r="K140" s="5">
        <v>22.84</v>
      </c>
      <c r="L140" s="6" t="s">
        <v>712</v>
      </c>
      <c r="M140" s="5">
        <v>28.55</v>
      </c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5">
        <f t="shared" si="9"/>
        <v>51.39</v>
      </c>
    </row>
    <row r="141" spans="1:24" x14ac:dyDescent="0.3">
      <c r="A141" s="92">
        <v>130</v>
      </c>
      <c r="B141" s="27">
        <v>20222</v>
      </c>
      <c r="C141" s="95"/>
      <c r="D141" s="3" t="s">
        <v>231</v>
      </c>
      <c r="E141" s="92">
        <f t="shared" si="7"/>
        <v>462447</v>
      </c>
      <c r="F141" s="2">
        <v>462463</v>
      </c>
      <c r="G141" s="92">
        <f t="shared" si="8"/>
        <v>17</v>
      </c>
      <c r="H141" s="4" t="s">
        <v>104</v>
      </c>
      <c r="I141" s="5">
        <f t="shared" si="10"/>
        <v>97.07</v>
      </c>
      <c r="J141" s="6" t="s">
        <v>713</v>
      </c>
      <c r="K141" s="5">
        <v>97.07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5">
        <f t="shared" si="9"/>
        <v>97.07</v>
      </c>
    </row>
    <row r="142" spans="1:24" x14ac:dyDescent="0.3">
      <c r="A142" s="92">
        <v>131</v>
      </c>
      <c r="B142" s="92">
        <v>20223</v>
      </c>
      <c r="C142" s="95"/>
      <c r="D142" s="3" t="s">
        <v>240</v>
      </c>
      <c r="E142" s="92">
        <f t="shared" ref="E142:E153" si="11">(F141)+1</f>
        <v>462464</v>
      </c>
      <c r="F142" s="2">
        <v>462471</v>
      </c>
      <c r="G142" s="92">
        <f t="shared" ref="G142:G153" si="12">(F142-E142)+1</f>
        <v>8</v>
      </c>
      <c r="H142" s="4" t="s">
        <v>104</v>
      </c>
      <c r="I142" s="5">
        <f t="shared" si="10"/>
        <v>45.68</v>
      </c>
      <c r="J142" s="6" t="s">
        <v>714</v>
      </c>
      <c r="K142" s="5">
        <v>45.68</v>
      </c>
      <c r="L142" s="6"/>
      <c r="M142" s="5"/>
      <c r="N142" s="6"/>
      <c r="O142" s="5"/>
      <c r="P142" s="6"/>
      <c r="Q142" s="5"/>
      <c r="R142" s="6"/>
      <c r="S142" s="5"/>
      <c r="T142" s="6"/>
      <c r="U142" s="5"/>
      <c r="V142" s="6"/>
      <c r="W142" s="5"/>
      <c r="X142" s="5">
        <f t="shared" si="9"/>
        <v>45.68</v>
      </c>
    </row>
    <row r="143" spans="1:24" x14ac:dyDescent="0.3">
      <c r="A143" s="92">
        <v>132</v>
      </c>
      <c r="B143" s="27">
        <v>20224</v>
      </c>
      <c r="C143" s="95"/>
      <c r="D143" s="3" t="s">
        <v>241</v>
      </c>
      <c r="E143" s="92">
        <f t="shared" si="11"/>
        <v>462472</v>
      </c>
      <c r="F143" s="2">
        <v>462476</v>
      </c>
      <c r="G143" s="92">
        <f t="shared" si="12"/>
        <v>5</v>
      </c>
      <c r="H143" s="4" t="s">
        <v>288</v>
      </c>
      <c r="I143" s="5">
        <f t="shared" si="10"/>
        <v>28.55</v>
      </c>
      <c r="J143" s="6" t="s">
        <v>796</v>
      </c>
      <c r="K143" s="5">
        <v>28.55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5">
        <f t="shared" si="9"/>
        <v>28.55</v>
      </c>
    </row>
    <row r="144" spans="1:24" x14ac:dyDescent="0.3">
      <c r="A144" s="92">
        <v>133</v>
      </c>
      <c r="B144" s="92">
        <v>20225</v>
      </c>
      <c r="C144" s="95"/>
      <c r="D144" s="3" t="s">
        <v>241</v>
      </c>
      <c r="E144" s="92">
        <f t="shared" si="11"/>
        <v>462477</v>
      </c>
      <c r="F144" s="2">
        <v>462487</v>
      </c>
      <c r="G144" s="92">
        <f t="shared" si="12"/>
        <v>11</v>
      </c>
      <c r="H144" s="4" t="s">
        <v>104</v>
      </c>
      <c r="I144" s="5">
        <f t="shared" si="10"/>
        <v>62.81</v>
      </c>
      <c r="J144" s="6" t="s">
        <v>715</v>
      </c>
      <c r="K144" s="5">
        <v>62.81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9"/>
        <v>62.81</v>
      </c>
    </row>
    <row r="145" spans="1:24" x14ac:dyDescent="0.3">
      <c r="A145" s="92">
        <v>134</v>
      </c>
      <c r="B145" s="27">
        <v>20226</v>
      </c>
      <c r="C145" s="95"/>
      <c r="D145" s="3" t="s">
        <v>234</v>
      </c>
      <c r="E145" s="92">
        <f t="shared" si="11"/>
        <v>462488</v>
      </c>
      <c r="F145" s="2">
        <v>462497</v>
      </c>
      <c r="G145" s="92">
        <f t="shared" si="12"/>
        <v>10</v>
      </c>
      <c r="H145" s="4" t="s">
        <v>104</v>
      </c>
      <c r="I145" s="5">
        <f t="shared" si="10"/>
        <v>57.1</v>
      </c>
      <c r="J145" s="6" t="s">
        <v>716</v>
      </c>
      <c r="K145" s="5">
        <v>57.1</v>
      </c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9"/>
        <v>57.1</v>
      </c>
    </row>
    <row r="146" spans="1:24" x14ac:dyDescent="0.3">
      <c r="A146" s="92">
        <v>135</v>
      </c>
      <c r="B146" s="92">
        <v>20227</v>
      </c>
      <c r="C146" s="95">
        <v>43157</v>
      </c>
      <c r="D146" s="3" t="s">
        <v>229</v>
      </c>
      <c r="E146" s="92">
        <f t="shared" si="11"/>
        <v>462498</v>
      </c>
      <c r="F146" s="2">
        <v>462499</v>
      </c>
      <c r="G146" s="92">
        <f t="shared" si="12"/>
        <v>2</v>
      </c>
      <c r="H146" s="4" t="s">
        <v>95</v>
      </c>
      <c r="I146" s="5">
        <f t="shared" si="10"/>
        <v>11.42</v>
      </c>
      <c r="J146" s="6" t="s">
        <v>717</v>
      </c>
      <c r="K146" s="5">
        <v>11.42</v>
      </c>
      <c r="L146" s="6"/>
      <c r="M146" s="5"/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5">
        <f t="shared" si="9"/>
        <v>11.42</v>
      </c>
    </row>
    <row r="147" spans="1:24" x14ac:dyDescent="0.3">
      <c r="A147" s="92">
        <v>136</v>
      </c>
      <c r="B147" s="27">
        <v>20228</v>
      </c>
      <c r="C147" s="95"/>
      <c r="D147" s="3" t="s">
        <v>135</v>
      </c>
      <c r="E147" s="92">
        <f t="shared" si="11"/>
        <v>462500</v>
      </c>
      <c r="F147" s="2">
        <v>462501</v>
      </c>
      <c r="G147" s="92">
        <f t="shared" si="12"/>
        <v>2</v>
      </c>
      <c r="H147" s="4" t="s">
        <v>108</v>
      </c>
      <c r="I147" s="5">
        <f t="shared" si="10"/>
        <v>11.42</v>
      </c>
      <c r="J147" s="6" t="s">
        <v>718</v>
      </c>
      <c r="K147" s="5">
        <v>11.42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5">
        <f t="shared" si="9"/>
        <v>11.42</v>
      </c>
    </row>
    <row r="148" spans="1:24" x14ac:dyDescent="0.3">
      <c r="A148" s="92">
        <v>137</v>
      </c>
      <c r="B148" s="92">
        <v>20229</v>
      </c>
      <c r="C148" s="95"/>
      <c r="D148" s="3" t="s">
        <v>179</v>
      </c>
      <c r="E148" s="92">
        <f t="shared" si="11"/>
        <v>462502</v>
      </c>
      <c r="F148" s="2">
        <v>462503</v>
      </c>
      <c r="G148" s="92">
        <f t="shared" si="12"/>
        <v>2</v>
      </c>
      <c r="H148" s="4" t="s">
        <v>97</v>
      </c>
      <c r="I148" s="5">
        <f t="shared" si="10"/>
        <v>11.42</v>
      </c>
      <c r="J148" s="6" t="s">
        <v>653</v>
      </c>
      <c r="K148" s="5">
        <v>11.42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5">
        <f t="shared" si="9"/>
        <v>11.42</v>
      </c>
    </row>
    <row r="149" spans="1:24" x14ac:dyDescent="0.3">
      <c r="A149" s="92">
        <v>138</v>
      </c>
      <c r="B149" s="27">
        <v>20230</v>
      </c>
      <c r="C149" s="95"/>
      <c r="D149" s="3" t="s">
        <v>150</v>
      </c>
      <c r="E149" s="92">
        <f t="shared" si="11"/>
        <v>462504</v>
      </c>
      <c r="F149" s="2">
        <v>462508</v>
      </c>
      <c r="G149" s="92">
        <f t="shared" si="12"/>
        <v>5</v>
      </c>
      <c r="H149" s="4" t="s">
        <v>107</v>
      </c>
      <c r="I149" s="5">
        <f t="shared" si="10"/>
        <v>28.55</v>
      </c>
      <c r="J149" s="6" t="s">
        <v>719</v>
      </c>
      <c r="K149" s="5">
        <v>28.55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9"/>
        <v>28.55</v>
      </c>
    </row>
    <row r="150" spans="1:24" x14ac:dyDescent="0.3">
      <c r="A150" s="92">
        <v>139</v>
      </c>
      <c r="B150" s="92">
        <v>20231</v>
      </c>
      <c r="C150" s="95"/>
      <c r="D150" s="3" t="s">
        <v>147</v>
      </c>
      <c r="E150" s="92">
        <f>(F149)+1</f>
        <v>462509</v>
      </c>
      <c r="F150" s="2">
        <v>462511</v>
      </c>
      <c r="G150" s="92">
        <f t="shared" si="12"/>
        <v>3</v>
      </c>
      <c r="H150" s="4" t="s">
        <v>23</v>
      </c>
      <c r="I150" s="5">
        <f t="shared" si="10"/>
        <v>17.13</v>
      </c>
      <c r="J150" s="6" t="s">
        <v>720</v>
      </c>
      <c r="K150" s="5">
        <v>17.13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9"/>
        <v>17.13</v>
      </c>
    </row>
    <row r="151" spans="1:24" x14ac:dyDescent="0.3">
      <c r="A151" s="92">
        <v>140</v>
      </c>
      <c r="B151" s="27">
        <v>20232</v>
      </c>
      <c r="C151" s="95"/>
      <c r="D151" s="3" t="s">
        <v>223</v>
      </c>
      <c r="E151" s="92">
        <f t="shared" si="11"/>
        <v>462512</v>
      </c>
      <c r="F151" s="2">
        <v>462513</v>
      </c>
      <c r="G151" s="92">
        <f t="shared" si="12"/>
        <v>2</v>
      </c>
      <c r="H151" s="4" t="s">
        <v>99</v>
      </c>
      <c r="I151" s="5">
        <f t="shared" si="10"/>
        <v>11.42</v>
      </c>
      <c r="J151" s="180" t="s">
        <v>98</v>
      </c>
      <c r="K151" s="5"/>
      <c r="L151" s="6"/>
      <c r="M151" s="5"/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5">
        <f t="shared" si="9"/>
        <v>0</v>
      </c>
    </row>
    <row r="152" spans="1:24" x14ac:dyDescent="0.3">
      <c r="A152" s="92">
        <v>141</v>
      </c>
      <c r="B152" s="92">
        <v>20233</v>
      </c>
      <c r="C152" s="95">
        <v>43158</v>
      </c>
      <c r="D152" s="3" t="s">
        <v>165</v>
      </c>
      <c r="E152" s="92">
        <f t="shared" si="11"/>
        <v>462514</v>
      </c>
      <c r="F152" s="2">
        <v>462519</v>
      </c>
      <c r="G152" s="92">
        <f t="shared" si="12"/>
        <v>6</v>
      </c>
      <c r="H152" s="4" t="s">
        <v>4</v>
      </c>
      <c r="I152" s="5">
        <f t="shared" si="10"/>
        <v>34.26</v>
      </c>
      <c r="J152" s="6" t="s">
        <v>730</v>
      </c>
      <c r="K152" s="5">
        <v>22.84</v>
      </c>
      <c r="L152" s="6" t="s">
        <v>731</v>
      </c>
      <c r="M152" s="5">
        <v>11.42</v>
      </c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5">
        <f t="shared" si="9"/>
        <v>34.26</v>
      </c>
    </row>
    <row r="153" spans="1:24" x14ac:dyDescent="0.3">
      <c r="A153" s="92">
        <v>142</v>
      </c>
      <c r="B153" s="27">
        <v>20234</v>
      </c>
      <c r="C153" s="95">
        <v>43159</v>
      </c>
      <c r="D153" s="3" t="s">
        <v>135</v>
      </c>
      <c r="E153" s="92">
        <f t="shared" si="11"/>
        <v>462520</v>
      </c>
      <c r="F153" s="2">
        <v>462520</v>
      </c>
      <c r="G153" s="92">
        <f t="shared" si="12"/>
        <v>1</v>
      </c>
      <c r="H153" s="4" t="s">
        <v>17</v>
      </c>
      <c r="I153" s="5">
        <f t="shared" si="10"/>
        <v>5.71</v>
      </c>
      <c r="J153" s="6" t="s">
        <v>721</v>
      </c>
      <c r="K153" s="5">
        <v>5.71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5">
        <f t="shared" si="9"/>
        <v>5.71</v>
      </c>
    </row>
    <row r="154" spans="1:24" x14ac:dyDescent="0.3">
      <c r="A154" s="92"/>
      <c r="B154" s="92"/>
      <c r="C154" s="95"/>
      <c r="D154" s="3"/>
      <c r="E154" s="92"/>
      <c r="F154" s="2"/>
      <c r="G154" s="92"/>
      <c r="H154" s="4"/>
      <c r="I154" s="5"/>
      <c r="J154" s="6"/>
      <c r="K154" s="5"/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/>
    </row>
    <row r="155" spans="1:24" x14ac:dyDescent="0.3">
      <c r="A155" s="92"/>
      <c r="B155" s="4"/>
      <c r="C155" s="73"/>
      <c r="D155" s="3"/>
      <c r="E155" s="2"/>
      <c r="F155" s="2"/>
      <c r="G155" s="2"/>
      <c r="H155" s="4"/>
      <c r="I155" s="5"/>
      <c r="J155" s="6"/>
      <c r="K155" s="5"/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5"/>
    </row>
    <row r="156" spans="1:24" x14ac:dyDescent="0.3">
      <c r="A156" s="92"/>
      <c r="B156" s="4"/>
      <c r="C156" s="72"/>
      <c r="D156" s="3"/>
      <c r="E156" s="2"/>
      <c r="F156" s="2"/>
      <c r="G156" s="2"/>
      <c r="H156" s="4"/>
      <c r="I156" s="5"/>
      <c r="J156" s="6"/>
      <c r="K156" s="5"/>
      <c r="L156" s="6"/>
      <c r="M156" s="5"/>
      <c r="N156" s="6"/>
      <c r="O156" s="5"/>
      <c r="P156" s="6"/>
      <c r="Q156" s="5"/>
      <c r="R156" s="6"/>
      <c r="S156" s="5"/>
      <c r="T156" s="6"/>
      <c r="U156" s="5"/>
      <c r="V156" s="6"/>
      <c r="W156" s="5"/>
      <c r="X156" s="5"/>
    </row>
    <row r="157" spans="1:24" x14ac:dyDescent="0.3">
      <c r="A157" s="2"/>
      <c r="B157" s="4"/>
      <c r="C157" s="72"/>
      <c r="D157" s="3"/>
      <c r="E157" s="2"/>
      <c r="F157" s="2"/>
      <c r="G157" s="2">
        <f>SUM(G12:G156)</f>
        <v>2404</v>
      </c>
      <c r="H157" s="4"/>
      <c r="I157" s="5">
        <f>SUM(I12:I156)</f>
        <v>13726.839999999978</v>
      </c>
      <c r="J157" s="6"/>
      <c r="K157" s="5"/>
      <c r="L157" s="6"/>
      <c r="M157" s="5"/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5">
        <f>SUM(X12:X156)</f>
        <v>13521.279999999979</v>
      </c>
    </row>
    <row r="160" spans="1:24" x14ac:dyDescent="0.3">
      <c r="I160" s="185" t="s">
        <v>1929</v>
      </c>
      <c r="J160" s="185" t="s">
        <v>1930</v>
      </c>
      <c r="K160" s="186" t="s">
        <v>1931</v>
      </c>
      <c r="L160" s="187"/>
    </row>
    <row r="161" spans="9:12" x14ac:dyDescent="0.3">
      <c r="I161" s="185"/>
      <c r="J161" s="185"/>
      <c r="K161" s="188"/>
      <c r="L161" s="189"/>
    </row>
    <row r="162" spans="9:12" x14ac:dyDescent="0.3">
      <c r="I162" s="4"/>
      <c r="J162" s="4"/>
      <c r="K162" s="190"/>
      <c r="L162" s="191"/>
    </row>
    <row r="163" spans="9:12" x14ac:dyDescent="0.3">
      <c r="I163" s="125">
        <f>(I157)</f>
        <v>13726.839999999978</v>
      </c>
      <c r="J163" s="125">
        <f>(X157)</f>
        <v>13521.279999999979</v>
      </c>
      <c r="K163" s="192">
        <v>205.56</v>
      </c>
      <c r="L163" s="193"/>
    </row>
  </sheetData>
  <mergeCells count="12">
    <mergeCell ref="A1:X4"/>
    <mergeCell ref="B10:X10"/>
    <mergeCell ref="B5:X5"/>
    <mergeCell ref="B6:X6"/>
    <mergeCell ref="B7:X7"/>
    <mergeCell ref="B8:X8"/>
    <mergeCell ref="B9:X9"/>
    <mergeCell ref="I160:I161"/>
    <mergeCell ref="J160:J161"/>
    <mergeCell ref="K160:L161"/>
    <mergeCell ref="K162:L162"/>
    <mergeCell ref="K163:L16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E1" zoomScaleNormal="100" workbookViewId="0">
      <selection activeCell="N166" sqref="N166"/>
    </sheetView>
  </sheetViews>
  <sheetFormatPr baseColWidth="10" defaultRowHeight="14.4" x14ac:dyDescent="0.3"/>
  <cols>
    <col min="1" max="1" width="4.88671875" bestFit="1" customWidth="1"/>
    <col min="2" max="2" width="7.5546875" bestFit="1" customWidth="1"/>
    <col min="3" max="3" width="11.6640625" style="1" customWidth="1"/>
    <col min="4" max="4" width="20.33203125" customWidth="1"/>
    <col min="5" max="5" width="9.5546875" bestFit="1" customWidth="1"/>
    <col min="6" max="6" width="8" bestFit="1" customWidth="1"/>
    <col min="7" max="7" width="8.6640625" customWidth="1"/>
    <col min="8" max="8" width="44" customWidth="1"/>
    <col min="9" max="9" width="15" bestFit="1" customWidth="1"/>
    <col min="10" max="10" width="12.5546875" customWidth="1"/>
    <col min="11" max="11" width="11.44140625" bestFit="1" customWidth="1"/>
    <col min="12" max="12" width="10" bestFit="1" customWidth="1"/>
    <col min="13" max="13" width="11.44140625" bestFit="1" customWidth="1"/>
    <col min="14" max="14" width="9.88671875" bestFit="1" customWidth="1"/>
    <col min="15" max="15" width="9.88671875" customWidth="1"/>
    <col min="16" max="16" width="9.88671875" bestFit="1" customWidth="1"/>
    <col min="17" max="17" width="8" bestFit="1" customWidth="1"/>
    <col min="18" max="18" width="9.6640625" bestFit="1" customWidth="1"/>
    <col min="19" max="19" width="8" bestFit="1" customWidth="1"/>
    <col min="20" max="20" width="9.6640625" bestFit="1" customWidth="1"/>
    <col min="21" max="21" width="7.5546875" bestFit="1" customWidth="1"/>
    <col min="22" max="22" width="9.6640625" bestFit="1" customWidth="1"/>
    <col min="23" max="23" width="7.5546875" bestFit="1" customWidth="1"/>
    <col min="24" max="24" width="9.6640625" style="1" bestFit="1" customWidth="1"/>
    <col min="25" max="25" width="7.5546875" style="1" bestFit="1" customWidth="1"/>
    <col min="26" max="26" width="9.6640625" style="1" bestFit="1" customWidth="1"/>
    <col min="27" max="27" width="7.5546875" style="1" bestFit="1" customWidth="1"/>
    <col min="28" max="28" width="12.33203125" customWidth="1"/>
  </cols>
  <sheetData>
    <row r="1" spans="1:28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</row>
    <row r="2" spans="1:28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28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</row>
    <row r="4" spans="1:28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</row>
    <row r="5" spans="1:28" x14ac:dyDescent="0.3">
      <c r="A5" s="1"/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</row>
    <row r="6" spans="1:28" x14ac:dyDescent="0.3">
      <c r="A6" s="1"/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</row>
    <row r="7" spans="1:28" x14ac:dyDescent="0.3">
      <c r="A7" s="1"/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</row>
    <row r="8" spans="1:28" x14ac:dyDescent="0.3">
      <c r="A8" s="1"/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</row>
    <row r="9" spans="1:28" x14ac:dyDescent="0.3">
      <c r="A9" s="1"/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</row>
    <row r="10" spans="1:28" x14ac:dyDescent="0.3">
      <c r="A10" s="1"/>
      <c r="B10" s="195" t="s">
        <v>3785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</row>
    <row r="11" spans="1:28" x14ac:dyDescent="0.3">
      <c r="A11" s="7" t="s">
        <v>75</v>
      </c>
      <c r="B11" s="7" t="s">
        <v>59</v>
      </c>
      <c r="C11" s="75" t="s">
        <v>0</v>
      </c>
      <c r="D11" s="7" t="s">
        <v>654</v>
      </c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78</v>
      </c>
      <c r="Y11" s="7" t="s">
        <v>54</v>
      </c>
      <c r="Z11" s="7" t="s">
        <v>79</v>
      </c>
      <c r="AA11" s="7" t="s">
        <v>54</v>
      </c>
      <c r="AB11" s="7" t="s">
        <v>72</v>
      </c>
    </row>
    <row r="12" spans="1:28" x14ac:dyDescent="0.3">
      <c r="A12" s="2">
        <v>1</v>
      </c>
      <c r="B12" s="2">
        <v>20235</v>
      </c>
      <c r="C12" s="96">
        <v>43160</v>
      </c>
      <c r="D12" s="97" t="s">
        <v>152</v>
      </c>
      <c r="E12" s="2">
        <v>462521</v>
      </c>
      <c r="F12" s="2">
        <v>462536</v>
      </c>
      <c r="G12" s="2">
        <f t="shared" ref="G12:G75" si="0">(F12-E12)+1</f>
        <v>16</v>
      </c>
      <c r="H12" s="4" t="s">
        <v>34</v>
      </c>
      <c r="I12" s="5">
        <f t="shared" ref="I12:I75" si="1">(G12*5.71)</f>
        <v>91.36</v>
      </c>
      <c r="J12" s="6" t="s">
        <v>845</v>
      </c>
      <c r="K12" s="5">
        <v>22.84</v>
      </c>
      <c r="L12" s="6" t="s">
        <v>846</v>
      </c>
      <c r="M12" s="5">
        <v>22.84</v>
      </c>
      <c r="N12" s="6" t="s">
        <v>847</v>
      </c>
      <c r="O12" s="5">
        <v>45.68</v>
      </c>
      <c r="P12" s="6"/>
      <c r="Q12" s="5"/>
      <c r="R12" s="6"/>
      <c r="S12" s="5"/>
      <c r="T12" s="6"/>
      <c r="U12" s="5"/>
      <c r="V12" s="6"/>
      <c r="W12" s="5"/>
      <c r="X12" s="6"/>
      <c r="Y12" s="5"/>
      <c r="Z12" s="5"/>
      <c r="AA12" s="5"/>
      <c r="AB12" s="5">
        <f t="shared" ref="AB12:AB75" si="2">K12+M12+O12+Q12+S12+U12+W12+Y12+AA12</f>
        <v>91.36</v>
      </c>
    </row>
    <row r="13" spans="1:28" x14ac:dyDescent="0.3">
      <c r="A13" s="2">
        <v>2</v>
      </c>
      <c r="B13" s="2">
        <v>20236</v>
      </c>
      <c r="C13" s="96"/>
      <c r="D13" s="97" t="s">
        <v>168</v>
      </c>
      <c r="E13" s="2">
        <f>(F12+1)</f>
        <v>462537</v>
      </c>
      <c r="F13" s="2">
        <v>462539</v>
      </c>
      <c r="G13" s="2">
        <f t="shared" si="0"/>
        <v>3</v>
      </c>
      <c r="H13" s="4" t="s">
        <v>76</v>
      </c>
      <c r="I13" s="5">
        <f t="shared" si="1"/>
        <v>17.13</v>
      </c>
      <c r="J13" s="6" t="s">
        <v>722</v>
      </c>
      <c r="K13" s="5">
        <v>17.13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6"/>
      <c r="Y13" s="5"/>
      <c r="Z13" s="5"/>
      <c r="AA13" s="5"/>
      <c r="AB13" s="5">
        <f t="shared" si="2"/>
        <v>17.13</v>
      </c>
    </row>
    <row r="14" spans="1:28" x14ac:dyDescent="0.3">
      <c r="A14" s="92">
        <v>3</v>
      </c>
      <c r="B14" s="92">
        <v>20237</v>
      </c>
      <c r="C14" s="96"/>
      <c r="D14" s="97" t="s">
        <v>173</v>
      </c>
      <c r="E14" s="92">
        <f t="shared" ref="E14:E77" si="3">(F13+1)</f>
        <v>462540</v>
      </c>
      <c r="F14" s="2">
        <v>462542</v>
      </c>
      <c r="G14" s="92">
        <f t="shared" si="0"/>
        <v>3</v>
      </c>
      <c r="H14" s="4" t="s">
        <v>99</v>
      </c>
      <c r="I14" s="5">
        <f t="shared" si="1"/>
        <v>17.13</v>
      </c>
      <c r="J14" s="6" t="s">
        <v>723</v>
      </c>
      <c r="K14" s="5">
        <v>17.13</v>
      </c>
      <c r="L14" s="6"/>
      <c r="M14" s="5"/>
      <c r="N14" s="6"/>
      <c r="O14" s="5"/>
      <c r="P14" s="6"/>
      <c r="Q14" s="5"/>
      <c r="R14" s="6"/>
      <c r="S14" s="5"/>
      <c r="T14" s="6"/>
      <c r="U14" s="5"/>
      <c r="V14" s="6"/>
      <c r="W14" s="5"/>
      <c r="X14" s="6"/>
      <c r="Y14" s="5"/>
      <c r="Z14" s="5"/>
      <c r="AA14" s="5"/>
      <c r="AB14" s="5">
        <f t="shared" si="2"/>
        <v>17.13</v>
      </c>
    </row>
    <row r="15" spans="1:28" x14ac:dyDescent="0.3">
      <c r="A15" s="92">
        <v>4</v>
      </c>
      <c r="B15" s="92">
        <v>20238</v>
      </c>
      <c r="C15" s="96"/>
      <c r="D15" s="97" t="s">
        <v>135</v>
      </c>
      <c r="E15" s="92">
        <f t="shared" si="3"/>
        <v>462543</v>
      </c>
      <c r="F15" s="2">
        <v>462544</v>
      </c>
      <c r="G15" s="92">
        <f t="shared" si="0"/>
        <v>2</v>
      </c>
      <c r="H15" s="4" t="s">
        <v>46</v>
      </c>
      <c r="I15" s="5">
        <f t="shared" si="1"/>
        <v>11.42</v>
      </c>
      <c r="J15" s="6" t="s">
        <v>724</v>
      </c>
      <c r="K15" s="5">
        <v>11.42</v>
      </c>
      <c r="L15" s="6"/>
      <c r="M15" s="5"/>
      <c r="N15" s="6"/>
      <c r="O15" s="5"/>
      <c r="P15" s="6"/>
      <c r="Q15" s="5"/>
      <c r="R15" s="6"/>
      <c r="S15" s="5"/>
      <c r="T15" s="6"/>
      <c r="U15" s="5"/>
      <c r="V15" s="6"/>
      <c r="W15" s="5"/>
      <c r="X15" s="6"/>
      <c r="Y15" s="5"/>
      <c r="Z15" s="5"/>
      <c r="AA15" s="5"/>
      <c r="AB15" s="5">
        <f t="shared" si="2"/>
        <v>11.42</v>
      </c>
    </row>
    <row r="16" spans="1:28" x14ac:dyDescent="0.3">
      <c r="A16" s="92">
        <v>5</v>
      </c>
      <c r="B16" s="92">
        <v>20239</v>
      </c>
      <c r="C16" s="96"/>
      <c r="D16" s="97" t="s">
        <v>150</v>
      </c>
      <c r="E16" s="92">
        <f t="shared" si="3"/>
        <v>462545</v>
      </c>
      <c r="F16" s="2">
        <v>462547</v>
      </c>
      <c r="G16" s="92">
        <f t="shared" si="0"/>
        <v>3</v>
      </c>
      <c r="H16" s="4" t="s">
        <v>107</v>
      </c>
      <c r="I16" s="5">
        <f t="shared" si="1"/>
        <v>17.13</v>
      </c>
      <c r="J16" s="6" t="s">
        <v>725</v>
      </c>
      <c r="K16" s="5">
        <v>17.13</v>
      </c>
      <c r="L16" s="6"/>
      <c r="M16" s="5"/>
      <c r="N16" s="6"/>
      <c r="O16" s="5"/>
      <c r="P16" s="6"/>
      <c r="Q16" s="5"/>
      <c r="R16" s="6"/>
      <c r="S16" s="5"/>
      <c r="T16" s="6"/>
      <c r="U16" s="5"/>
      <c r="V16" s="6"/>
      <c r="W16" s="5"/>
      <c r="X16" s="6"/>
      <c r="Y16" s="5"/>
      <c r="Z16" s="5"/>
      <c r="AA16" s="5"/>
      <c r="AB16" s="5">
        <f t="shared" si="2"/>
        <v>17.13</v>
      </c>
    </row>
    <row r="17" spans="1:28" x14ac:dyDescent="0.3">
      <c r="A17" s="92">
        <v>6</v>
      </c>
      <c r="B17" s="92">
        <v>20240</v>
      </c>
      <c r="C17" s="96"/>
      <c r="D17" s="97" t="s">
        <v>136</v>
      </c>
      <c r="E17" s="92">
        <f t="shared" si="3"/>
        <v>462548</v>
      </c>
      <c r="F17" s="2">
        <v>462572</v>
      </c>
      <c r="G17" s="92">
        <f t="shared" si="0"/>
        <v>25</v>
      </c>
      <c r="H17" s="4" t="s">
        <v>42</v>
      </c>
      <c r="I17" s="5">
        <f t="shared" si="1"/>
        <v>142.75</v>
      </c>
      <c r="J17" s="6" t="s">
        <v>894</v>
      </c>
      <c r="K17" s="5">
        <v>17.13</v>
      </c>
      <c r="L17" s="6" t="s">
        <v>895</v>
      </c>
      <c r="M17" s="5">
        <v>17.13</v>
      </c>
      <c r="N17" s="6" t="s">
        <v>896</v>
      </c>
      <c r="O17" s="5">
        <v>28.55</v>
      </c>
      <c r="P17" s="180" t="s">
        <v>98</v>
      </c>
      <c r="Q17" s="5"/>
      <c r="R17" s="6"/>
      <c r="S17" s="5"/>
      <c r="T17" s="6"/>
      <c r="U17" s="5"/>
      <c r="V17" s="6"/>
      <c r="W17" s="5"/>
      <c r="X17" s="6"/>
      <c r="Y17" s="5"/>
      <c r="Z17" s="5"/>
      <c r="AA17" s="5"/>
      <c r="AB17" s="5">
        <f t="shared" si="2"/>
        <v>62.81</v>
      </c>
    </row>
    <row r="18" spans="1:28" x14ac:dyDescent="0.3">
      <c r="A18" s="92">
        <v>7</v>
      </c>
      <c r="B18" s="92">
        <v>20241</v>
      </c>
      <c r="C18" s="96"/>
      <c r="D18" s="98" t="s">
        <v>260</v>
      </c>
      <c r="E18" s="92">
        <f t="shared" si="3"/>
        <v>462573</v>
      </c>
      <c r="F18" s="2">
        <v>462580</v>
      </c>
      <c r="G18" s="92">
        <f t="shared" si="0"/>
        <v>8</v>
      </c>
      <c r="H18" s="4" t="s">
        <v>35</v>
      </c>
      <c r="I18" s="5">
        <f t="shared" si="1"/>
        <v>45.68</v>
      </c>
      <c r="J18" s="6" t="s">
        <v>955</v>
      </c>
      <c r="K18" s="5">
        <v>28.55</v>
      </c>
      <c r="L18" s="6" t="s">
        <v>956</v>
      </c>
      <c r="M18" s="5">
        <v>17.13</v>
      </c>
      <c r="N18" s="6"/>
      <c r="O18" s="5"/>
      <c r="P18" s="6"/>
      <c r="Q18" s="5"/>
      <c r="R18" s="6"/>
      <c r="S18" s="5"/>
      <c r="T18" s="6"/>
      <c r="U18" s="5"/>
      <c r="V18" s="6"/>
      <c r="W18" s="5"/>
      <c r="X18" s="6"/>
      <c r="Y18" s="5"/>
      <c r="Z18" s="5"/>
      <c r="AA18" s="5"/>
      <c r="AB18" s="5">
        <f t="shared" si="2"/>
        <v>45.68</v>
      </c>
    </row>
    <row r="19" spans="1:28" x14ac:dyDescent="0.3">
      <c r="A19" s="92">
        <v>8</v>
      </c>
      <c r="B19" s="92">
        <v>20243</v>
      </c>
      <c r="C19" s="96"/>
      <c r="D19" s="97" t="s">
        <v>161</v>
      </c>
      <c r="E19" s="92">
        <f t="shared" si="3"/>
        <v>462581</v>
      </c>
      <c r="F19" s="2">
        <v>462604</v>
      </c>
      <c r="G19" s="92">
        <f t="shared" si="0"/>
        <v>24</v>
      </c>
      <c r="H19" s="4" t="s">
        <v>10</v>
      </c>
      <c r="I19" s="5">
        <f t="shared" si="1"/>
        <v>137.04</v>
      </c>
      <c r="J19" s="6" t="s">
        <v>889</v>
      </c>
      <c r="K19" s="5">
        <v>28.55</v>
      </c>
      <c r="L19" s="6" t="s">
        <v>890</v>
      </c>
      <c r="M19" s="5">
        <v>34.26</v>
      </c>
      <c r="N19" s="6" t="s">
        <v>891</v>
      </c>
      <c r="O19" s="5">
        <v>34.26</v>
      </c>
      <c r="P19" s="6" t="s">
        <v>892</v>
      </c>
      <c r="Q19" s="5">
        <v>39.97</v>
      </c>
      <c r="R19" s="6"/>
      <c r="S19" s="5"/>
      <c r="T19" s="6"/>
      <c r="U19" s="5"/>
      <c r="V19" s="6"/>
      <c r="W19" s="5"/>
      <c r="X19" s="6"/>
      <c r="Y19" s="5"/>
      <c r="Z19" s="5"/>
      <c r="AA19" s="5"/>
      <c r="AB19" s="5">
        <f t="shared" si="2"/>
        <v>137.04</v>
      </c>
    </row>
    <row r="20" spans="1:28" x14ac:dyDescent="0.3">
      <c r="A20" s="92">
        <v>9</v>
      </c>
      <c r="B20" s="92">
        <v>20244</v>
      </c>
      <c r="C20" s="96"/>
      <c r="D20" s="97" t="s">
        <v>155</v>
      </c>
      <c r="E20" s="92">
        <f t="shared" si="3"/>
        <v>462605</v>
      </c>
      <c r="F20" s="2">
        <v>462606</v>
      </c>
      <c r="G20" s="92">
        <f t="shared" si="0"/>
        <v>2</v>
      </c>
      <c r="H20" s="4" t="s">
        <v>44</v>
      </c>
      <c r="I20" s="5">
        <f t="shared" si="1"/>
        <v>11.42</v>
      </c>
      <c r="J20" s="6" t="s">
        <v>898</v>
      </c>
      <c r="K20" s="5">
        <v>11.42</v>
      </c>
      <c r="L20" s="6"/>
      <c r="M20" s="5"/>
      <c r="N20" s="6"/>
      <c r="O20" s="5"/>
      <c r="P20" s="6"/>
      <c r="Q20" s="5"/>
      <c r="R20" s="6"/>
      <c r="S20" s="5"/>
      <c r="T20" s="6"/>
      <c r="U20" s="5"/>
      <c r="V20" s="6"/>
      <c r="W20" s="5"/>
      <c r="X20" s="6"/>
      <c r="Y20" s="5"/>
      <c r="Z20" s="5"/>
      <c r="AA20" s="5"/>
      <c r="AB20" s="5">
        <f t="shared" si="2"/>
        <v>11.42</v>
      </c>
    </row>
    <row r="21" spans="1:28" x14ac:dyDescent="0.3">
      <c r="A21" s="92">
        <v>10</v>
      </c>
      <c r="B21" s="92">
        <v>20245</v>
      </c>
      <c r="C21" s="96"/>
      <c r="D21" s="97" t="s">
        <v>253</v>
      </c>
      <c r="E21" s="92">
        <f t="shared" si="3"/>
        <v>462607</v>
      </c>
      <c r="F21" s="2">
        <v>462608</v>
      </c>
      <c r="G21" s="92">
        <f t="shared" si="0"/>
        <v>2</v>
      </c>
      <c r="H21" s="4" t="s">
        <v>43</v>
      </c>
      <c r="I21" s="5">
        <f t="shared" si="1"/>
        <v>11.42</v>
      </c>
      <c r="J21" s="6" t="s">
        <v>797</v>
      </c>
      <c r="K21" s="5">
        <v>5.71</v>
      </c>
      <c r="L21" s="6" t="s">
        <v>798</v>
      </c>
      <c r="M21" s="5">
        <v>5.71</v>
      </c>
      <c r="N21" s="6"/>
      <c r="O21" s="5"/>
      <c r="P21" s="6"/>
      <c r="Q21" s="5"/>
      <c r="R21" s="6"/>
      <c r="S21" s="5"/>
      <c r="T21" s="6"/>
      <c r="U21" s="5"/>
      <c r="V21" s="6"/>
      <c r="W21" s="5"/>
      <c r="X21" s="6"/>
      <c r="Y21" s="5"/>
      <c r="Z21" s="5"/>
      <c r="AA21" s="5"/>
      <c r="AB21" s="5">
        <f t="shared" si="2"/>
        <v>11.42</v>
      </c>
    </row>
    <row r="22" spans="1:28" x14ac:dyDescent="0.3">
      <c r="A22" s="92">
        <v>11</v>
      </c>
      <c r="B22" s="92">
        <v>20246</v>
      </c>
      <c r="C22" s="96"/>
      <c r="D22" s="97" t="s">
        <v>141</v>
      </c>
      <c r="E22" s="92">
        <f t="shared" si="3"/>
        <v>462609</v>
      </c>
      <c r="F22" s="2">
        <v>462626</v>
      </c>
      <c r="G22" s="92">
        <f t="shared" si="0"/>
        <v>18</v>
      </c>
      <c r="H22" s="4" t="s">
        <v>40</v>
      </c>
      <c r="I22" s="5">
        <f t="shared" si="1"/>
        <v>102.78</v>
      </c>
      <c r="J22" s="6" t="s">
        <v>899</v>
      </c>
      <c r="K22" s="5">
        <v>22.84</v>
      </c>
      <c r="L22" s="6" t="s">
        <v>900</v>
      </c>
      <c r="M22" s="5">
        <v>28.55</v>
      </c>
      <c r="N22" s="6" t="s">
        <v>901</v>
      </c>
      <c r="O22" s="5">
        <v>22.84</v>
      </c>
      <c r="P22" s="6" t="s">
        <v>902</v>
      </c>
      <c r="Q22" s="5">
        <v>28.55</v>
      </c>
      <c r="R22" s="6"/>
      <c r="S22" s="5"/>
      <c r="T22" s="6"/>
      <c r="U22" s="5"/>
      <c r="V22" s="6"/>
      <c r="W22" s="5"/>
      <c r="X22" s="6"/>
      <c r="Y22" s="5"/>
      <c r="Z22" s="5"/>
      <c r="AA22" s="5"/>
      <c r="AB22" s="5">
        <f t="shared" si="2"/>
        <v>102.78</v>
      </c>
    </row>
    <row r="23" spans="1:28" x14ac:dyDescent="0.3">
      <c r="A23" s="92">
        <v>12</v>
      </c>
      <c r="B23" s="92">
        <v>20247</v>
      </c>
      <c r="C23" s="96"/>
      <c r="D23" s="97" t="s">
        <v>228</v>
      </c>
      <c r="E23" s="92">
        <f t="shared" si="3"/>
        <v>462627</v>
      </c>
      <c r="F23" s="2">
        <v>462663</v>
      </c>
      <c r="G23" s="92">
        <f t="shared" si="0"/>
        <v>37</v>
      </c>
      <c r="H23" s="4" t="s">
        <v>40</v>
      </c>
      <c r="I23" s="5">
        <f t="shared" si="1"/>
        <v>211.27</v>
      </c>
      <c r="J23" s="6" t="s">
        <v>903</v>
      </c>
      <c r="K23" s="5">
        <v>57.1</v>
      </c>
      <c r="L23" s="6" t="s">
        <v>904</v>
      </c>
      <c r="M23" s="5">
        <v>68.52</v>
      </c>
      <c r="N23" s="6" t="s">
        <v>905</v>
      </c>
      <c r="O23" s="5">
        <v>85.65</v>
      </c>
      <c r="P23" s="6"/>
      <c r="Q23" s="5"/>
      <c r="R23" s="6"/>
      <c r="S23" s="5"/>
      <c r="T23" s="6"/>
      <c r="U23" s="5"/>
      <c r="V23" s="6"/>
      <c r="W23" s="5"/>
      <c r="X23" s="6"/>
      <c r="Y23" s="5"/>
      <c r="Z23" s="5"/>
      <c r="AA23" s="5"/>
      <c r="AB23" s="5">
        <f t="shared" si="2"/>
        <v>211.27</v>
      </c>
    </row>
    <row r="24" spans="1:28" x14ac:dyDescent="0.3">
      <c r="A24" s="92">
        <v>13</v>
      </c>
      <c r="B24" s="92">
        <v>20248</v>
      </c>
      <c r="C24" s="96"/>
      <c r="D24" s="97" t="s">
        <v>227</v>
      </c>
      <c r="E24" s="92">
        <f t="shared" si="3"/>
        <v>462664</v>
      </c>
      <c r="F24" s="2">
        <v>462712</v>
      </c>
      <c r="G24" s="92">
        <f t="shared" si="0"/>
        <v>49</v>
      </c>
      <c r="H24" s="4" t="s">
        <v>40</v>
      </c>
      <c r="I24" s="5">
        <f t="shared" si="1"/>
        <v>279.79000000000002</v>
      </c>
      <c r="J24" s="6" t="s">
        <v>906</v>
      </c>
      <c r="K24" s="5">
        <v>57.1</v>
      </c>
      <c r="L24" s="6" t="s">
        <v>907</v>
      </c>
      <c r="M24" s="5">
        <v>79.94</v>
      </c>
      <c r="N24" s="6" t="s">
        <v>908</v>
      </c>
      <c r="O24" s="5">
        <v>85.65</v>
      </c>
      <c r="P24" s="6" t="s">
        <v>909</v>
      </c>
      <c r="Q24" s="5">
        <v>57.1</v>
      </c>
      <c r="R24" s="6"/>
      <c r="S24" s="5"/>
      <c r="T24" s="6"/>
      <c r="U24" s="5"/>
      <c r="V24" s="6"/>
      <c r="W24" s="5"/>
      <c r="X24" s="6"/>
      <c r="Y24" s="5"/>
      <c r="Z24" s="5"/>
      <c r="AA24" s="5"/>
      <c r="AB24" s="5">
        <f t="shared" si="2"/>
        <v>279.79000000000002</v>
      </c>
    </row>
    <row r="25" spans="1:28" x14ac:dyDescent="0.3">
      <c r="A25" s="92">
        <v>14</v>
      </c>
      <c r="B25" s="92">
        <v>20249</v>
      </c>
      <c r="C25" s="96"/>
      <c r="D25" s="97" t="s">
        <v>149</v>
      </c>
      <c r="E25" s="92">
        <f t="shared" si="3"/>
        <v>462713</v>
      </c>
      <c r="F25" s="2">
        <v>462727</v>
      </c>
      <c r="G25" s="92">
        <f t="shared" si="0"/>
        <v>15</v>
      </c>
      <c r="H25" s="4" t="s">
        <v>325</v>
      </c>
      <c r="I25" s="5">
        <f t="shared" si="1"/>
        <v>85.65</v>
      </c>
      <c r="J25" s="6" t="s">
        <v>884</v>
      </c>
      <c r="K25" s="5">
        <v>34.26</v>
      </c>
      <c r="L25" s="6" t="s">
        <v>885</v>
      </c>
      <c r="M25" s="5">
        <v>22.84</v>
      </c>
      <c r="N25" s="6" t="s">
        <v>886</v>
      </c>
      <c r="O25" s="5">
        <v>22.84</v>
      </c>
      <c r="P25" s="180" t="s">
        <v>98</v>
      </c>
      <c r="Q25" s="5"/>
      <c r="R25" s="6"/>
      <c r="S25" s="5"/>
      <c r="T25" s="6"/>
      <c r="U25" s="5"/>
      <c r="V25" s="6"/>
      <c r="W25" s="5"/>
      <c r="X25" s="6"/>
      <c r="Y25" s="5"/>
      <c r="Z25" s="5"/>
      <c r="AA25" s="5"/>
      <c r="AB25" s="5">
        <f t="shared" si="2"/>
        <v>79.94</v>
      </c>
    </row>
    <row r="26" spans="1:28" x14ac:dyDescent="0.3">
      <c r="A26" s="92">
        <v>15</v>
      </c>
      <c r="B26" s="92">
        <v>20250</v>
      </c>
      <c r="C26" s="96"/>
      <c r="D26" s="97" t="s">
        <v>174</v>
      </c>
      <c r="E26" s="92">
        <f t="shared" si="3"/>
        <v>462728</v>
      </c>
      <c r="F26" s="2">
        <v>462734</v>
      </c>
      <c r="G26" s="92">
        <f t="shared" si="0"/>
        <v>7</v>
      </c>
      <c r="H26" s="4" t="s">
        <v>25</v>
      </c>
      <c r="I26" s="5">
        <f t="shared" si="1"/>
        <v>39.97</v>
      </c>
      <c r="J26" s="6" t="s">
        <v>763</v>
      </c>
      <c r="K26" s="5">
        <v>28.55</v>
      </c>
      <c r="L26" s="6" t="s">
        <v>764</v>
      </c>
      <c r="M26" s="5">
        <v>11.42</v>
      </c>
      <c r="N26" s="6"/>
      <c r="O26" s="5"/>
      <c r="P26" s="6"/>
      <c r="Q26" s="5"/>
      <c r="R26" s="6"/>
      <c r="S26" s="5"/>
      <c r="T26" s="6"/>
      <c r="U26" s="5"/>
      <c r="V26" s="6"/>
      <c r="W26" s="5"/>
      <c r="X26" s="6"/>
      <c r="Y26" s="5"/>
      <c r="Z26" s="5"/>
      <c r="AA26" s="5"/>
      <c r="AB26" s="5">
        <f t="shared" si="2"/>
        <v>39.97</v>
      </c>
    </row>
    <row r="27" spans="1:28" x14ac:dyDescent="0.3">
      <c r="A27" s="92">
        <v>16</v>
      </c>
      <c r="B27" s="92">
        <v>20251</v>
      </c>
      <c r="C27" s="96"/>
      <c r="D27" s="97" t="s">
        <v>233</v>
      </c>
      <c r="E27" s="92">
        <f t="shared" si="3"/>
        <v>462735</v>
      </c>
      <c r="F27" s="2">
        <v>462745</v>
      </c>
      <c r="G27" s="92">
        <f t="shared" si="0"/>
        <v>11</v>
      </c>
      <c r="H27" s="4" t="s">
        <v>102</v>
      </c>
      <c r="I27" s="5">
        <f t="shared" si="1"/>
        <v>62.81</v>
      </c>
      <c r="J27" s="6" t="s">
        <v>799</v>
      </c>
      <c r="K27" s="5">
        <v>62.81</v>
      </c>
      <c r="L27" s="6"/>
      <c r="M27" s="5"/>
      <c r="N27" s="6"/>
      <c r="O27" s="5"/>
      <c r="P27" s="6"/>
      <c r="Q27" s="5"/>
      <c r="R27" s="6"/>
      <c r="S27" s="5"/>
      <c r="T27" s="6"/>
      <c r="U27" s="5"/>
      <c r="V27" s="6"/>
      <c r="W27" s="5"/>
      <c r="X27" s="6"/>
      <c r="Y27" s="5"/>
      <c r="Z27" s="5"/>
      <c r="AA27" s="5"/>
      <c r="AB27" s="5">
        <f t="shared" si="2"/>
        <v>62.81</v>
      </c>
    </row>
    <row r="28" spans="1:28" x14ac:dyDescent="0.3">
      <c r="A28" s="92">
        <v>17</v>
      </c>
      <c r="B28" s="92">
        <v>20252</v>
      </c>
      <c r="C28" s="96"/>
      <c r="D28" s="97" t="s">
        <v>240</v>
      </c>
      <c r="E28" s="92">
        <f t="shared" si="3"/>
        <v>462746</v>
      </c>
      <c r="F28" s="2">
        <v>462750</v>
      </c>
      <c r="G28" s="92">
        <f t="shared" si="0"/>
        <v>5</v>
      </c>
      <c r="H28" s="4" t="s">
        <v>104</v>
      </c>
      <c r="I28" s="5">
        <f t="shared" si="1"/>
        <v>28.55</v>
      </c>
      <c r="J28" s="6" t="s">
        <v>855</v>
      </c>
      <c r="K28" s="5">
        <v>28.55</v>
      </c>
      <c r="L28" s="6"/>
      <c r="M28" s="5"/>
      <c r="N28" s="6"/>
      <c r="O28" s="5"/>
      <c r="P28" s="6"/>
      <c r="Q28" s="5"/>
      <c r="R28" s="6"/>
      <c r="S28" s="5"/>
      <c r="T28" s="6"/>
      <c r="U28" s="5"/>
      <c r="V28" s="6"/>
      <c r="W28" s="5"/>
      <c r="X28" s="6"/>
      <c r="Y28" s="5"/>
      <c r="Z28" s="5"/>
      <c r="AA28" s="5"/>
      <c r="AB28" s="5">
        <f t="shared" si="2"/>
        <v>28.55</v>
      </c>
    </row>
    <row r="29" spans="1:28" x14ac:dyDescent="0.3">
      <c r="A29" s="92">
        <v>18</v>
      </c>
      <c r="B29" s="92">
        <v>20253</v>
      </c>
      <c r="C29" s="96"/>
      <c r="D29" s="97" t="s">
        <v>655</v>
      </c>
      <c r="E29" s="92">
        <f t="shared" si="3"/>
        <v>462751</v>
      </c>
      <c r="F29" s="2">
        <v>462790</v>
      </c>
      <c r="G29" s="92">
        <f t="shared" si="0"/>
        <v>40</v>
      </c>
      <c r="H29" s="4" t="s">
        <v>104</v>
      </c>
      <c r="I29" s="5">
        <f t="shared" si="1"/>
        <v>228.4</v>
      </c>
      <c r="J29" s="6" t="s">
        <v>765</v>
      </c>
      <c r="K29" s="5">
        <v>228.4</v>
      </c>
      <c r="L29" s="6"/>
      <c r="M29" s="5"/>
      <c r="N29" s="6"/>
      <c r="O29" s="5"/>
      <c r="P29" s="6"/>
      <c r="Q29" s="5"/>
      <c r="R29" s="6"/>
      <c r="S29" s="5"/>
      <c r="T29" s="6"/>
      <c r="U29" s="5"/>
      <c r="V29" s="6"/>
      <c r="W29" s="5"/>
      <c r="X29" s="6"/>
      <c r="Y29" s="5"/>
      <c r="Z29" s="5"/>
      <c r="AA29" s="5"/>
      <c r="AB29" s="5">
        <f t="shared" si="2"/>
        <v>228.4</v>
      </c>
    </row>
    <row r="30" spans="1:28" x14ac:dyDescent="0.3">
      <c r="A30" s="92">
        <v>19</v>
      </c>
      <c r="B30" s="92">
        <v>20254</v>
      </c>
      <c r="C30" s="96"/>
      <c r="D30" s="3" t="s">
        <v>266</v>
      </c>
      <c r="E30" s="92">
        <f t="shared" si="3"/>
        <v>462791</v>
      </c>
      <c r="F30" s="2">
        <v>462823</v>
      </c>
      <c r="G30" s="92">
        <f t="shared" si="0"/>
        <v>33</v>
      </c>
      <c r="H30" s="4" t="s">
        <v>104</v>
      </c>
      <c r="I30" s="5">
        <f t="shared" si="1"/>
        <v>188.43</v>
      </c>
      <c r="J30" s="6" t="s">
        <v>286</v>
      </c>
      <c r="K30" s="5">
        <v>188.43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6"/>
      <c r="Y30" s="5"/>
      <c r="Z30" s="5"/>
      <c r="AA30" s="5"/>
      <c r="AB30" s="5">
        <f t="shared" si="2"/>
        <v>188.43</v>
      </c>
    </row>
    <row r="31" spans="1:28" x14ac:dyDescent="0.3">
      <c r="A31" s="92">
        <v>20</v>
      </c>
      <c r="B31" s="92">
        <v>20255</v>
      </c>
      <c r="C31" s="96"/>
      <c r="D31" s="3" t="s">
        <v>238</v>
      </c>
      <c r="E31" s="92">
        <f t="shared" si="3"/>
        <v>462824</v>
      </c>
      <c r="F31" s="2">
        <v>462838</v>
      </c>
      <c r="G31" s="92">
        <f t="shared" si="0"/>
        <v>15</v>
      </c>
      <c r="H31" s="4" t="s">
        <v>104</v>
      </c>
      <c r="I31" s="5">
        <f t="shared" si="1"/>
        <v>85.65</v>
      </c>
      <c r="J31" s="6" t="s">
        <v>800</v>
      </c>
      <c r="K31" s="5">
        <v>85.65</v>
      </c>
      <c r="L31" s="6"/>
      <c r="M31" s="5"/>
      <c r="N31" s="6"/>
      <c r="O31" s="5"/>
      <c r="P31" s="6"/>
      <c r="Q31" s="5"/>
      <c r="R31" s="6"/>
      <c r="S31" s="5"/>
      <c r="T31" s="6"/>
      <c r="U31" s="5"/>
      <c r="V31" s="6"/>
      <c r="W31" s="5"/>
      <c r="X31" s="6"/>
      <c r="Y31" s="5"/>
      <c r="Z31" s="5"/>
      <c r="AA31" s="5"/>
      <c r="AB31" s="5">
        <f t="shared" si="2"/>
        <v>85.65</v>
      </c>
    </row>
    <row r="32" spans="1:28" x14ac:dyDescent="0.3">
      <c r="A32" s="92">
        <v>21</v>
      </c>
      <c r="B32" s="92">
        <v>20256</v>
      </c>
      <c r="C32" s="96"/>
      <c r="D32" s="3" t="s">
        <v>234</v>
      </c>
      <c r="E32" s="92">
        <f t="shared" si="3"/>
        <v>462839</v>
      </c>
      <c r="F32" s="2">
        <v>462878</v>
      </c>
      <c r="G32" s="92">
        <f t="shared" si="0"/>
        <v>40</v>
      </c>
      <c r="H32" s="4" t="s">
        <v>104</v>
      </c>
      <c r="I32" s="5">
        <f t="shared" si="1"/>
        <v>228.4</v>
      </c>
      <c r="J32" s="6" t="s">
        <v>766</v>
      </c>
      <c r="K32" s="5">
        <v>228.4</v>
      </c>
      <c r="L32" s="6"/>
      <c r="M32" s="5"/>
      <c r="N32" s="6"/>
      <c r="O32" s="5"/>
      <c r="P32" s="6"/>
      <c r="Q32" s="5"/>
      <c r="R32" s="6"/>
      <c r="S32" s="5"/>
      <c r="T32" s="6"/>
      <c r="U32" s="5"/>
      <c r="V32" s="6"/>
      <c r="W32" s="5"/>
      <c r="X32" s="6"/>
      <c r="Y32" s="5"/>
      <c r="Z32" s="5"/>
      <c r="AA32" s="5"/>
      <c r="AB32" s="5">
        <f t="shared" si="2"/>
        <v>228.4</v>
      </c>
    </row>
    <row r="33" spans="1:28" x14ac:dyDescent="0.3">
      <c r="A33" s="92">
        <v>22</v>
      </c>
      <c r="B33" s="92">
        <v>20257</v>
      </c>
      <c r="C33" s="96"/>
      <c r="D33" s="43" t="s">
        <v>138</v>
      </c>
      <c r="E33" s="92">
        <f t="shared" si="3"/>
        <v>462879</v>
      </c>
      <c r="F33" s="2">
        <v>462913</v>
      </c>
      <c r="G33" s="92">
        <f t="shared" si="0"/>
        <v>35</v>
      </c>
      <c r="H33" s="4" t="s">
        <v>108</v>
      </c>
      <c r="I33" s="5">
        <f t="shared" si="1"/>
        <v>199.85</v>
      </c>
      <c r="J33" s="6" t="s">
        <v>801</v>
      </c>
      <c r="K33" s="5">
        <v>45.68</v>
      </c>
      <c r="L33" s="6" t="s">
        <v>802</v>
      </c>
      <c r="M33" s="5">
        <v>57.1</v>
      </c>
      <c r="N33" s="6" t="s">
        <v>803</v>
      </c>
      <c r="O33" s="5">
        <v>57.1</v>
      </c>
      <c r="P33" s="6" t="s">
        <v>804</v>
      </c>
      <c r="Q33" s="5">
        <v>39.97</v>
      </c>
      <c r="R33" s="6"/>
      <c r="S33" s="5"/>
      <c r="T33" s="6"/>
      <c r="U33" s="5"/>
      <c r="V33" s="6"/>
      <c r="W33" s="5"/>
      <c r="X33" s="6"/>
      <c r="Y33" s="5"/>
      <c r="Z33" s="5"/>
      <c r="AA33" s="5"/>
      <c r="AB33" s="5">
        <f t="shared" si="2"/>
        <v>199.85</v>
      </c>
    </row>
    <row r="34" spans="1:28" x14ac:dyDescent="0.3">
      <c r="A34" s="92">
        <v>23</v>
      </c>
      <c r="B34" s="92">
        <v>20258</v>
      </c>
      <c r="C34" s="96"/>
      <c r="D34" s="43" t="s">
        <v>140</v>
      </c>
      <c r="E34" s="92">
        <f t="shared" si="3"/>
        <v>462914</v>
      </c>
      <c r="F34" s="2">
        <v>462925</v>
      </c>
      <c r="G34" s="92">
        <f t="shared" si="0"/>
        <v>12</v>
      </c>
      <c r="H34" s="4" t="s">
        <v>193</v>
      </c>
      <c r="I34" s="5">
        <f t="shared" si="1"/>
        <v>68.52</v>
      </c>
      <c r="J34" s="6" t="s">
        <v>805</v>
      </c>
      <c r="K34" s="5">
        <v>39.97</v>
      </c>
      <c r="L34" s="6" t="s">
        <v>806</v>
      </c>
      <c r="M34" s="5">
        <v>28.55</v>
      </c>
      <c r="N34" s="6"/>
      <c r="O34" s="5"/>
      <c r="P34" s="6"/>
      <c r="Q34" s="5"/>
      <c r="R34" s="6"/>
      <c r="S34" s="5"/>
      <c r="T34" s="6"/>
      <c r="U34" s="5"/>
      <c r="V34" s="6"/>
      <c r="W34" s="5"/>
      <c r="X34" s="6"/>
      <c r="Y34" s="5"/>
      <c r="Z34" s="5"/>
      <c r="AA34" s="5"/>
      <c r="AB34" s="5">
        <f t="shared" si="2"/>
        <v>68.52</v>
      </c>
    </row>
    <row r="35" spans="1:28" x14ac:dyDescent="0.3">
      <c r="A35" s="92">
        <v>24</v>
      </c>
      <c r="B35" s="92">
        <v>20259</v>
      </c>
      <c r="C35" s="96">
        <v>43161</v>
      </c>
      <c r="D35" s="43" t="s">
        <v>144</v>
      </c>
      <c r="E35" s="92">
        <f t="shared" si="3"/>
        <v>462926</v>
      </c>
      <c r="F35" s="2">
        <v>462926</v>
      </c>
      <c r="G35" s="92">
        <f t="shared" si="0"/>
        <v>1</v>
      </c>
      <c r="H35" s="4" t="s">
        <v>13</v>
      </c>
      <c r="I35" s="5">
        <f t="shared" si="1"/>
        <v>5.71</v>
      </c>
      <c r="J35" s="6" t="s">
        <v>732</v>
      </c>
      <c r="K35" s="5">
        <v>5.71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6"/>
      <c r="Y35" s="5"/>
      <c r="Z35" s="5"/>
      <c r="AA35" s="5"/>
      <c r="AB35" s="5">
        <f t="shared" si="2"/>
        <v>5.71</v>
      </c>
    </row>
    <row r="36" spans="1:28" x14ac:dyDescent="0.3">
      <c r="A36" s="92">
        <v>25</v>
      </c>
      <c r="B36" s="92">
        <v>20260</v>
      </c>
      <c r="C36" s="96"/>
      <c r="D36" s="43" t="s">
        <v>338</v>
      </c>
      <c r="E36" s="92">
        <f t="shared" si="3"/>
        <v>462927</v>
      </c>
      <c r="F36" s="2">
        <v>463085</v>
      </c>
      <c r="G36" s="92">
        <f t="shared" si="0"/>
        <v>159</v>
      </c>
      <c r="H36" s="4" t="s">
        <v>114</v>
      </c>
      <c r="I36" s="5">
        <f t="shared" si="1"/>
        <v>907.89</v>
      </c>
      <c r="J36" s="6" t="s">
        <v>501</v>
      </c>
      <c r="K36" s="5">
        <v>907.89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6"/>
      <c r="W36" s="5"/>
      <c r="X36" s="6"/>
      <c r="Y36" s="5"/>
      <c r="Z36" s="5"/>
      <c r="AA36" s="5"/>
      <c r="AB36" s="5">
        <f t="shared" si="2"/>
        <v>907.89</v>
      </c>
    </row>
    <row r="37" spans="1:28" x14ac:dyDescent="0.3">
      <c r="A37" s="92">
        <v>26</v>
      </c>
      <c r="B37" s="92">
        <v>20261</v>
      </c>
      <c r="C37" s="96"/>
      <c r="D37" s="43" t="s">
        <v>338</v>
      </c>
      <c r="E37" s="92">
        <f t="shared" si="3"/>
        <v>463086</v>
      </c>
      <c r="F37" s="2">
        <v>463176</v>
      </c>
      <c r="G37" s="92">
        <f t="shared" si="0"/>
        <v>91</v>
      </c>
      <c r="H37" s="4" t="s">
        <v>114</v>
      </c>
      <c r="I37" s="5">
        <f t="shared" si="1"/>
        <v>519.61</v>
      </c>
      <c r="J37" s="6" t="s">
        <v>501</v>
      </c>
      <c r="K37" s="5">
        <v>519.61</v>
      </c>
      <c r="L37" s="6"/>
      <c r="M37" s="5"/>
      <c r="N37" s="6"/>
      <c r="O37" s="5"/>
      <c r="P37" s="6"/>
      <c r="Q37" s="5"/>
      <c r="R37" s="6"/>
      <c r="S37" s="5"/>
      <c r="T37" s="6"/>
      <c r="U37" s="5"/>
      <c r="V37" s="6"/>
      <c r="W37" s="5"/>
      <c r="X37" s="6"/>
      <c r="Y37" s="5"/>
      <c r="Z37" s="5"/>
      <c r="AA37" s="5"/>
      <c r="AB37" s="5">
        <f t="shared" si="2"/>
        <v>519.61</v>
      </c>
    </row>
    <row r="38" spans="1:28" x14ac:dyDescent="0.3">
      <c r="A38" s="92">
        <v>27</v>
      </c>
      <c r="B38" s="31">
        <v>20262</v>
      </c>
      <c r="C38" s="96"/>
      <c r="D38" s="43" t="s">
        <v>135</v>
      </c>
      <c r="E38" s="92">
        <v>457865</v>
      </c>
      <c r="F38" s="2">
        <v>457866</v>
      </c>
      <c r="G38" s="92">
        <f t="shared" si="0"/>
        <v>2</v>
      </c>
      <c r="H38" s="4" t="s">
        <v>17</v>
      </c>
      <c r="I38" s="5">
        <f t="shared" si="1"/>
        <v>11.42</v>
      </c>
      <c r="J38" s="6" t="s">
        <v>663</v>
      </c>
      <c r="K38" s="5">
        <v>11.42</v>
      </c>
      <c r="L38" s="6"/>
      <c r="M38" s="34"/>
      <c r="N38" s="6"/>
      <c r="O38" s="5"/>
      <c r="P38" s="6"/>
      <c r="Q38" s="5"/>
      <c r="R38" s="6"/>
      <c r="S38" s="5"/>
      <c r="T38" s="6"/>
      <c r="U38" s="5"/>
      <c r="V38" s="6"/>
      <c r="W38" s="5"/>
      <c r="X38" s="6"/>
      <c r="Y38" s="5"/>
      <c r="Z38" s="5"/>
      <c r="AA38" s="5"/>
      <c r="AB38" s="5">
        <f t="shared" si="2"/>
        <v>11.42</v>
      </c>
    </row>
    <row r="39" spans="1:28" x14ac:dyDescent="0.3">
      <c r="A39" s="92">
        <v>28</v>
      </c>
      <c r="B39" s="92">
        <v>20264</v>
      </c>
      <c r="C39" s="96">
        <v>43164</v>
      </c>
      <c r="D39" s="43" t="s">
        <v>156</v>
      </c>
      <c r="E39" s="92">
        <v>463177</v>
      </c>
      <c r="F39" s="2">
        <v>463178</v>
      </c>
      <c r="G39" s="92">
        <f t="shared" si="0"/>
        <v>2</v>
      </c>
      <c r="H39" s="4" t="s">
        <v>290</v>
      </c>
      <c r="I39" s="5">
        <f t="shared" si="1"/>
        <v>11.42</v>
      </c>
      <c r="J39" s="6" t="s">
        <v>733</v>
      </c>
      <c r="K39" s="5">
        <v>11.42</v>
      </c>
      <c r="L39" s="6"/>
      <c r="M39" s="5"/>
      <c r="N39" s="6"/>
      <c r="O39" s="5"/>
      <c r="P39" s="6"/>
      <c r="Q39" s="5"/>
      <c r="R39" s="6"/>
      <c r="S39" s="5"/>
      <c r="T39" s="6"/>
      <c r="U39" s="5"/>
      <c r="V39" s="6"/>
      <c r="W39" s="5"/>
      <c r="X39" s="6"/>
      <c r="Y39" s="5"/>
      <c r="Z39" s="5"/>
      <c r="AA39" s="5"/>
      <c r="AB39" s="5">
        <f t="shared" si="2"/>
        <v>11.42</v>
      </c>
    </row>
    <row r="40" spans="1:28" x14ac:dyDescent="0.3">
      <c r="A40" s="92">
        <v>29</v>
      </c>
      <c r="B40" s="92">
        <v>20265</v>
      </c>
      <c r="C40" s="96"/>
      <c r="D40" s="43" t="s">
        <v>180</v>
      </c>
      <c r="E40" s="92">
        <f t="shared" si="3"/>
        <v>463179</v>
      </c>
      <c r="F40" s="32">
        <v>463183</v>
      </c>
      <c r="G40" s="92">
        <f t="shared" si="0"/>
        <v>5</v>
      </c>
      <c r="H40" s="4" t="s">
        <v>131</v>
      </c>
      <c r="I40" s="5">
        <f t="shared" si="1"/>
        <v>28.55</v>
      </c>
      <c r="J40" s="6" t="s">
        <v>767</v>
      </c>
      <c r="K40" s="5">
        <v>17.13</v>
      </c>
      <c r="L40" s="6" t="s">
        <v>768</v>
      </c>
      <c r="M40" s="5">
        <v>11.42</v>
      </c>
      <c r="N40" s="6"/>
      <c r="O40" s="5"/>
      <c r="P40" s="6"/>
      <c r="Q40" s="5"/>
      <c r="R40" s="6"/>
      <c r="S40" s="5"/>
      <c r="T40" s="6"/>
      <c r="U40" s="5"/>
      <c r="V40" s="6"/>
      <c r="W40" s="5"/>
      <c r="X40" s="6"/>
      <c r="Y40" s="5"/>
      <c r="Z40" s="5"/>
      <c r="AA40" s="5"/>
      <c r="AB40" s="5">
        <f t="shared" si="2"/>
        <v>28.549999999999997</v>
      </c>
    </row>
    <row r="41" spans="1:28" x14ac:dyDescent="0.3">
      <c r="A41" s="92">
        <v>30</v>
      </c>
      <c r="B41" s="92">
        <v>20266</v>
      </c>
      <c r="C41" s="96"/>
      <c r="D41" s="43" t="s">
        <v>158</v>
      </c>
      <c r="E41" s="92">
        <f t="shared" si="3"/>
        <v>463184</v>
      </c>
      <c r="F41" s="32">
        <v>463185</v>
      </c>
      <c r="G41" s="92">
        <f t="shared" si="0"/>
        <v>2</v>
      </c>
      <c r="H41" s="4" t="s">
        <v>16</v>
      </c>
      <c r="I41" s="5">
        <f t="shared" si="1"/>
        <v>11.42</v>
      </c>
      <c r="J41" s="6" t="s">
        <v>856</v>
      </c>
      <c r="K41" s="5">
        <v>11.42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6"/>
      <c r="Y41" s="5"/>
      <c r="Z41" s="5"/>
      <c r="AA41" s="5"/>
      <c r="AB41" s="5">
        <f t="shared" si="2"/>
        <v>11.42</v>
      </c>
    </row>
    <row r="42" spans="1:28" x14ac:dyDescent="0.3">
      <c r="A42" s="92">
        <v>31</v>
      </c>
      <c r="B42" s="92">
        <v>20267</v>
      </c>
      <c r="C42" s="96"/>
      <c r="D42" s="43" t="s">
        <v>209</v>
      </c>
      <c r="E42" s="92">
        <f t="shared" si="3"/>
        <v>463186</v>
      </c>
      <c r="F42" s="32">
        <v>463252</v>
      </c>
      <c r="G42" s="92">
        <f t="shared" si="0"/>
        <v>67</v>
      </c>
      <c r="H42" s="4" t="s">
        <v>115</v>
      </c>
      <c r="I42" s="5">
        <f t="shared" si="1"/>
        <v>382.57</v>
      </c>
      <c r="J42" s="6" t="s">
        <v>501</v>
      </c>
      <c r="K42" s="5">
        <v>382.57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6"/>
      <c r="Y42" s="5"/>
      <c r="Z42" s="5"/>
      <c r="AA42" s="5"/>
      <c r="AB42" s="5">
        <f t="shared" si="2"/>
        <v>382.57</v>
      </c>
    </row>
    <row r="43" spans="1:28" x14ac:dyDescent="0.3">
      <c r="A43" s="92">
        <v>32</v>
      </c>
      <c r="B43" s="92">
        <v>20268</v>
      </c>
      <c r="C43" s="96"/>
      <c r="D43" s="43" t="s">
        <v>209</v>
      </c>
      <c r="E43" s="92">
        <f t="shared" si="3"/>
        <v>463253</v>
      </c>
      <c r="F43" s="32">
        <v>463284</v>
      </c>
      <c r="G43" s="92">
        <f t="shared" si="0"/>
        <v>32</v>
      </c>
      <c r="H43" s="4" t="s">
        <v>115</v>
      </c>
      <c r="I43" s="5">
        <f t="shared" si="1"/>
        <v>182.72</v>
      </c>
      <c r="J43" s="6" t="s">
        <v>501</v>
      </c>
      <c r="K43" s="5">
        <v>182.72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6"/>
      <c r="Y43" s="5"/>
      <c r="Z43" s="5"/>
      <c r="AA43" s="5"/>
      <c r="AB43" s="5">
        <f t="shared" si="2"/>
        <v>182.72</v>
      </c>
    </row>
    <row r="44" spans="1:28" x14ac:dyDescent="0.3">
      <c r="A44" s="92">
        <v>33</v>
      </c>
      <c r="B44" s="92">
        <v>20272</v>
      </c>
      <c r="C44" s="96"/>
      <c r="D44" s="3" t="s">
        <v>172</v>
      </c>
      <c r="E44" s="92">
        <f t="shared" si="3"/>
        <v>463285</v>
      </c>
      <c r="F44" s="32">
        <v>463286</v>
      </c>
      <c r="G44" s="92">
        <f t="shared" si="0"/>
        <v>2</v>
      </c>
      <c r="H44" s="4" t="s">
        <v>104</v>
      </c>
      <c r="I44" s="5">
        <f t="shared" si="1"/>
        <v>11.42</v>
      </c>
      <c r="J44" s="6" t="s">
        <v>1122</v>
      </c>
      <c r="K44" s="5">
        <v>11.42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6"/>
      <c r="Y44" s="5"/>
      <c r="Z44" s="5"/>
      <c r="AA44" s="5"/>
      <c r="AB44" s="5">
        <f t="shared" si="2"/>
        <v>11.42</v>
      </c>
    </row>
    <row r="45" spans="1:28" x14ac:dyDescent="0.3">
      <c r="A45" s="92">
        <v>34</v>
      </c>
      <c r="B45" s="92">
        <v>20273</v>
      </c>
      <c r="C45" s="96"/>
      <c r="D45" s="3" t="s">
        <v>172</v>
      </c>
      <c r="E45" s="92">
        <f t="shared" si="3"/>
        <v>463287</v>
      </c>
      <c r="F45" s="32">
        <v>463293</v>
      </c>
      <c r="G45" s="92">
        <f t="shared" si="0"/>
        <v>7</v>
      </c>
      <c r="H45" s="4" t="s">
        <v>102</v>
      </c>
      <c r="I45" s="5">
        <f t="shared" si="1"/>
        <v>39.97</v>
      </c>
      <c r="J45" s="6" t="s">
        <v>966</v>
      </c>
      <c r="K45" s="5">
        <v>22.84</v>
      </c>
      <c r="L45" s="6" t="s">
        <v>967</v>
      </c>
      <c r="M45" s="5">
        <v>17.13</v>
      </c>
      <c r="N45" s="6"/>
      <c r="O45" s="5"/>
      <c r="P45" s="6"/>
      <c r="Q45" s="5"/>
      <c r="R45" s="6"/>
      <c r="S45" s="5"/>
      <c r="T45" s="6"/>
      <c r="U45" s="5"/>
      <c r="V45" s="6"/>
      <c r="W45" s="5"/>
      <c r="X45" s="6"/>
      <c r="Y45" s="5"/>
      <c r="Z45" s="5"/>
      <c r="AA45" s="5"/>
      <c r="AB45" s="5">
        <f t="shared" si="2"/>
        <v>39.97</v>
      </c>
    </row>
    <row r="46" spans="1:28" x14ac:dyDescent="0.3">
      <c r="A46" s="92">
        <v>35</v>
      </c>
      <c r="B46" s="92">
        <v>20274</v>
      </c>
      <c r="C46" s="96"/>
      <c r="D46" s="3" t="s">
        <v>151</v>
      </c>
      <c r="E46" s="92">
        <f t="shared" si="3"/>
        <v>463294</v>
      </c>
      <c r="F46" s="32">
        <v>463298</v>
      </c>
      <c r="G46" s="92">
        <f t="shared" si="0"/>
        <v>5</v>
      </c>
      <c r="H46" s="4" t="s">
        <v>30</v>
      </c>
      <c r="I46" s="5">
        <f t="shared" si="1"/>
        <v>28.55</v>
      </c>
      <c r="J46" s="6" t="s">
        <v>746</v>
      </c>
      <c r="K46" s="5">
        <v>28.55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6"/>
      <c r="Y46" s="5"/>
      <c r="Z46" s="5"/>
      <c r="AA46" s="5"/>
      <c r="AB46" s="5">
        <f t="shared" si="2"/>
        <v>28.55</v>
      </c>
    </row>
    <row r="47" spans="1:28" x14ac:dyDescent="0.3">
      <c r="A47" s="92">
        <v>36</v>
      </c>
      <c r="B47" s="92">
        <v>20275</v>
      </c>
      <c r="C47" s="96"/>
      <c r="D47" s="92" t="s">
        <v>229</v>
      </c>
      <c r="E47" s="92">
        <f t="shared" si="3"/>
        <v>463299</v>
      </c>
      <c r="F47" s="32">
        <v>463310</v>
      </c>
      <c r="G47" s="92">
        <f t="shared" si="0"/>
        <v>12</v>
      </c>
      <c r="H47" s="4" t="s">
        <v>39</v>
      </c>
      <c r="I47" s="5">
        <f t="shared" si="1"/>
        <v>68.52</v>
      </c>
      <c r="J47" s="6" t="s">
        <v>962</v>
      </c>
      <c r="K47" s="5">
        <v>17.13</v>
      </c>
      <c r="L47" s="6" t="s">
        <v>963</v>
      </c>
      <c r="M47" s="5">
        <v>17.13</v>
      </c>
      <c r="N47" s="6" t="s">
        <v>964</v>
      </c>
      <c r="O47" s="5">
        <v>17.13</v>
      </c>
      <c r="P47" s="6" t="s">
        <v>965</v>
      </c>
      <c r="Q47" s="5">
        <v>17.13</v>
      </c>
      <c r="R47" s="6"/>
      <c r="S47" s="5"/>
      <c r="T47" s="6"/>
      <c r="U47" s="5"/>
      <c r="V47" s="6"/>
      <c r="W47" s="5"/>
      <c r="X47" s="6"/>
      <c r="Y47" s="5"/>
      <c r="Z47" s="5"/>
      <c r="AA47" s="5"/>
      <c r="AB47" s="5">
        <f t="shared" si="2"/>
        <v>68.52</v>
      </c>
    </row>
    <row r="48" spans="1:28" x14ac:dyDescent="0.3">
      <c r="A48" s="92">
        <v>37</v>
      </c>
      <c r="B48" s="92">
        <v>20276</v>
      </c>
      <c r="C48" s="96"/>
      <c r="D48" s="92" t="s">
        <v>144</v>
      </c>
      <c r="E48" s="92">
        <f t="shared" si="3"/>
        <v>463311</v>
      </c>
      <c r="F48" s="32">
        <v>463319</v>
      </c>
      <c r="G48" s="92">
        <f t="shared" si="0"/>
        <v>9</v>
      </c>
      <c r="H48" s="4" t="s">
        <v>13</v>
      </c>
      <c r="I48" s="5">
        <f t="shared" si="1"/>
        <v>51.39</v>
      </c>
      <c r="J48" s="6" t="s">
        <v>769</v>
      </c>
      <c r="K48" s="5">
        <v>34.26</v>
      </c>
      <c r="L48" s="6" t="s">
        <v>770</v>
      </c>
      <c r="M48" s="5">
        <v>17.13</v>
      </c>
      <c r="N48" s="6"/>
      <c r="O48" s="5"/>
      <c r="P48" s="6"/>
      <c r="Q48" s="5"/>
      <c r="R48" s="6"/>
      <c r="S48" s="5"/>
      <c r="T48" s="6"/>
      <c r="U48" s="5"/>
      <c r="V48" s="6"/>
      <c r="W48" s="5"/>
      <c r="X48" s="6"/>
      <c r="Y48" s="5"/>
      <c r="Z48" s="5"/>
      <c r="AA48" s="5"/>
      <c r="AB48" s="5">
        <f t="shared" si="2"/>
        <v>51.39</v>
      </c>
    </row>
    <row r="49" spans="1:28" x14ac:dyDescent="0.3">
      <c r="A49" s="92">
        <v>38</v>
      </c>
      <c r="B49" s="92">
        <v>20277</v>
      </c>
      <c r="C49" s="96"/>
      <c r="D49" s="92" t="s">
        <v>156</v>
      </c>
      <c r="E49" s="92">
        <f t="shared" si="3"/>
        <v>463320</v>
      </c>
      <c r="F49" s="32">
        <v>463325</v>
      </c>
      <c r="G49" s="92">
        <f t="shared" si="0"/>
        <v>6</v>
      </c>
      <c r="H49" s="4" t="s">
        <v>6</v>
      </c>
      <c r="I49" s="5">
        <f t="shared" si="1"/>
        <v>34.26</v>
      </c>
      <c r="J49" s="6" t="s">
        <v>807</v>
      </c>
      <c r="K49" s="5">
        <v>11.42</v>
      </c>
      <c r="L49" s="6" t="s">
        <v>808</v>
      </c>
      <c r="M49" s="5">
        <v>22.84</v>
      </c>
      <c r="N49" s="6"/>
      <c r="O49" s="5"/>
      <c r="P49" s="6"/>
      <c r="Q49" s="5"/>
      <c r="R49" s="6"/>
      <c r="S49" s="5"/>
      <c r="T49" s="6"/>
      <c r="U49" s="5"/>
      <c r="V49" s="6"/>
      <c r="W49" s="5"/>
      <c r="X49" s="6"/>
      <c r="Y49" s="5"/>
      <c r="Z49" s="5"/>
      <c r="AA49" s="5"/>
      <c r="AB49" s="5">
        <f t="shared" si="2"/>
        <v>34.26</v>
      </c>
    </row>
    <row r="50" spans="1:28" x14ac:dyDescent="0.3">
      <c r="A50" s="92">
        <v>39</v>
      </c>
      <c r="B50" s="92">
        <v>20278</v>
      </c>
      <c r="C50" s="96"/>
      <c r="D50" s="92" t="s">
        <v>143</v>
      </c>
      <c r="E50" s="92">
        <f t="shared" si="3"/>
        <v>463326</v>
      </c>
      <c r="F50" s="32">
        <v>463333</v>
      </c>
      <c r="G50" s="92">
        <f t="shared" si="0"/>
        <v>8</v>
      </c>
      <c r="H50" s="4" t="s">
        <v>60</v>
      </c>
      <c r="I50" s="5">
        <f t="shared" si="1"/>
        <v>45.68</v>
      </c>
      <c r="J50" s="6" t="s">
        <v>809</v>
      </c>
      <c r="K50" s="5">
        <v>22.84</v>
      </c>
      <c r="L50" s="6" t="s">
        <v>810</v>
      </c>
      <c r="M50" s="5">
        <v>22.84</v>
      </c>
      <c r="N50" s="6"/>
      <c r="O50" s="5"/>
      <c r="P50" s="6"/>
      <c r="Q50" s="5"/>
      <c r="R50" s="6"/>
      <c r="S50" s="5"/>
      <c r="T50" s="6"/>
      <c r="U50" s="5"/>
      <c r="V50" s="6"/>
      <c r="W50" s="5"/>
      <c r="X50" s="6"/>
      <c r="Y50" s="5"/>
      <c r="Z50" s="5"/>
      <c r="AA50" s="5"/>
      <c r="AB50" s="5">
        <f t="shared" si="2"/>
        <v>45.68</v>
      </c>
    </row>
    <row r="51" spans="1:28" x14ac:dyDescent="0.3">
      <c r="A51" s="92">
        <v>40</v>
      </c>
      <c r="B51" s="92">
        <v>20279</v>
      </c>
      <c r="C51" s="96">
        <v>43165</v>
      </c>
      <c r="D51" s="92" t="s">
        <v>165</v>
      </c>
      <c r="E51" s="92">
        <f t="shared" si="3"/>
        <v>463334</v>
      </c>
      <c r="F51" s="32">
        <v>463338</v>
      </c>
      <c r="G51" s="92">
        <f t="shared" si="0"/>
        <v>5</v>
      </c>
      <c r="H51" s="4" t="s">
        <v>109</v>
      </c>
      <c r="I51" s="5">
        <f t="shared" si="1"/>
        <v>28.55</v>
      </c>
      <c r="J51" s="6" t="s">
        <v>811</v>
      </c>
      <c r="K51" s="5">
        <v>28.55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6"/>
      <c r="Y51" s="5"/>
      <c r="Z51" s="5"/>
      <c r="AA51" s="5"/>
      <c r="AB51" s="5">
        <f t="shared" si="2"/>
        <v>28.55</v>
      </c>
    </row>
    <row r="52" spans="1:28" x14ac:dyDescent="0.3">
      <c r="A52" s="92">
        <v>41</v>
      </c>
      <c r="B52" s="92">
        <v>20280</v>
      </c>
      <c r="C52" s="96"/>
      <c r="D52" s="92" t="s">
        <v>258</v>
      </c>
      <c r="E52" s="92">
        <v>457935</v>
      </c>
      <c r="F52" s="2">
        <v>457936</v>
      </c>
      <c r="G52" s="92">
        <f t="shared" si="0"/>
        <v>2</v>
      </c>
      <c r="H52" s="4" t="s">
        <v>108</v>
      </c>
      <c r="I52" s="5">
        <f t="shared" si="1"/>
        <v>11.42</v>
      </c>
      <c r="J52" s="6" t="s">
        <v>771</v>
      </c>
      <c r="K52" s="5">
        <v>11.42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6"/>
      <c r="W52" s="5"/>
      <c r="X52" s="6"/>
      <c r="Y52" s="5"/>
      <c r="Z52" s="5"/>
      <c r="AA52" s="5"/>
      <c r="AB52" s="5">
        <f t="shared" si="2"/>
        <v>11.42</v>
      </c>
    </row>
    <row r="53" spans="1:28" x14ac:dyDescent="0.3">
      <c r="A53" s="92">
        <v>42</v>
      </c>
      <c r="B53" s="92">
        <v>20281</v>
      </c>
      <c r="C53" s="96"/>
      <c r="D53" s="92" t="s">
        <v>147</v>
      </c>
      <c r="E53" s="92">
        <v>463339</v>
      </c>
      <c r="F53" s="2">
        <v>463346</v>
      </c>
      <c r="G53" s="92">
        <f t="shared" si="0"/>
        <v>8</v>
      </c>
      <c r="H53" s="4" t="s">
        <v>103</v>
      </c>
      <c r="I53" s="5">
        <f t="shared" si="1"/>
        <v>45.68</v>
      </c>
      <c r="J53" s="6" t="s">
        <v>1123</v>
      </c>
      <c r="K53" s="5">
        <v>22.84</v>
      </c>
      <c r="L53" s="6" t="s">
        <v>1124</v>
      </c>
      <c r="M53" s="5">
        <v>22.84</v>
      </c>
      <c r="N53" s="6"/>
      <c r="O53" s="5"/>
      <c r="P53" s="6"/>
      <c r="Q53" s="5"/>
      <c r="R53" s="6"/>
      <c r="S53" s="5"/>
      <c r="T53" s="6"/>
      <c r="U53" s="5"/>
      <c r="V53" s="6"/>
      <c r="W53" s="5"/>
      <c r="X53" s="6"/>
      <c r="Y53" s="5"/>
      <c r="Z53" s="5"/>
      <c r="AA53" s="5"/>
      <c r="AB53" s="5">
        <f t="shared" si="2"/>
        <v>45.68</v>
      </c>
    </row>
    <row r="54" spans="1:28" x14ac:dyDescent="0.3">
      <c r="A54" s="92">
        <v>43</v>
      </c>
      <c r="B54" s="92">
        <v>20282</v>
      </c>
      <c r="C54" s="96"/>
      <c r="D54" s="92" t="s">
        <v>167</v>
      </c>
      <c r="E54" s="92">
        <v>457937</v>
      </c>
      <c r="F54" s="2">
        <v>457939</v>
      </c>
      <c r="G54" s="92">
        <f t="shared" si="0"/>
        <v>3</v>
      </c>
      <c r="H54" s="4" t="s">
        <v>17</v>
      </c>
      <c r="I54" s="5">
        <f t="shared" si="1"/>
        <v>17.13</v>
      </c>
      <c r="J54" s="6" t="s">
        <v>749</v>
      </c>
      <c r="K54" s="5">
        <v>17.13</v>
      </c>
      <c r="L54" s="6"/>
      <c r="M54" s="5"/>
      <c r="N54" s="6"/>
      <c r="O54" s="5"/>
      <c r="P54" s="6"/>
      <c r="Q54" s="5"/>
      <c r="R54" s="6"/>
      <c r="S54" s="5"/>
      <c r="T54" s="6"/>
      <c r="U54" s="5"/>
      <c r="V54" s="6"/>
      <c r="W54" s="5"/>
      <c r="X54" s="6"/>
      <c r="Y54" s="5"/>
      <c r="Z54" s="5"/>
      <c r="AA54" s="5"/>
      <c r="AB54" s="5">
        <f t="shared" si="2"/>
        <v>17.13</v>
      </c>
    </row>
    <row r="55" spans="1:28" x14ac:dyDescent="0.3">
      <c r="A55" s="92">
        <v>44</v>
      </c>
      <c r="B55" s="92">
        <v>20283</v>
      </c>
      <c r="C55" s="96"/>
      <c r="D55" s="92" t="s">
        <v>146</v>
      </c>
      <c r="E55" s="92">
        <v>450416</v>
      </c>
      <c r="F55" s="2">
        <v>450416</v>
      </c>
      <c r="G55" s="92">
        <f t="shared" si="0"/>
        <v>1</v>
      </c>
      <c r="H55" s="4" t="s">
        <v>196</v>
      </c>
      <c r="I55" s="5">
        <f t="shared" si="1"/>
        <v>5.71</v>
      </c>
      <c r="J55" s="6" t="s">
        <v>813</v>
      </c>
      <c r="K55" s="5">
        <v>5.71</v>
      </c>
      <c r="L55" s="6"/>
      <c r="M55" s="5"/>
      <c r="N55" s="6"/>
      <c r="O55" s="5"/>
      <c r="P55" s="6"/>
      <c r="Q55" s="5"/>
      <c r="R55" s="6"/>
      <c r="S55" s="5"/>
      <c r="T55" s="6"/>
      <c r="U55" s="5"/>
      <c r="V55" s="6"/>
      <c r="W55" s="5"/>
      <c r="X55" s="6"/>
      <c r="Y55" s="5"/>
      <c r="Z55" s="5"/>
      <c r="AA55" s="5"/>
      <c r="AB55" s="5">
        <f t="shared" si="2"/>
        <v>5.71</v>
      </c>
    </row>
    <row r="56" spans="1:28" x14ac:dyDescent="0.3">
      <c r="A56" s="92">
        <v>45</v>
      </c>
      <c r="B56" s="92">
        <v>20284</v>
      </c>
      <c r="C56" s="96"/>
      <c r="D56" s="92" t="s">
        <v>171</v>
      </c>
      <c r="E56" s="92">
        <v>461889</v>
      </c>
      <c r="F56" s="2">
        <v>461900</v>
      </c>
      <c r="G56" s="92">
        <f t="shared" si="0"/>
        <v>12</v>
      </c>
      <c r="H56" s="4" t="s">
        <v>9</v>
      </c>
      <c r="I56" s="5">
        <f t="shared" si="1"/>
        <v>68.52</v>
      </c>
      <c r="J56" s="6" t="s">
        <v>910</v>
      </c>
      <c r="K56" s="5">
        <v>22.84</v>
      </c>
      <c r="L56" s="6" t="s">
        <v>911</v>
      </c>
      <c r="M56" s="5">
        <v>11.42</v>
      </c>
      <c r="N56" s="6" t="s">
        <v>912</v>
      </c>
      <c r="O56" s="5">
        <v>17.13</v>
      </c>
      <c r="P56" s="6" t="s">
        <v>913</v>
      </c>
      <c r="Q56" s="5">
        <v>17.13</v>
      </c>
      <c r="R56" s="6"/>
      <c r="S56" s="5"/>
      <c r="T56" s="6"/>
      <c r="U56" s="5"/>
      <c r="V56" s="6"/>
      <c r="W56" s="5"/>
      <c r="X56" s="6"/>
      <c r="Y56" s="5"/>
      <c r="Z56" s="5"/>
      <c r="AA56" s="5"/>
      <c r="AB56" s="5">
        <f t="shared" si="2"/>
        <v>68.52</v>
      </c>
    </row>
    <row r="57" spans="1:28" x14ac:dyDescent="0.3">
      <c r="A57" s="92">
        <v>46</v>
      </c>
      <c r="B57" s="92">
        <v>20285</v>
      </c>
      <c r="C57" s="96"/>
      <c r="D57" s="92" t="s">
        <v>175</v>
      </c>
      <c r="E57" s="92">
        <v>448149</v>
      </c>
      <c r="F57" s="2">
        <v>448149</v>
      </c>
      <c r="G57" s="92">
        <f t="shared" si="0"/>
        <v>1</v>
      </c>
      <c r="H57" s="4" t="s">
        <v>16</v>
      </c>
      <c r="I57" s="5">
        <f t="shared" si="1"/>
        <v>5.71</v>
      </c>
      <c r="J57" s="180" t="s">
        <v>98</v>
      </c>
      <c r="K57" s="5"/>
      <c r="L57" s="6"/>
      <c r="M57" s="5"/>
      <c r="N57" s="6"/>
      <c r="O57" s="5"/>
      <c r="P57" s="6"/>
      <c r="Q57" s="5"/>
      <c r="R57" s="6"/>
      <c r="S57" s="5"/>
      <c r="T57" s="6"/>
      <c r="U57" s="5"/>
      <c r="V57" s="6"/>
      <c r="W57" s="5"/>
      <c r="X57" s="6"/>
      <c r="Y57" s="5"/>
      <c r="Z57" s="5"/>
      <c r="AA57" s="5"/>
      <c r="AB57" s="5">
        <f t="shared" si="2"/>
        <v>0</v>
      </c>
    </row>
    <row r="58" spans="1:28" x14ac:dyDescent="0.3">
      <c r="A58" s="92">
        <v>47</v>
      </c>
      <c r="B58" s="92">
        <v>20286</v>
      </c>
      <c r="C58" s="96"/>
      <c r="D58" s="92" t="s">
        <v>264</v>
      </c>
      <c r="E58" s="92">
        <v>461901</v>
      </c>
      <c r="F58" s="2">
        <v>461902</v>
      </c>
      <c r="G58" s="92">
        <f t="shared" si="0"/>
        <v>2</v>
      </c>
      <c r="H58" s="4" t="s">
        <v>303</v>
      </c>
      <c r="I58" s="5">
        <f t="shared" si="1"/>
        <v>11.42</v>
      </c>
      <c r="J58" s="6" t="s">
        <v>758</v>
      </c>
      <c r="K58" s="5">
        <v>11.42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6"/>
      <c r="Y58" s="5"/>
      <c r="Z58" s="5"/>
      <c r="AA58" s="5"/>
      <c r="AB58" s="5">
        <f t="shared" si="2"/>
        <v>11.42</v>
      </c>
    </row>
    <row r="59" spans="1:28" x14ac:dyDescent="0.3">
      <c r="A59" s="92">
        <v>48</v>
      </c>
      <c r="B59" s="92">
        <v>20287</v>
      </c>
      <c r="C59" s="96"/>
      <c r="D59" s="92" t="s">
        <v>166</v>
      </c>
      <c r="E59" s="92">
        <f t="shared" si="3"/>
        <v>461903</v>
      </c>
      <c r="F59" s="2">
        <v>461906</v>
      </c>
      <c r="G59" s="92">
        <f t="shared" si="0"/>
        <v>4</v>
      </c>
      <c r="H59" s="4" t="s">
        <v>22</v>
      </c>
      <c r="I59" s="5">
        <f t="shared" si="1"/>
        <v>22.84</v>
      </c>
      <c r="J59" s="6" t="s">
        <v>772</v>
      </c>
      <c r="K59" s="5">
        <v>22.84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6"/>
      <c r="W59" s="5"/>
      <c r="X59" s="6"/>
      <c r="Y59" s="5"/>
      <c r="Z59" s="5"/>
      <c r="AA59" s="5"/>
      <c r="AB59" s="5">
        <f t="shared" si="2"/>
        <v>22.84</v>
      </c>
    </row>
    <row r="60" spans="1:28" x14ac:dyDescent="0.3">
      <c r="A60" s="92">
        <v>49</v>
      </c>
      <c r="B60" s="92">
        <v>20288</v>
      </c>
      <c r="C60" s="96"/>
      <c r="D60" s="92" t="s">
        <v>235</v>
      </c>
      <c r="E60" s="92">
        <v>460055</v>
      </c>
      <c r="F60" s="2">
        <v>460058</v>
      </c>
      <c r="G60" s="92">
        <f t="shared" si="0"/>
        <v>4</v>
      </c>
      <c r="H60" s="4" t="s">
        <v>61</v>
      </c>
      <c r="I60" s="5">
        <f t="shared" si="1"/>
        <v>22.84</v>
      </c>
      <c r="J60" s="6" t="s">
        <v>961</v>
      </c>
      <c r="K60" s="5">
        <v>22.84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6"/>
      <c r="W60" s="5"/>
      <c r="X60" s="6"/>
      <c r="Y60" s="5"/>
      <c r="Z60" s="5"/>
      <c r="AA60" s="5"/>
      <c r="AB60" s="5">
        <f t="shared" si="2"/>
        <v>22.84</v>
      </c>
    </row>
    <row r="61" spans="1:28" x14ac:dyDescent="0.3">
      <c r="A61" s="92">
        <v>50</v>
      </c>
      <c r="B61" s="92">
        <v>20289</v>
      </c>
      <c r="C61" s="96"/>
      <c r="D61" s="92" t="s">
        <v>151</v>
      </c>
      <c r="E61" s="92">
        <v>463347</v>
      </c>
      <c r="F61" s="2">
        <v>463351</v>
      </c>
      <c r="G61" s="92">
        <f t="shared" si="0"/>
        <v>5</v>
      </c>
      <c r="H61" s="4" t="s">
        <v>48</v>
      </c>
      <c r="I61" s="5">
        <f t="shared" si="1"/>
        <v>28.55</v>
      </c>
      <c r="J61" s="6" t="s">
        <v>814</v>
      </c>
      <c r="K61" s="5">
        <v>28.55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6"/>
      <c r="W61" s="5"/>
      <c r="X61" s="6"/>
      <c r="Y61" s="5"/>
      <c r="Z61" s="5"/>
      <c r="AA61" s="5"/>
      <c r="AB61" s="5">
        <f t="shared" si="2"/>
        <v>28.55</v>
      </c>
    </row>
    <row r="62" spans="1:28" x14ac:dyDescent="0.3">
      <c r="A62" s="92">
        <v>51</v>
      </c>
      <c r="B62" s="92">
        <v>20290</v>
      </c>
      <c r="C62" s="96">
        <v>43166</v>
      </c>
      <c r="D62" s="92" t="s">
        <v>135</v>
      </c>
      <c r="E62" s="92">
        <f t="shared" si="3"/>
        <v>463352</v>
      </c>
      <c r="F62" s="2">
        <v>463352</v>
      </c>
      <c r="G62" s="92">
        <f t="shared" si="0"/>
        <v>1</v>
      </c>
      <c r="H62" s="4" t="s">
        <v>193</v>
      </c>
      <c r="I62" s="5">
        <f t="shared" si="1"/>
        <v>5.71</v>
      </c>
      <c r="J62" s="180" t="s">
        <v>98</v>
      </c>
      <c r="K62" s="5"/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6"/>
      <c r="Y62" s="5"/>
      <c r="Z62" s="5"/>
      <c r="AA62" s="5"/>
      <c r="AB62" s="5">
        <f t="shared" si="2"/>
        <v>0</v>
      </c>
    </row>
    <row r="63" spans="1:28" x14ac:dyDescent="0.3">
      <c r="A63" s="92">
        <v>52</v>
      </c>
      <c r="B63" s="92">
        <v>20291</v>
      </c>
      <c r="C63" s="96"/>
      <c r="D63" s="92" t="s">
        <v>242</v>
      </c>
      <c r="E63" s="92">
        <f t="shared" si="3"/>
        <v>463353</v>
      </c>
      <c r="F63" s="2">
        <v>463459</v>
      </c>
      <c r="G63" s="92">
        <f t="shared" si="0"/>
        <v>107</v>
      </c>
      <c r="H63" s="4" t="s">
        <v>47</v>
      </c>
      <c r="I63" s="5">
        <f t="shared" si="1"/>
        <v>610.97</v>
      </c>
      <c r="J63" s="6" t="s">
        <v>501</v>
      </c>
      <c r="K63" s="5">
        <v>610.97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6"/>
      <c r="Y63" s="5"/>
      <c r="Z63" s="5"/>
      <c r="AA63" s="5"/>
      <c r="AB63" s="5">
        <f t="shared" si="2"/>
        <v>610.97</v>
      </c>
    </row>
    <row r="64" spans="1:28" x14ac:dyDescent="0.3">
      <c r="A64" s="92">
        <v>53</v>
      </c>
      <c r="B64" s="92">
        <v>20292</v>
      </c>
      <c r="C64" s="96"/>
      <c r="D64" s="92" t="s">
        <v>242</v>
      </c>
      <c r="E64" s="92">
        <f t="shared" si="3"/>
        <v>463460</v>
      </c>
      <c r="F64" s="2">
        <v>463504</v>
      </c>
      <c r="G64" s="92">
        <f t="shared" si="0"/>
        <v>45</v>
      </c>
      <c r="H64" s="4" t="s">
        <v>47</v>
      </c>
      <c r="I64" s="5">
        <f t="shared" si="1"/>
        <v>256.95</v>
      </c>
      <c r="J64" s="6" t="s">
        <v>501</v>
      </c>
      <c r="K64" s="5">
        <v>256.95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6"/>
      <c r="W64" s="5"/>
      <c r="X64" s="6"/>
      <c r="Y64" s="5"/>
      <c r="Z64" s="5"/>
      <c r="AA64" s="5"/>
      <c r="AB64" s="5">
        <f t="shared" si="2"/>
        <v>256.95</v>
      </c>
    </row>
    <row r="65" spans="1:28" x14ac:dyDescent="0.3">
      <c r="A65" s="92">
        <v>54</v>
      </c>
      <c r="B65" s="92">
        <v>20293</v>
      </c>
      <c r="C65" s="96"/>
      <c r="D65" s="92" t="s">
        <v>736</v>
      </c>
      <c r="E65" s="92">
        <f t="shared" si="3"/>
        <v>463505</v>
      </c>
      <c r="F65" s="2">
        <v>463535</v>
      </c>
      <c r="G65" s="92">
        <f t="shared" si="0"/>
        <v>31</v>
      </c>
      <c r="H65" s="4" t="s">
        <v>40</v>
      </c>
      <c r="I65" s="5">
        <f t="shared" si="1"/>
        <v>177.01</v>
      </c>
      <c r="J65" s="6" t="s">
        <v>914</v>
      </c>
      <c r="K65" s="5">
        <v>148.46</v>
      </c>
      <c r="L65" s="6" t="s">
        <v>915</v>
      </c>
      <c r="M65" s="5">
        <v>28.55</v>
      </c>
      <c r="N65" s="6"/>
      <c r="O65" s="5"/>
      <c r="P65" s="6"/>
      <c r="Q65" s="5"/>
      <c r="R65" s="6"/>
      <c r="S65" s="5"/>
      <c r="T65" s="6"/>
      <c r="U65" s="5"/>
      <c r="V65" s="6"/>
      <c r="W65" s="5"/>
      <c r="X65" s="6"/>
      <c r="Y65" s="5"/>
      <c r="Z65" s="5"/>
      <c r="AA65" s="5"/>
      <c r="AB65" s="5">
        <f t="shared" si="2"/>
        <v>177.01000000000002</v>
      </c>
    </row>
    <row r="66" spans="1:28" x14ac:dyDescent="0.3">
      <c r="A66" s="92">
        <v>55</v>
      </c>
      <c r="B66" s="92">
        <v>20294</v>
      </c>
      <c r="C66" s="96"/>
      <c r="D66" s="92" t="s">
        <v>737</v>
      </c>
      <c r="E66" s="92">
        <f t="shared" si="3"/>
        <v>463536</v>
      </c>
      <c r="F66" s="2">
        <v>463566</v>
      </c>
      <c r="G66" s="92">
        <f t="shared" si="0"/>
        <v>31</v>
      </c>
      <c r="H66" s="4" t="s">
        <v>40</v>
      </c>
      <c r="I66" s="5">
        <f t="shared" si="1"/>
        <v>177.01</v>
      </c>
      <c r="J66" s="6" t="s">
        <v>916</v>
      </c>
      <c r="K66" s="5">
        <v>148.46</v>
      </c>
      <c r="L66" s="6" t="s">
        <v>917</v>
      </c>
      <c r="M66" s="5">
        <v>28.55</v>
      </c>
      <c r="N66" s="6"/>
      <c r="O66" s="5"/>
      <c r="P66" s="6"/>
      <c r="Q66" s="5"/>
      <c r="R66" s="6"/>
      <c r="S66" s="5"/>
      <c r="T66" s="6"/>
      <c r="U66" s="5"/>
      <c r="V66" s="6"/>
      <c r="W66" s="5"/>
      <c r="X66" s="6"/>
      <c r="Y66" s="5"/>
      <c r="Z66" s="5"/>
      <c r="AA66" s="5"/>
      <c r="AB66" s="5">
        <f t="shared" si="2"/>
        <v>177.01000000000002</v>
      </c>
    </row>
    <row r="67" spans="1:28" x14ac:dyDescent="0.3">
      <c r="A67" s="92">
        <v>56</v>
      </c>
      <c r="B67" s="92">
        <v>20295</v>
      </c>
      <c r="C67" s="96"/>
      <c r="D67" s="92" t="s">
        <v>168</v>
      </c>
      <c r="E67" s="92">
        <f t="shared" si="3"/>
        <v>463567</v>
      </c>
      <c r="F67" s="2">
        <v>463577</v>
      </c>
      <c r="G67" s="92">
        <f t="shared" si="0"/>
        <v>11</v>
      </c>
      <c r="H67" s="4" t="s">
        <v>50</v>
      </c>
      <c r="I67" s="5">
        <f t="shared" si="1"/>
        <v>62.81</v>
      </c>
      <c r="J67" s="6" t="s">
        <v>1401</v>
      </c>
      <c r="K67" s="5">
        <v>39.97</v>
      </c>
      <c r="L67" s="6" t="s">
        <v>1402</v>
      </c>
      <c r="M67" s="5">
        <v>22.84</v>
      </c>
      <c r="N67" s="6"/>
      <c r="O67" s="5"/>
      <c r="P67" s="6"/>
      <c r="Q67" s="5"/>
      <c r="R67" s="6"/>
      <c r="S67" s="5"/>
      <c r="T67" s="6"/>
      <c r="U67" s="5"/>
      <c r="V67" s="6"/>
      <c r="W67" s="5"/>
      <c r="X67" s="6"/>
      <c r="Y67" s="5"/>
      <c r="Z67" s="5"/>
      <c r="AA67" s="5"/>
      <c r="AB67" s="5">
        <f t="shared" si="2"/>
        <v>62.81</v>
      </c>
    </row>
    <row r="68" spans="1:28" x14ac:dyDescent="0.3">
      <c r="A68" s="92">
        <v>57</v>
      </c>
      <c r="B68" s="92">
        <v>20296</v>
      </c>
      <c r="C68" s="96"/>
      <c r="D68" s="92" t="s">
        <v>264</v>
      </c>
      <c r="E68" s="92">
        <f t="shared" si="3"/>
        <v>463578</v>
      </c>
      <c r="F68" s="2">
        <v>463578</v>
      </c>
      <c r="G68" s="92">
        <f t="shared" si="0"/>
        <v>1</v>
      </c>
      <c r="H68" s="4" t="s">
        <v>117</v>
      </c>
      <c r="I68" s="5">
        <f t="shared" si="1"/>
        <v>5.71</v>
      </c>
      <c r="J68" s="6" t="s">
        <v>815</v>
      </c>
      <c r="K68" s="5">
        <v>5.71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6"/>
      <c r="Y68" s="5"/>
      <c r="Z68" s="5"/>
      <c r="AA68" s="5"/>
      <c r="AB68" s="5">
        <f t="shared" si="2"/>
        <v>5.71</v>
      </c>
    </row>
    <row r="69" spans="1:28" x14ac:dyDescent="0.3">
      <c r="A69" s="92">
        <v>58</v>
      </c>
      <c r="B69" s="92">
        <v>20297</v>
      </c>
      <c r="C69" s="96"/>
      <c r="D69" s="92" t="s">
        <v>221</v>
      </c>
      <c r="E69" s="92">
        <f t="shared" si="3"/>
        <v>463579</v>
      </c>
      <c r="F69" s="2">
        <v>463582</v>
      </c>
      <c r="G69" s="92">
        <f t="shared" si="0"/>
        <v>4</v>
      </c>
      <c r="H69" s="4" t="s">
        <v>15</v>
      </c>
      <c r="I69" s="5">
        <f t="shared" si="1"/>
        <v>22.84</v>
      </c>
      <c r="J69" s="6" t="s">
        <v>883</v>
      </c>
      <c r="K69" s="5">
        <v>22.84</v>
      </c>
      <c r="L69" s="6"/>
      <c r="M69" s="5"/>
      <c r="N69" s="6"/>
      <c r="O69" s="5"/>
      <c r="P69" s="6"/>
      <c r="Q69" s="5"/>
      <c r="R69" s="6"/>
      <c r="S69" s="5"/>
      <c r="T69" s="6"/>
      <c r="U69" s="5"/>
      <c r="V69" s="6"/>
      <c r="W69" s="5"/>
      <c r="X69" s="6"/>
      <c r="Y69" s="5"/>
      <c r="Z69" s="5"/>
      <c r="AA69" s="5"/>
      <c r="AB69" s="5">
        <f t="shared" si="2"/>
        <v>22.84</v>
      </c>
    </row>
    <row r="70" spans="1:28" x14ac:dyDescent="0.3">
      <c r="A70" s="92">
        <v>59</v>
      </c>
      <c r="B70" s="92">
        <v>20298</v>
      </c>
      <c r="C70" s="96"/>
      <c r="D70" s="92" t="s">
        <v>319</v>
      </c>
      <c r="E70" s="92">
        <f t="shared" si="3"/>
        <v>463583</v>
      </c>
      <c r="F70" s="33">
        <v>463659</v>
      </c>
      <c r="G70" s="92">
        <f t="shared" si="0"/>
        <v>77</v>
      </c>
      <c r="H70" s="4" t="s">
        <v>15</v>
      </c>
      <c r="I70" s="5">
        <f t="shared" si="1"/>
        <v>439.67</v>
      </c>
      <c r="J70" s="6" t="s">
        <v>968</v>
      </c>
      <c r="K70" s="5">
        <v>439.67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6"/>
      <c r="Y70" s="5"/>
      <c r="Z70" s="5"/>
      <c r="AA70" s="5"/>
      <c r="AB70" s="5">
        <f t="shared" si="2"/>
        <v>439.67</v>
      </c>
    </row>
    <row r="71" spans="1:28" x14ac:dyDescent="0.3">
      <c r="A71" s="92">
        <v>60</v>
      </c>
      <c r="B71" s="92">
        <v>20299</v>
      </c>
      <c r="C71" s="96">
        <v>43167</v>
      </c>
      <c r="D71" s="92" t="s">
        <v>158</v>
      </c>
      <c r="E71" s="92">
        <v>462400</v>
      </c>
      <c r="F71" s="2">
        <v>462401</v>
      </c>
      <c r="G71" s="92">
        <f t="shared" si="0"/>
        <v>2</v>
      </c>
      <c r="H71" s="4" t="s">
        <v>24</v>
      </c>
      <c r="I71" s="5">
        <f t="shared" si="1"/>
        <v>11.42</v>
      </c>
      <c r="J71" s="6" t="s">
        <v>816</v>
      </c>
      <c r="K71" s="5">
        <v>11.42</v>
      </c>
      <c r="L71" s="6"/>
      <c r="M71" s="5"/>
      <c r="N71" s="6"/>
      <c r="O71" s="5"/>
      <c r="P71" s="6"/>
      <c r="Q71" s="5"/>
      <c r="R71" s="6"/>
      <c r="S71" s="5"/>
      <c r="T71" s="6"/>
      <c r="U71" s="5"/>
      <c r="V71" s="6"/>
      <c r="W71" s="5"/>
      <c r="X71" s="6"/>
      <c r="Y71" s="5"/>
      <c r="Z71" s="5"/>
      <c r="AA71" s="5"/>
      <c r="AB71" s="5">
        <f t="shared" si="2"/>
        <v>11.42</v>
      </c>
    </row>
    <row r="72" spans="1:28" x14ac:dyDescent="0.3">
      <c r="A72" s="92">
        <v>61</v>
      </c>
      <c r="B72" s="92">
        <v>20300</v>
      </c>
      <c r="C72" s="96"/>
      <c r="D72" s="92" t="s">
        <v>148</v>
      </c>
      <c r="E72" s="92">
        <v>463660</v>
      </c>
      <c r="F72" s="2">
        <v>463662</v>
      </c>
      <c r="G72" s="92">
        <f t="shared" si="0"/>
        <v>3</v>
      </c>
      <c r="H72" s="4" t="s">
        <v>123</v>
      </c>
      <c r="I72" s="5">
        <f t="shared" si="1"/>
        <v>17.13</v>
      </c>
      <c r="J72" s="6" t="s">
        <v>817</v>
      </c>
      <c r="K72" s="5">
        <v>17.13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6"/>
      <c r="Y72" s="5"/>
      <c r="Z72" s="5"/>
      <c r="AA72" s="5"/>
      <c r="AB72" s="5">
        <f t="shared" si="2"/>
        <v>17.13</v>
      </c>
    </row>
    <row r="73" spans="1:28" x14ac:dyDescent="0.3">
      <c r="A73" s="92">
        <v>62</v>
      </c>
      <c r="B73" s="92">
        <v>20301</v>
      </c>
      <c r="C73" s="96"/>
      <c r="D73" s="92" t="s">
        <v>164</v>
      </c>
      <c r="E73" s="92">
        <f t="shared" si="3"/>
        <v>463663</v>
      </c>
      <c r="F73" s="2">
        <v>463663</v>
      </c>
      <c r="G73" s="92">
        <f t="shared" si="0"/>
        <v>1</v>
      </c>
      <c r="H73" s="4" t="s">
        <v>121</v>
      </c>
      <c r="I73" s="5">
        <f t="shared" si="1"/>
        <v>5.71</v>
      </c>
      <c r="J73" s="6" t="s">
        <v>818</v>
      </c>
      <c r="K73" s="5">
        <v>5.71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6"/>
      <c r="Y73" s="5"/>
      <c r="Z73" s="5"/>
      <c r="AA73" s="5"/>
      <c r="AB73" s="5">
        <f t="shared" si="2"/>
        <v>5.71</v>
      </c>
    </row>
    <row r="74" spans="1:28" x14ac:dyDescent="0.3">
      <c r="A74" s="92">
        <v>63</v>
      </c>
      <c r="B74" s="92">
        <v>20302</v>
      </c>
      <c r="C74" s="96"/>
      <c r="D74" s="92" t="s">
        <v>186</v>
      </c>
      <c r="E74" s="92">
        <f t="shared" si="3"/>
        <v>463664</v>
      </c>
      <c r="F74" s="2">
        <v>463666</v>
      </c>
      <c r="G74" s="92">
        <f t="shared" si="0"/>
        <v>3</v>
      </c>
      <c r="H74" s="4" t="s">
        <v>3</v>
      </c>
      <c r="I74" s="5">
        <f t="shared" si="1"/>
        <v>17.13</v>
      </c>
      <c r="J74" s="6" t="s">
        <v>969</v>
      </c>
      <c r="K74" s="5">
        <v>17.13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6"/>
      <c r="W74" s="5"/>
      <c r="X74" s="6"/>
      <c r="Y74" s="5"/>
      <c r="Z74" s="5"/>
      <c r="AA74" s="5"/>
      <c r="AB74" s="5">
        <f t="shared" si="2"/>
        <v>17.13</v>
      </c>
    </row>
    <row r="75" spans="1:28" x14ac:dyDescent="0.3">
      <c r="A75" s="92">
        <v>64</v>
      </c>
      <c r="B75" s="92">
        <v>20303</v>
      </c>
      <c r="C75" s="96"/>
      <c r="D75" s="92" t="s">
        <v>174</v>
      </c>
      <c r="E75" s="92">
        <f t="shared" si="3"/>
        <v>463667</v>
      </c>
      <c r="F75" s="2">
        <v>463675</v>
      </c>
      <c r="G75" s="92">
        <f t="shared" si="0"/>
        <v>9</v>
      </c>
      <c r="H75" s="4" t="s">
        <v>25</v>
      </c>
      <c r="I75" s="5">
        <f t="shared" si="1"/>
        <v>51.39</v>
      </c>
      <c r="J75" s="6" t="s">
        <v>819</v>
      </c>
      <c r="K75" s="5">
        <v>34.26</v>
      </c>
      <c r="L75" s="6" t="s">
        <v>820</v>
      </c>
      <c r="M75" s="5">
        <v>17.13</v>
      </c>
      <c r="N75" s="6"/>
      <c r="O75" s="5"/>
      <c r="P75" s="6"/>
      <c r="Q75" s="5"/>
      <c r="R75" s="6"/>
      <c r="S75" s="5"/>
      <c r="T75" s="6"/>
      <c r="U75" s="5"/>
      <c r="V75" s="6"/>
      <c r="W75" s="5"/>
      <c r="X75" s="6"/>
      <c r="Y75" s="5"/>
      <c r="Z75" s="5"/>
      <c r="AA75" s="5"/>
      <c r="AB75" s="5">
        <f t="shared" si="2"/>
        <v>51.39</v>
      </c>
    </row>
    <row r="76" spans="1:28" x14ac:dyDescent="0.3">
      <c r="A76" s="92">
        <v>65</v>
      </c>
      <c r="B76" s="92">
        <v>20304</v>
      </c>
      <c r="C76" s="96"/>
      <c r="D76" s="92" t="s">
        <v>143</v>
      </c>
      <c r="E76" s="92">
        <f t="shared" si="3"/>
        <v>463676</v>
      </c>
      <c r="F76" s="2">
        <v>463677</v>
      </c>
      <c r="G76" s="92">
        <f t="shared" ref="G76:G139" si="4">(F76-E76)+1</f>
        <v>2</v>
      </c>
      <c r="H76" s="4" t="s">
        <v>8</v>
      </c>
      <c r="I76" s="5">
        <f t="shared" ref="I76:I139" si="5">(G76*5.71)</f>
        <v>11.42</v>
      </c>
      <c r="J76" s="6" t="s">
        <v>821</v>
      </c>
      <c r="K76" s="5">
        <v>11.42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6"/>
      <c r="W76" s="5"/>
      <c r="X76" s="6"/>
      <c r="Y76" s="5"/>
      <c r="Z76" s="5"/>
      <c r="AA76" s="5"/>
      <c r="AB76" s="5">
        <f t="shared" ref="AB76:AB139" si="6">K76+M76+O76+Q76+S76+U76+W76+Y76+AA76</f>
        <v>11.42</v>
      </c>
    </row>
    <row r="77" spans="1:28" x14ac:dyDescent="0.3">
      <c r="A77" s="92">
        <v>66</v>
      </c>
      <c r="B77" s="92">
        <v>20305</v>
      </c>
      <c r="C77" s="96"/>
      <c r="D77" s="92" t="s">
        <v>192</v>
      </c>
      <c r="E77" s="92">
        <f t="shared" si="3"/>
        <v>463678</v>
      </c>
      <c r="F77" s="2">
        <v>463900</v>
      </c>
      <c r="G77" s="92">
        <f t="shared" si="4"/>
        <v>223</v>
      </c>
      <c r="H77" s="4" t="s">
        <v>21</v>
      </c>
      <c r="I77" s="5">
        <f t="shared" si="5"/>
        <v>1273.33</v>
      </c>
      <c r="J77" s="6" t="s">
        <v>501</v>
      </c>
      <c r="K77" s="5">
        <v>1273.33</v>
      </c>
      <c r="L77" s="6"/>
      <c r="M77" s="5"/>
      <c r="N77" s="6"/>
      <c r="O77" s="5"/>
      <c r="P77" s="6"/>
      <c r="Q77" s="5"/>
      <c r="R77" s="6"/>
      <c r="S77" s="5"/>
      <c r="T77" s="6"/>
      <c r="U77" s="5"/>
      <c r="V77" s="6"/>
      <c r="W77" s="5"/>
      <c r="X77" s="6"/>
      <c r="Y77" s="5"/>
      <c r="Z77" s="5"/>
      <c r="AA77" s="5"/>
      <c r="AB77" s="5">
        <f t="shared" si="6"/>
        <v>1273.33</v>
      </c>
    </row>
    <row r="78" spans="1:28" x14ac:dyDescent="0.3">
      <c r="A78" s="92">
        <v>67</v>
      </c>
      <c r="B78" s="92">
        <v>20306</v>
      </c>
      <c r="C78" s="96"/>
      <c r="D78" s="92" t="s">
        <v>192</v>
      </c>
      <c r="E78" s="92">
        <f t="shared" ref="E78:E142" si="7">(F77+1)</f>
        <v>463901</v>
      </c>
      <c r="F78" s="2">
        <v>463984</v>
      </c>
      <c r="G78" s="92">
        <f t="shared" si="4"/>
        <v>84</v>
      </c>
      <c r="H78" s="4" t="s">
        <v>21</v>
      </c>
      <c r="I78" s="5">
        <f t="shared" si="5"/>
        <v>479.64</v>
      </c>
      <c r="J78" s="6" t="s">
        <v>501</v>
      </c>
      <c r="K78" s="5">
        <v>479.64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6"/>
      <c r="Y78" s="5"/>
      <c r="Z78" s="5"/>
      <c r="AA78" s="5"/>
      <c r="AB78" s="5">
        <f t="shared" si="6"/>
        <v>479.64</v>
      </c>
    </row>
    <row r="79" spans="1:28" x14ac:dyDescent="0.3">
      <c r="A79" s="92">
        <v>68</v>
      </c>
      <c r="B79" s="92">
        <v>20307</v>
      </c>
      <c r="C79" s="96">
        <v>43168</v>
      </c>
      <c r="D79" s="92" t="s">
        <v>167</v>
      </c>
      <c r="E79" s="92">
        <f t="shared" si="7"/>
        <v>463985</v>
      </c>
      <c r="F79" s="2">
        <v>463985</v>
      </c>
      <c r="G79" s="92">
        <f t="shared" si="4"/>
        <v>1</v>
      </c>
      <c r="H79" s="4" t="s">
        <v>17</v>
      </c>
      <c r="I79" s="5">
        <f t="shared" si="5"/>
        <v>5.71</v>
      </c>
      <c r="J79" s="6" t="s">
        <v>773</v>
      </c>
      <c r="K79" s="5">
        <v>5.71</v>
      </c>
      <c r="L79" s="6"/>
      <c r="M79" s="5"/>
      <c r="N79" s="6"/>
      <c r="O79" s="5"/>
      <c r="P79" s="6"/>
      <c r="Q79" s="5"/>
      <c r="R79" s="6"/>
      <c r="S79" s="5"/>
      <c r="T79" s="6"/>
      <c r="U79" s="5"/>
      <c r="V79" s="6"/>
      <c r="W79" s="5"/>
      <c r="X79" s="6"/>
      <c r="Y79" s="5"/>
      <c r="Z79" s="5"/>
      <c r="AA79" s="5"/>
      <c r="AB79" s="5">
        <f t="shared" si="6"/>
        <v>5.71</v>
      </c>
    </row>
    <row r="80" spans="1:28" x14ac:dyDescent="0.3">
      <c r="A80" s="92">
        <v>69</v>
      </c>
      <c r="B80" s="92">
        <v>20308</v>
      </c>
      <c r="C80" s="96"/>
      <c r="D80" s="92" t="s">
        <v>241</v>
      </c>
      <c r="E80" s="92">
        <f t="shared" si="7"/>
        <v>463986</v>
      </c>
      <c r="F80" s="2">
        <v>463993</v>
      </c>
      <c r="G80" s="92">
        <f t="shared" si="4"/>
        <v>8</v>
      </c>
      <c r="H80" s="4" t="s">
        <v>288</v>
      </c>
      <c r="I80" s="5">
        <f t="shared" si="5"/>
        <v>45.68</v>
      </c>
      <c r="J80" s="6" t="s">
        <v>822</v>
      </c>
      <c r="K80" s="5">
        <v>45.68</v>
      </c>
      <c r="L80" s="6"/>
      <c r="M80" s="5"/>
      <c r="N80" s="6"/>
      <c r="O80" s="5"/>
      <c r="P80" s="6"/>
      <c r="Q80" s="5"/>
      <c r="R80" s="6"/>
      <c r="S80" s="5"/>
      <c r="T80" s="6"/>
      <c r="U80" s="5"/>
      <c r="V80" s="6"/>
      <c r="W80" s="5"/>
      <c r="X80" s="6"/>
      <c r="Y80" s="5"/>
      <c r="Z80" s="5"/>
      <c r="AA80" s="5"/>
      <c r="AB80" s="5">
        <f t="shared" si="6"/>
        <v>45.68</v>
      </c>
    </row>
    <row r="81" spans="1:28" x14ac:dyDescent="0.3">
      <c r="A81" s="92">
        <v>70</v>
      </c>
      <c r="B81" s="92">
        <v>20309</v>
      </c>
      <c r="C81" s="96"/>
      <c r="D81" s="92" t="s">
        <v>234</v>
      </c>
      <c r="E81" s="92">
        <f t="shared" si="7"/>
        <v>463994</v>
      </c>
      <c r="F81" s="2">
        <v>464049</v>
      </c>
      <c r="G81" s="92">
        <f t="shared" si="4"/>
        <v>56</v>
      </c>
      <c r="H81" s="4" t="s">
        <v>104</v>
      </c>
      <c r="I81" s="5">
        <f t="shared" si="5"/>
        <v>319.76</v>
      </c>
      <c r="J81" s="6" t="s">
        <v>857</v>
      </c>
      <c r="K81" s="5">
        <v>171.3</v>
      </c>
      <c r="L81" s="6" t="s">
        <v>858</v>
      </c>
      <c r="M81" s="5">
        <v>148.46</v>
      </c>
      <c r="N81" s="6"/>
      <c r="O81" s="5"/>
      <c r="P81" s="6"/>
      <c r="Q81" s="5"/>
      <c r="R81" s="6"/>
      <c r="S81" s="5"/>
      <c r="T81" s="6"/>
      <c r="U81" s="5"/>
      <c r="V81" s="6"/>
      <c r="W81" s="5"/>
      <c r="X81" s="6"/>
      <c r="Y81" s="5"/>
      <c r="Z81" s="5"/>
      <c r="AA81" s="5"/>
      <c r="AB81" s="5">
        <f t="shared" si="6"/>
        <v>319.76</v>
      </c>
    </row>
    <row r="82" spans="1:28" x14ac:dyDescent="0.3">
      <c r="A82" s="92">
        <v>71</v>
      </c>
      <c r="B82" s="92">
        <v>20310</v>
      </c>
      <c r="C82" s="96"/>
      <c r="D82" s="92" t="s">
        <v>230</v>
      </c>
      <c r="E82" s="92">
        <f t="shared" si="7"/>
        <v>464050</v>
      </c>
      <c r="F82" s="2">
        <v>464079</v>
      </c>
      <c r="G82" s="92">
        <f t="shared" si="4"/>
        <v>30</v>
      </c>
      <c r="H82" s="4" t="s">
        <v>104</v>
      </c>
      <c r="I82" s="5">
        <f t="shared" si="5"/>
        <v>171.3</v>
      </c>
      <c r="J82" s="6" t="s">
        <v>1162</v>
      </c>
      <c r="K82" s="5">
        <v>171.3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6"/>
      <c r="Y82" s="5"/>
      <c r="Z82" s="5"/>
      <c r="AA82" s="5"/>
      <c r="AB82" s="5">
        <f t="shared" si="6"/>
        <v>171.3</v>
      </c>
    </row>
    <row r="83" spans="1:28" x14ac:dyDescent="0.3">
      <c r="A83" s="92">
        <v>72</v>
      </c>
      <c r="B83" s="92">
        <v>20311</v>
      </c>
      <c r="C83" s="96"/>
      <c r="D83" s="92" t="s">
        <v>738</v>
      </c>
      <c r="E83" s="92">
        <f t="shared" si="7"/>
        <v>464080</v>
      </c>
      <c r="F83" s="2">
        <v>464125</v>
      </c>
      <c r="G83" s="92">
        <f t="shared" si="4"/>
        <v>46</v>
      </c>
      <c r="H83" s="4" t="s">
        <v>104</v>
      </c>
      <c r="I83" s="5">
        <f t="shared" si="5"/>
        <v>262.66000000000003</v>
      </c>
      <c r="J83" s="6" t="s">
        <v>823</v>
      </c>
      <c r="K83" s="5">
        <v>171.3</v>
      </c>
      <c r="L83" s="6" t="s">
        <v>824</v>
      </c>
      <c r="M83" s="5">
        <v>91.36</v>
      </c>
      <c r="N83" s="6"/>
      <c r="O83" s="5"/>
      <c r="P83" s="6"/>
      <c r="Q83" s="5"/>
      <c r="R83" s="6"/>
      <c r="S83" s="5"/>
      <c r="T83" s="6"/>
      <c r="U83" s="5"/>
      <c r="V83" s="6"/>
      <c r="W83" s="5"/>
      <c r="X83" s="6"/>
      <c r="Y83" s="5"/>
      <c r="Z83" s="5"/>
      <c r="AA83" s="5"/>
      <c r="AB83" s="5">
        <f t="shared" si="6"/>
        <v>262.66000000000003</v>
      </c>
    </row>
    <row r="84" spans="1:28" x14ac:dyDescent="0.3">
      <c r="A84" s="92">
        <v>73</v>
      </c>
      <c r="B84" s="92">
        <v>20312</v>
      </c>
      <c r="C84" s="96"/>
      <c r="D84" s="92" t="s">
        <v>232</v>
      </c>
      <c r="E84" s="92">
        <f t="shared" si="7"/>
        <v>464126</v>
      </c>
      <c r="F84" s="2">
        <v>464140</v>
      </c>
      <c r="G84" s="92">
        <f t="shared" si="4"/>
        <v>15</v>
      </c>
      <c r="H84" s="4" t="s">
        <v>104</v>
      </c>
      <c r="I84" s="5">
        <f t="shared" si="5"/>
        <v>85.65</v>
      </c>
      <c r="J84" s="6" t="s">
        <v>825</v>
      </c>
      <c r="K84" s="5">
        <v>85.65</v>
      </c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5"/>
      <c r="X84" s="6"/>
      <c r="Y84" s="5"/>
      <c r="Z84" s="5"/>
      <c r="AA84" s="5"/>
      <c r="AB84" s="5">
        <f t="shared" si="6"/>
        <v>85.65</v>
      </c>
    </row>
    <row r="85" spans="1:28" x14ac:dyDescent="0.3">
      <c r="A85" s="92">
        <v>74</v>
      </c>
      <c r="B85" s="92">
        <v>20313</v>
      </c>
      <c r="C85" s="96"/>
      <c r="D85" s="92" t="s">
        <v>150</v>
      </c>
      <c r="E85" s="92">
        <f t="shared" si="7"/>
        <v>464141</v>
      </c>
      <c r="F85" s="2">
        <v>464143</v>
      </c>
      <c r="G85" s="92">
        <f t="shared" si="4"/>
        <v>3</v>
      </c>
      <c r="H85" s="4" t="s">
        <v>107</v>
      </c>
      <c r="I85" s="5">
        <f t="shared" si="5"/>
        <v>17.13</v>
      </c>
      <c r="J85" s="6" t="s">
        <v>826</v>
      </c>
      <c r="K85" s="5">
        <v>17.13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6"/>
      <c r="Y85" s="5"/>
      <c r="Z85" s="5"/>
      <c r="AA85" s="5"/>
      <c r="AB85" s="5">
        <f t="shared" si="6"/>
        <v>17.13</v>
      </c>
    </row>
    <row r="86" spans="1:28" x14ac:dyDescent="0.3">
      <c r="A86" s="92">
        <v>75</v>
      </c>
      <c r="B86" s="92">
        <v>20314</v>
      </c>
      <c r="C86" s="96"/>
      <c r="D86" s="92" t="s">
        <v>145</v>
      </c>
      <c r="E86" s="92">
        <f t="shared" si="7"/>
        <v>464144</v>
      </c>
      <c r="F86" s="2">
        <v>464171</v>
      </c>
      <c r="G86" s="92">
        <f t="shared" si="4"/>
        <v>28</v>
      </c>
      <c r="H86" s="4" t="s">
        <v>7</v>
      </c>
      <c r="I86" s="5">
        <f t="shared" si="5"/>
        <v>159.88</v>
      </c>
      <c r="J86" s="6" t="s">
        <v>1125</v>
      </c>
      <c r="K86" s="5">
        <v>34.26</v>
      </c>
      <c r="L86" s="6" t="s">
        <v>1126</v>
      </c>
      <c r="M86" s="5">
        <v>45.68</v>
      </c>
      <c r="N86" s="6" t="s">
        <v>1127</v>
      </c>
      <c r="O86" s="5">
        <v>34.26</v>
      </c>
      <c r="P86" s="6" t="s">
        <v>1128</v>
      </c>
      <c r="Q86" s="5">
        <v>28.55</v>
      </c>
      <c r="R86" s="6" t="s">
        <v>190</v>
      </c>
      <c r="S86" s="5">
        <v>17.13</v>
      </c>
      <c r="T86" s="6"/>
      <c r="U86" s="5"/>
      <c r="V86" s="6"/>
      <c r="W86" s="5"/>
      <c r="X86" s="6"/>
      <c r="Y86" s="5"/>
      <c r="Z86" s="5"/>
      <c r="AA86" s="5"/>
      <c r="AB86" s="5">
        <f t="shared" si="6"/>
        <v>159.88</v>
      </c>
    </row>
    <row r="87" spans="1:28" x14ac:dyDescent="0.3">
      <c r="A87" s="92">
        <v>76</v>
      </c>
      <c r="B87" s="92">
        <v>20315</v>
      </c>
      <c r="C87" s="96">
        <v>43171</v>
      </c>
      <c r="D87" s="92" t="s">
        <v>135</v>
      </c>
      <c r="E87" s="92">
        <f t="shared" si="7"/>
        <v>464172</v>
      </c>
      <c r="F87" s="2">
        <v>464184</v>
      </c>
      <c r="G87" s="92">
        <f t="shared" si="4"/>
        <v>13</v>
      </c>
      <c r="H87" s="4" t="s">
        <v>35</v>
      </c>
      <c r="I87" s="5">
        <f t="shared" si="5"/>
        <v>74.23</v>
      </c>
      <c r="J87" s="6" t="s">
        <v>970</v>
      </c>
      <c r="K87" s="5">
        <v>51.39</v>
      </c>
      <c r="L87" s="6" t="s">
        <v>971</v>
      </c>
      <c r="M87" s="5">
        <v>22.84</v>
      </c>
      <c r="N87" s="6"/>
      <c r="O87" s="5"/>
      <c r="P87" s="6"/>
      <c r="Q87" s="5"/>
      <c r="R87" s="6"/>
      <c r="S87" s="5"/>
      <c r="T87" s="6"/>
      <c r="U87" s="5"/>
      <c r="V87" s="6"/>
      <c r="W87" s="5"/>
      <c r="X87" s="6"/>
      <c r="Y87" s="5"/>
      <c r="Z87" s="5"/>
      <c r="AA87" s="5"/>
      <c r="AB87" s="5">
        <f t="shared" si="6"/>
        <v>74.23</v>
      </c>
    </row>
    <row r="88" spans="1:28" x14ac:dyDescent="0.3">
      <c r="A88" s="92">
        <v>77</v>
      </c>
      <c r="B88" s="92">
        <v>20316</v>
      </c>
      <c r="C88" s="96"/>
      <c r="D88" s="92" t="s">
        <v>156</v>
      </c>
      <c r="E88" s="92">
        <v>460213</v>
      </c>
      <c r="F88" s="2">
        <v>460214</v>
      </c>
      <c r="G88" s="92">
        <f t="shared" si="4"/>
        <v>2</v>
      </c>
      <c r="H88" s="4" t="s">
        <v>290</v>
      </c>
      <c r="I88" s="5">
        <f t="shared" si="5"/>
        <v>11.42</v>
      </c>
      <c r="J88" s="6" t="s">
        <v>827</v>
      </c>
      <c r="K88" s="5">
        <v>11.42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6"/>
      <c r="W88" s="5"/>
      <c r="X88" s="6"/>
      <c r="Y88" s="5"/>
      <c r="Z88" s="5"/>
      <c r="AA88" s="5"/>
      <c r="AB88" s="5">
        <f t="shared" si="6"/>
        <v>11.42</v>
      </c>
    </row>
    <row r="89" spans="1:28" x14ac:dyDescent="0.3">
      <c r="A89" s="92">
        <v>78</v>
      </c>
      <c r="B89" s="92">
        <v>20317</v>
      </c>
      <c r="C89" s="96"/>
      <c r="D89" s="92" t="s">
        <v>152</v>
      </c>
      <c r="E89" s="92">
        <v>464185</v>
      </c>
      <c r="F89" s="2">
        <v>464199</v>
      </c>
      <c r="G89" s="92">
        <f t="shared" si="4"/>
        <v>15</v>
      </c>
      <c r="H89" s="4" t="s">
        <v>34</v>
      </c>
      <c r="I89" s="5">
        <f t="shared" si="5"/>
        <v>85.65</v>
      </c>
      <c r="J89" s="6" t="s">
        <v>1069</v>
      </c>
      <c r="K89" s="5">
        <v>17.13</v>
      </c>
      <c r="L89" s="6" t="s">
        <v>1070</v>
      </c>
      <c r="M89" s="5">
        <v>34.26</v>
      </c>
      <c r="N89" s="6" t="s">
        <v>1071</v>
      </c>
      <c r="O89" s="5">
        <v>17.13</v>
      </c>
      <c r="P89" s="6" t="s">
        <v>1072</v>
      </c>
      <c r="Q89" s="5">
        <v>17.13</v>
      </c>
      <c r="R89" s="6"/>
      <c r="S89" s="5"/>
      <c r="T89" s="6"/>
      <c r="U89" s="5"/>
      <c r="V89" s="6"/>
      <c r="W89" s="5"/>
      <c r="X89" s="6"/>
      <c r="Y89" s="5"/>
      <c r="Z89" s="5"/>
      <c r="AA89" s="5"/>
      <c r="AB89" s="5">
        <f t="shared" si="6"/>
        <v>85.649999999999991</v>
      </c>
    </row>
    <row r="90" spans="1:28" x14ac:dyDescent="0.3">
      <c r="A90" s="92">
        <v>79</v>
      </c>
      <c r="B90" s="92">
        <v>20318</v>
      </c>
      <c r="C90" s="96"/>
      <c r="D90" s="92" t="s">
        <v>144</v>
      </c>
      <c r="E90" s="92">
        <v>460059</v>
      </c>
      <c r="F90" s="2">
        <v>460063</v>
      </c>
      <c r="G90" s="92">
        <f t="shared" si="4"/>
        <v>5</v>
      </c>
      <c r="H90" s="4" t="s">
        <v>13</v>
      </c>
      <c r="I90" s="5">
        <f t="shared" si="5"/>
        <v>28.55</v>
      </c>
      <c r="J90" s="6" t="s">
        <v>828</v>
      </c>
      <c r="K90" s="5">
        <v>17.13</v>
      </c>
      <c r="L90" s="6" t="s">
        <v>829</v>
      </c>
      <c r="M90" s="5">
        <v>11.42</v>
      </c>
      <c r="N90" s="6"/>
      <c r="O90" s="5"/>
      <c r="P90" s="6"/>
      <c r="Q90" s="5"/>
      <c r="R90" s="6"/>
      <c r="S90" s="5"/>
      <c r="T90" s="6"/>
      <c r="U90" s="5"/>
      <c r="V90" s="6"/>
      <c r="W90" s="5"/>
      <c r="X90" s="6"/>
      <c r="Y90" s="5"/>
      <c r="Z90" s="5"/>
      <c r="AA90" s="5"/>
      <c r="AB90" s="5">
        <f t="shared" si="6"/>
        <v>28.549999999999997</v>
      </c>
    </row>
    <row r="91" spans="1:28" x14ac:dyDescent="0.3">
      <c r="A91" s="92">
        <v>80</v>
      </c>
      <c r="B91" s="92">
        <v>20319</v>
      </c>
      <c r="C91" s="96"/>
      <c r="D91" s="92" t="s">
        <v>263</v>
      </c>
      <c r="E91" s="92">
        <f t="shared" si="7"/>
        <v>460064</v>
      </c>
      <c r="F91" s="2">
        <v>460065</v>
      </c>
      <c r="G91" s="92">
        <f t="shared" si="4"/>
        <v>2</v>
      </c>
      <c r="H91" s="4" t="s">
        <v>381</v>
      </c>
      <c r="I91" s="5">
        <f t="shared" si="5"/>
        <v>11.42</v>
      </c>
      <c r="J91" s="6" t="s">
        <v>1129</v>
      </c>
      <c r="K91" s="5">
        <v>11.42</v>
      </c>
      <c r="L91" s="6"/>
      <c r="M91" s="5"/>
      <c r="N91" s="6"/>
      <c r="O91" s="5"/>
      <c r="P91" s="6"/>
      <c r="Q91" s="5"/>
      <c r="R91" s="6"/>
      <c r="S91" s="5"/>
      <c r="T91" s="6"/>
      <c r="U91" s="5"/>
      <c r="V91" s="6"/>
      <c r="W91" s="5"/>
      <c r="X91" s="6"/>
      <c r="Y91" s="5"/>
      <c r="Z91" s="5"/>
      <c r="AA91" s="5"/>
      <c r="AB91" s="5">
        <f t="shared" si="6"/>
        <v>11.42</v>
      </c>
    </row>
    <row r="92" spans="1:28" x14ac:dyDescent="0.3">
      <c r="A92" s="92">
        <v>81</v>
      </c>
      <c r="B92" s="92">
        <v>20320</v>
      </c>
      <c r="C92" s="96"/>
      <c r="D92" s="92" t="s">
        <v>180</v>
      </c>
      <c r="E92" s="92">
        <v>461160</v>
      </c>
      <c r="F92" s="2">
        <v>461168</v>
      </c>
      <c r="G92" s="92">
        <f t="shared" si="4"/>
        <v>9</v>
      </c>
      <c r="H92" s="4" t="s">
        <v>131</v>
      </c>
      <c r="I92" s="5">
        <f t="shared" si="5"/>
        <v>51.39</v>
      </c>
      <c r="J92" s="6" t="s">
        <v>830</v>
      </c>
      <c r="K92" s="5">
        <v>22.84</v>
      </c>
      <c r="L92" s="6" t="s">
        <v>831</v>
      </c>
      <c r="M92" s="5">
        <v>28.55</v>
      </c>
      <c r="N92" s="6"/>
      <c r="O92" s="5"/>
      <c r="P92" s="6"/>
      <c r="Q92" s="5"/>
      <c r="R92" s="6"/>
      <c r="S92" s="5"/>
      <c r="T92" s="6"/>
      <c r="U92" s="5"/>
      <c r="V92" s="6"/>
      <c r="W92" s="5"/>
      <c r="X92" s="6"/>
      <c r="Y92" s="5"/>
      <c r="Z92" s="5"/>
      <c r="AA92" s="5"/>
      <c r="AB92" s="5">
        <f t="shared" si="6"/>
        <v>51.39</v>
      </c>
    </row>
    <row r="93" spans="1:28" x14ac:dyDescent="0.3">
      <c r="A93" s="92">
        <v>82</v>
      </c>
      <c r="B93" s="92">
        <v>20321</v>
      </c>
      <c r="C93" s="96"/>
      <c r="D93" s="92" t="s">
        <v>151</v>
      </c>
      <c r="E93" s="92">
        <v>464200</v>
      </c>
      <c r="F93" s="2">
        <v>464203</v>
      </c>
      <c r="G93" s="92">
        <f t="shared" si="4"/>
        <v>4</v>
      </c>
      <c r="H93" s="4" t="s">
        <v>774</v>
      </c>
      <c r="I93" s="5">
        <f t="shared" si="5"/>
        <v>22.84</v>
      </c>
      <c r="J93" s="6" t="s">
        <v>867</v>
      </c>
      <c r="K93" s="5">
        <v>22.84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6"/>
      <c r="Y93" s="5"/>
      <c r="Z93" s="5"/>
      <c r="AA93" s="5"/>
      <c r="AB93" s="5">
        <f t="shared" si="6"/>
        <v>22.84</v>
      </c>
    </row>
    <row r="94" spans="1:28" x14ac:dyDescent="0.3">
      <c r="A94" s="92">
        <v>83</v>
      </c>
      <c r="B94" s="92">
        <v>20322</v>
      </c>
      <c r="C94" s="96"/>
      <c r="D94" s="92" t="s">
        <v>243</v>
      </c>
      <c r="E94" s="92">
        <f t="shared" si="7"/>
        <v>464204</v>
      </c>
      <c r="F94" s="2">
        <v>464204</v>
      </c>
      <c r="G94" s="92">
        <f t="shared" si="4"/>
        <v>1</v>
      </c>
      <c r="H94" s="4" t="s">
        <v>52</v>
      </c>
      <c r="I94" s="5">
        <f t="shared" si="5"/>
        <v>5.71</v>
      </c>
      <c r="J94" s="6" t="s">
        <v>859</v>
      </c>
      <c r="K94" s="5">
        <v>5.71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6"/>
      <c r="Y94" s="5"/>
      <c r="Z94" s="5"/>
      <c r="AA94" s="5"/>
      <c r="AB94" s="5">
        <f t="shared" si="6"/>
        <v>5.71</v>
      </c>
    </row>
    <row r="95" spans="1:28" x14ac:dyDescent="0.3">
      <c r="A95" s="92">
        <v>84</v>
      </c>
      <c r="B95" s="92">
        <v>20323</v>
      </c>
      <c r="C95" s="96"/>
      <c r="D95" s="92" t="s">
        <v>147</v>
      </c>
      <c r="E95" s="92">
        <f t="shared" si="7"/>
        <v>464205</v>
      </c>
      <c r="F95" s="2">
        <v>464206</v>
      </c>
      <c r="G95" s="92">
        <f t="shared" si="4"/>
        <v>2</v>
      </c>
      <c r="H95" s="4" t="s">
        <v>17</v>
      </c>
      <c r="I95" s="5">
        <f t="shared" si="5"/>
        <v>11.42</v>
      </c>
      <c r="J95" s="6" t="s">
        <v>832</v>
      </c>
      <c r="K95" s="5">
        <v>11.42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6"/>
      <c r="Y95" s="5"/>
      <c r="Z95" s="5"/>
      <c r="AA95" s="5"/>
      <c r="AB95" s="5">
        <f t="shared" si="6"/>
        <v>11.42</v>
      </c>
    </row>
    <row r="96" spans="1:28" x14ac:dyDescent="0.3">
      <c r="A96" s="92">
        <v>85</v>
      </c>
      <c r="B96" s="92">
        <v>20324</v>
      </c>
      <c r="C96" s="96"/>
      <c r="D96" s="92" t="s">
        <v>151</v>
      </c>
      <c r="E96" s="92">
        <f t="shared" si="7"/>
        <v>464207</v>
      </c>
      <c r="F96" s="2">
        <v>464211</v>
      </c>
      <c r="G96" s="92">
        <f t="shared" si="4"/>
        <v>5</v>
      </c>
      <c r="H96" s="4" t="s">
        <v>74</v>
      </c>
      <c r="I96" s="5">
        <f t="shared" si="5"/>
        <v>28.55</v>
      </c>
      <c r="J96" s="6" t="s">
        <v>918</v>
      </c>
      <c r="K96" s="5">
        <v>11.42</v>
      </c>
      <c r="L96" s="6" t="s">
        <v>919</v>
      </c>
      <c r="M96" s="5">
        <v>17.13</v>
      </c>
      <c r="N96" s="6"/>
      <c r="O96" s="5"/>
      <c r="P96" s="6"/>
      <c r="Q96" s="5"/>
      <c r="R96" s="6"/>
      <c r="S96" s="5"/>
      <c r="T96" s="6"/>
      <c r="U96" s="5"/>
      <c r="V96" s="6"/>
      <c r="W96" s="5"/>
      <c r="X96" s="6"/>
      <c r="Y96" s="5"/>
      <c r="Z96" s="5"/>
      <c r="AA96" s="5"/>
      <c r="AB96" s="5">
        <f t="shared" si="6"/>
        <v>28.549999999999997</v>
      </c>
    </row>
    <row r="97" spans="1:28" x14ac:dyDescent="0.3">
      <c r="A97" s="92">
        <v>86</v>
      </c>
      <c r="B97" s="92">
        <v>20325</v>
      </c>
      <c r="C97" s="96"/>
      <c r="D97" s="92" t="s">
        <v>156</v>
      </c>
      <c r="E97" s="92">
        <f t="shared" si="7"/>
        <v>464212</v>
      </c>
      <c r="F97" s="2">
        <v>464218</v>
      </c>
      <c r="G97" s="92">
        <f t="shared" si="4"/>
        <v>7</v>
      </c>
      <c r="H97" s="4" t="s">
        <v>6</v>
      </c>
      <c r="I97" s="5">
        <f t="shared" si="5"/>
        <v>39.97</v>
      </c>
      <c r="J97" s="6" t="s">
        <v>833</v>
      </c>
      <c r="K97" s="5">
        <v>11.42</v>
      </c>
      <c r="L97" s="6" t="s">
        <v>834</v>
      </c>
      <c r="M97" s="5">
        <v>5.71</v>
      </c>
      <c r="N97" s="6" t="s">
        <v>835</v>
      </c>
      <c r="O97" s="5">
        <v>22.84</v>
      </c>
      <c r="P97" s="6"/>
      <c r="Q97" s="5"/>
      <c r="R97" s="6"/>
      <c r="S97" s="5"/>
      <c r="T97" s="6"/>
      <c r="U97" s="5"/>
      <c r="V97" s="6"/>
      <c r="W97" s="5"/>
      <c r="X97" s="6"/>
      <c r="Y97" s="5"/>
      <c r="Z97" s="5"/>
      <c r="AA97" s="5"/>
      <c r="AB97" s="5">
        <f t="shared" si="6"/>
        <v>39.97</v>
      </c>
    </row>
    <row r="98" spans="1:28" x14ac:dyDescent="0.3">
      <c r="A98" s="92">
        <v>87</v>
      </c>
      <c r="B98" s="92">
        <v>20326</v>
      </c>
      <c r="C98" s="96"/>
      <c r="D98" s="92" t="s">
        <v>175</v>
      </c>
      <c r="E98" s="92">
        <f t="shared" si="7"/>
        <v>464219</v>
      </c>
      <c r="F98" s="2">
        <v>464228</v>
      </c>
      <c r="G98" s="92">
        <f t="shared" si="4"/>
        <v>10</v>
      </c>
      <c r="H98" s="4" t="s">
        <v>19</v>
      </c>
      <c r="I98" s="5">
        <f t="shared" si="5"/>
        <v>57.1</v>
      </c>
      <c r="J98" s="6" t="s">
        <v>972</v>
      </c>
      <c r="K98" s="5">
        <v>28.55</v>
      </c>
      <c r="L98" s="6" t="s">
        <v>973</v>
      </c>
      <c r="M98" s="5">
        <v>28.55</v>
      </c>
      <c r="N98" s="6"/>
      <c r="O98" s="5"/>
      <c r="P98" s="6"/>
      <c r="Q98" s="5"/>
      <c r="R98" s="6"/>
      <c r="S98" s="5"/>
      <c r="T98" s="6"/>
      <c r="U98" s="5"/>
      <c r="V98" s="6"/>
      <c r="W98" s="5"/>
      <c r="X98" s="6"/>
      <c r="Y98" s="5"/>
      <c r="Z98" s="5"/>
      <c r="AA98" s="5"/>
      <c r="AB98" s="5">
        <f t="shared" si="6"/>
        <v>57.1</v>
      </c>
    </row>
    <row r="99" spans="1:28" x14ac:dyDescent="0.3">
      <c r="A99" s="92">
        <v>88</v>
      </c>
      <c r="B99" s="92">
        <v>20327</v>
      </c>
      <c r="C99" s="96"/>
      <c r="D99" s="92" t="s">
        <v>235</v>
      </c>
      <c r="E99" s="92">
        <f t="shared" si="7"/>
        <v>464229</v>
      </c>
      <c r="F99" s="2">
        <v>464234</v>
      </c>
      <c r="G99" s="92">
        <f t="shared" si="4"/>
        <v>6</v>
      </c>
      <c r="H99" s="4" t="s">
        <v>61</v>
      </c>
      <c r="I99" s="5">
        <f t="shared" si="5"/>
        <v>34.26</v>
      </c>
      <c r="J99" s="6" t="s">
        <v>986</v>
      </c>
      <c r="K99" s="5">
        <v>11.42</v>
      </c>
      <c r="L99" s="6" t="s">
        <v>987</v>
      </c>
      <c r="M99" s="5">
        <v>22.84</v>
      </c>
      <c r="N99" s="6"/>
      <c r="O99" s="5"/>
      <c r="P99" s="6"/>
      <c r="Q99" s="5"/>
      <c r="R99" s="6"/>
      <c r="S99" s="5"/>
      <c r="T99" s="6"/>
      <c r="U99" s="5"/>
      <c r="V99" s="6"/>
      <c r="W99" s="5"/>
      <c r="X99" s="6"/>
      <c r="Y99" s="5"/>
      <c r="Z99" s="5"/>
      <c r="AA99" s="5"/>
      <c r="AB99" s="5">
        <f t="shared" si="6"/>
        <v>34.26</v>
      </c>
    </row>
    <row r="100" spans="1:28" x14ac:dyDescent="0.3">
      <c r="A100" s="92">
        <v>89</v>
      </c>
      <c r="B100" s="92">
        <v>20328</v>
      </c>
      <c r="C100" s="96">
        <v>43172</v>
      </c>
      <c r="D100" s="92" t="s">
        <v>253</v>
      </c>
      <c r="E100" s="92">
        <f t="shared" si="7"/>
        <v>464235</v>
      </c>
      <c r="F100" s="2">
        <v>464236</v>
      </c>
      <c r="G100" s="92">
        <f t="shared" si="4"/>
        <v>2</v>
      </c>
      <c r="H100" s="4" t="s">
        <v>43</v>
      </c>
      <c r="I100" s="5">
        <f t="shared" si="5"/>
        <v>11.42</v>
      </c>
      <c r="J100" s="6" t="s">
        <v>920</v>
      </c>
      <c r="K100" s="5">
        <v>5.71</v>
      </c>
      <c r="L100" s="6" t="s">
        <v>921</v>
      </c>
      <c r="M100" s="5">
        <v>5.71</v>
      </c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6"/>
      <c r="Y100" s="5"/>
      <c r="Z100" s="5"/>
      <c r="AA100" s="5"/>
      <c r="AB100" s="5">
        <f t="shared" si="6"/>
        <v>11.42</v>
      </c>
    </row>
    <row r="101" spans="1:28" x14ac:dyDescent="0.3">
      <c r="A101" s="92">
        <v>90</v>
      </c>
      <c r="B101" s="92">
        <v>20329</v>
      </c>
      <c r="C101" s="96"/>
      <c r="D101" s="92" t="s">
        <v>258</v>
      </c>
      <c r="E101" s="92">
        <f t="shared" si="7"/>
        <v>464237</v>
      </c>
      <c r="F101" s="2">
        <v>464238</v>
      </c>
      <c r="G101" s="92">
        <f t="shared" si="4"/>
        <v>2</v>
      </c>
      <c r="H101" s="4" t="s">
        <v>108</v>
      </c>
      <c r="I101" s="5">
        <f t="shared" si="5"/>
        <v>11.42</v>
      </c>
      <c r="J101" s="6" t="s">
        <v>836</v>
      </c>
      <c r="K101" s="5">
        <v>11.42</v>
      </c>
      <c r="L101" s="6"/>
      <c r="M101" s="5"/>
      <c r="N101" s="6"/>
      <c r="O101" s="5"/>
      <c r="P101" s="6"/>
      <c r="Q101" s="5"/>
      <c r="R101" s="6"/>
      <c r="S101" s="5"/>
      <c r="T101" s="6"/>
      <c r="U101" s="5"/>
      <c r="V101" s="6"/>
      <c r="W101" s="5"/>
      <c r="X101" s="6"/>
      <c r="Y101" s="5"/>
      <c r="Z101" s="5"/>
      <c r="AA101" s="5"/>
      <c r="AB101" s="5">
        <f t="shared" si="6"/>
        <v>11.42</v>
      </c>
    </row>
    <row r="102" spans="1:28" x14ac:dyDescent="0.3">
      <c r="A102" s="92">
        <v>91</v>
      </c>
      <c r="B102" s="92">
        <v>20330</v>
      </c>
      <c r="C102" s="96"/>
      <c r="D102" s="92" t="s">
        <v>165</v>
      </c>
      <c r="E102" s="92">
        <f t="shared" si="7"/>
        <v>464239</v>
      </c>
      <c r="F102" s="2">
        <v>464248</v>
      </c>
      <c r="G102" s="92">
        <f t="shared" si="4"/>
        <v>10</v>
      </c>
      <c r="H102" s="4" t="s">
        <v>109</v>
      </c>
      <c r="I102" s="5">
        <f t="shared" si="5"/>
        <v>57.1</v>
      </c>
      <c r="J102" s="6" t="s">
        <v>837</v>
      </c>
      <c r="K102" s="5">
        <v>28.55</v>
      </c>
      <c r="L102" s="6" t="s">
        <v>838</v>
      </c>
      <c r="M102" s="5">
        <v>28.55</v>
      </c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6"/>
      <c r="Y102" s="5"/>
      <c r="Z102" s="5"/>
      <c r="AA102" s="5"/>
      <c r="AB102" s="5">
        <f t="shared" si="6"/>
        <v>57.1</v>
      </c>
    </row>
    <row r="103" spans="1:28" x14ac:dyDescent="0.3">
      <c r="A103" s="92">
        <v>92</v>
      </c>
      <c r="B103" s="92">
        <v>20331</v>
      </c>
      <c r="C103" s="96"/>
      <c r="D103" s="92" t="s">
        <v>176</v>
      </c>
      <c r="E103" s="92">
        <f t="shared" si="7"/>
        <v>464249</v>
      </c>
      <c r="F103" s="2">
        <v>464252</v>
      </c>
      <c r="G103" s="92">
        <f t="shared" si="4"/>
        <v>4</v>
      </c>
      <c r="H103" s="4" t="s">
        <v>105</v>
      </c>
      <c r="I103" s="5">
        <f t="shared" si="5"/>
        <v>22.84</v>
      </c>
      <c r="J103" s="6" t="s">
        <v>839</v>
      </c>
      <c r="K103" s="5">
        <v>22.84</v>
      </c>
      <c r="L103" s="6"/>
      <c r="M103" s="5"/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6"/>
      <c r="Y103" s="5"/>
      <c r="Z103" s="5"/>
      <c r="AA103" s="5"/>
      <c r="AB103" s="5">
        <f t="shared" si="6"/>
        <v>22.84</v>
      </c>
    </row>
    <row r="104" spans="1:28" x14ac:dyDescent="0.3">
      <c r="A104" s="92">
        <v>93</v>
      </c>
      <c r="B104" s="92">
        <v>20332</v>
      </c>
      <c r="C104" s="96"/>
      <c r="D104" s="92" t="s">
        <v>147</v>
      </c>
      <c r="E104" s="92">
        <f t="shared" si="7"/>
        <v>464253</v>
      </c>
      <c r="F104" s="2">
        <v>464261</v>
      </c>
      <c r="G104" s="92">
        <f t="shared" si="4"/>
        <v>9</v>
      </c>
      <c r="H104" s="4" t="s">
        <v>23</v>
      </c>
      <c r="I104" s="5">
        <f t="shared" si="5"/>
        <v>51.39</v>
      </c>
      <c r="J104" s="6" t="s">
        <v>887</v>
      </c>
      <c r="K104" s="5">
        <v>11.42</v>
      </c>
      <c r="L104" s="6" t="s">
        <v>888</v>
      </c>
      <c r="M104" s="5">
        <v>17.13</v>
      </c>
      <c r="N104" s="180" t="s">
        <v>98</v>
      </c>
      <c r="O104" s="5"/>
      <c r="P104" s="6"/>
      <c r="Q104" s="5"/>
      <c r="R104" s="6"/>
      <c r="S104" s="5"/>
      <c r="T104" s="6"/>
      <c r="U104" s="5"/>
      <c r="V104" s="6"/>
      <c r="W104" s="5"/>
      <c r="X104" s="6"/>
      <c r="Y104" s="5"/>
      <c r="Z104" s="5"/>
      <c r="AA104" s="5"/>
      <c r="AB104" s="5">
        <f t="shared" si="6"/>
        <v>28.549999999999997</v>
      </c>
    </row>
    <row r="105" spans="1:28" x14ac:dyDescent="0.3">
      <c r="A105" s="92">
        <v>94</v>
      </c>
      <c r="B105" s="92">
        <v>20333</v>
      </c>
      <c r="C105" s="96"/>
      <c r="D105" s="92" t="s">
        <v>148</v>
      </c>
      <c r="E105" s="92">
        <f t="shared" si="7"/>
        <v>464262</v>
      </c>
      <c r="F105" s="2">
        <v>464264</v>
      </c>
      <c r="G105" s="92">
        <f t="shared" si="4"/>
        <v>3</v>
      </c>
      <c r="H105" s="4" t="s">
        <v>45</v>
      </c>
      <c r="I105" s="5">
        <f t="shared" si="5"/>
        <v>17.13</v>
      </c>
      <c r="J105" s="6" t="s">
        <v>860</v>
      </c>
      <c r="K105" s="5">
        <v>17.13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6"/>
      <c r="Y105" s="5"/>
      <c r="Z105" s="5"/>
      <c r="AA105" s="5"/>
      <c r="AB105" s="5">
        <f t="shared" si="6"/>
        <v>17.13</v>
      </c>
    </row>
    <row r="106" spans="1:28" x14ac:dyDescent="0.3">
      <c r="A106" s="92">
        <v>95</v>
      </c>
      <c r="B106" s="92">
        <v>20334</v>
      </c>
      <c r="C106" s="96"/>
      <c r="D106" s="92" t="s">
        <v>166</v>
      </c>
      <c r="E106" s="92">
        <f t="shared" si="7"/>
        <v>464265</v>
      </c>
      <c r="F106" s="2">
        <v>464266</v>
      </c>
      <c r="G106" s="92">
        <f t="shared" si="4"/>
        <v>2</v>
      </c>
      <c r="H106" s="4" t="s">
        <v>22</v>
      </c>
      <c r="I106" s="5">
        <f t="shared" si="5"/>
        <v>11.42</v>
      </c>
      <c r="J106" s="6" t="s">
        <v>840</v>
      </c>
      <c r="K106" s="5">
        <v>11.42</v>
      </c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6"/>
      <c r="Y106" s="5"/>
      <c r="Z106" s="5"/>
      <c r="AA106" s="5"/>
      <c r="AB106" s="5">
        <f t="shared" si="6"/>
        <v>11.42</v>
      </c>
    </row>
    <row r="107" spans="1:28" x14ac:dyDescent="0.3">
      <c r="A107" s="92">
        <v>96</v>
      </c>
      <c r="B107" s="92">
        <v>20335</v>
      </c>
      <c r="C107" s="96">
        <v>43173</v>
      </c>
      <c r="D107" s="92" t="s">
        <v>775</v>
      </c>
      <c r="E107" s="92">
        <f t="shared" si="7"/>
        <v>464267</v>
      </c>
      <c r="F107" s="2">
        <v>464277</v>
      </c>
      <c r="G107" s="92">
        <f t="shared" si="4"/>
        <v>11</v>
      </c>
      <c r="H107" s="4" t="s">
        <v>776</v>
      </c>
      <c r="I107" s="5">
        <f t="shared" si="5"/>
        <v>62.81</v>
      </c>
      <c r="J107" s="6" t="s">
        <v>1047</v>
      </c>
      <c r="K107" s="5">
        <v>22.84</v>
      </c>
      <c r="L107" s="6" t="s">
        <v>1048</v>
      </c>
      <c r="M107" s="5">
        <v>17.13</v>
      </c>
      <c r="N107" s="6" t="s">
        <v>1049</v>
      </c>
      <c r="O107" s="5">
        <v>22.84</v>
      </c>
      <c r="P107" s="6"/>
      <c r="Q107" s="5"/>
      <c r="R107" s="6"/>
      <c r="S107" s="5"/>
      <c r="T107" s="6"/>
      <c r="U107" s="5"/>
      <c r="V107" s="6"/>
      <c r="W107" s="5"/>
      <c r="X107" s="6"/>
      <c r="Y107" s="5"/>
      <c r="Z107" s="5"/>
      <c r="AA107" s="5"/>
      <c r="AB107" s="5">
        <f t="shared" si="6"/>
        <v>62.81</v>
      </c>
    </row>
    <row r="108" spans="1:28" x14ac:dyDescent="0.3">
      <c r="A108" s="92">
        <v>97</v>
      </c>
      <c r="B108" s="92">
        <v>20336</v>
      </c>
      <c r="C108" s="96"/>
      <c r="D108" s="92" t="s">
        <v>777</v>
      </c>
      <c r="E108" s="92">
        <f t="shared" si="7"/>
        <v>464278</v>
      </c>
      <c r="F108" s="2">
        <v>464278</v>
      </c>
      <c r="G108" s="92">
        <f t="shared" si="4"/>
        <v>1</v>
      </c>
      <c r="H108" s="4" t="s">
        <v>303</v>
      </c>
      <c r="I108" s="5">
        <f t="shared" si="5"/>
        <v>5.71</v>
      </c>
      <c r="J108" s="6" t="s">
        <v>841</v>
      </c>
      <c r="K108" s="5">
        <v>5.71</v>
      </c>
      <c r="L108" s="6"/>
      <c r="M108" s="5"/>
      <c r="N108" s="6"/>
      <c r="O108" s="5"/>
      <c r="P108" s="6"/>
      <c r="Q108" s="5"/>
      <c r="R108" s="6"/>
      <c r="S108" s="5"/>
      <c r="T108" s="6"/>
      <c r="U108" s="5"/>
      <c r="V108" s="6"/>
      <c r="W108" s="5"/>
      <c r="X108" s="6"/>
      <c r="Y108" s="5"/>
      <c r="Z108" s="5"/>
      <c r="AA108" s="5"/>
      <c r="AB108" s="5">
        <f t="shared" si="6"/>
        <v>5.71</v>
      </c>
    </row>
    <row r="109" spans="1:28" x14ac:dyDescent="0.3">
      <c r="A109" s="92">
        <v>98</v>
      </c>
      <c r="B109" s="92">
        <v>20337</v>
      </c>
      <c r="C109" s="96"/>
      <c r="D109" s="92" t="s">
        <v>174</v>
      </c>
      <c r="E109" s="92">
        <f t="shared" si="7"/>
        <v>464279</v>
      </c>
      <c r="F109" s="2">
        <v>464285</v>
      </c>
      <c r="G109" s="92">
        <f t="shared" si="4"/>
        <v>7</v>
      </c>
      <c r="H109" s="4" t="s">
        <v>25</v>
      </c>
      <c r="I109" s="5">
        <f t="shared" si="5"/>
        <v>39.97</v>
      </c>
      <c r="J109" s="6" t="s">
        <v>842</v>
      </c>
      <c r="K109" s="5">
        <v>28.55</v>
      </c>
      <c r="L109" s="6" t="s">
        <v>1825</v>
      </c>
      <c r="M109" s="5">
        <v>11.42</v>
      </c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6"/>
      <c r="Y109" s="5"/>
      <c r="Z109" s="5"/>
      <c r="AA109" s="5"/>
      <c r="AB109" s="5">
        <f t="shared" si="6"/>
        <v>39.97</v>
      </c>
    </row>
    <row r="110" spans="1:28" x14ac:dyDescent="0.3">
      <c r="A110" s="92">
        <v>99</v>
      </c>
      <c r="B110" s="92">
        <v>20338</v>
      </c>
      <c r="C110" s="96"/>
      <c r="D110" s="92" t="s">
        <v>175</v>
      </c>
      <c r="E110" s="92">
        <f t="shared" si="7"/>
        <v>464286</v>
      </c>
      <c r="F110" s="2">
        <v>464290</v>
      </c>
      <c r="G110" s="92">
        <f t="shared" si="4"/>
        <v>5</v>
      </c>
      <c r="H110" s="4" t="s">
        <v>38</v>
      </c>
      <c r="I110" s="5">
        <f t="shared" si="5"/>
        <v>28.55</v>
      </c>
      <c r="J110" s="6" t="s">
        <v>861</v>
      </c>
      <c r="K110" s="5">
        <v>28.55</v>
      </c>
      <c r="L110" s="6"/>
      <c r="M110" s="5"/>
      <c r="N110" s="6"/>
      <c r="O110" s="5"/>
      <c r="P110" s="6"/>
      <c r="Q110" s="5"/>
      <c r="R110" s="6"/>
      <c r="S110" s="5"/>
      <c r="T110" s="6"/>
      <c r="U110" s="5"/>
      <c r="V110" s="6"/>
      <c r="W110" s="5"/>
      <c r="X110" s="6"/>
      <c r="Y110" s="5"/>
      <c r="Z110" s="5"/>
      <c r="AA110" s="5"/>
      <c r="AB110" s="5">
        <f t="shared" si="6"/>
        <v>28.55</v>
      </c>
    </row>
    <row r="111" spans="1:28" x14ac:dyDescent="0.3">
      <c r="A111" s="92">
        <v>100</v>
      </c>
      <c r="B111" s="92">
        <v>20339</v>
      </c>
      <c r="C111" s="96"/>
      <c r="D111" s="92" t="s">
        <v>237</v>
      </c>
      <c r="E111" s="92">
        <f t="shared" si="7"/>
        <v>464291</v>
      </c>
      <c r="F111" s="2">
        <v>464294</v>
      </c>
      <c r="G111" s="92">
        <f t="shared" si="4"/>
        <v>4</v>
      </c>
      <c r="H111" s="4" t="s">
        <v>60</v>
      </c>
      <c r="I111" s="5">
        <f t="shared" si="5"/>
        <v>22.84</v>
      </c>
      <c r="J111" s="6" t="s">
        <v>843</v>
      </c>
      <c r="K111" s="5">
        <v>22.84</v>
      </c>
      <c r="L111" s="6"/>
      <c r="M111" s="5"/>
      <c r="N111" s="6"/>
      <c r="O111" s="5"/>
      <c r="P111" s="6"/>
      <c r="Q111" s="5"/>
      <c r="R111" s="6"/>
      <c r="S111" s="5"/>
      <c r="T111" s="6"/>
      <c r="U111" s="5"/>
      <c r="V111" s="6"/>
      <c r="W111" s="5"/>
      <c r="X111" s="6"/>
      <c r="Y111" s="5"/>
      <c r="Z111" s="5"/>
      <c r="AA111" s="5"/>
      <c r="AB111" s="5">
        <f t="shared" si="6"/>
        <v>22.84</v>
      </c>
    </row>
    <row r="112" spans="1:28" x14ac:dyDescent="0.3">
      <c r="A112" s="92">
        <v>101</v>
      </c>
      <c r="B112" s="92">
        <v>20340</v>
      </c>
      <c r="C112" s="96">
        <v>43174</v>
      </c>
      <c r="D112" s="92" t="s">
        <v>150</v>
      </c>
      <c r="E112" s="92">
        <f t="shared" si="7"/>
        <v>464295</v>
      </c>
      <c r="F112" s="2">
        <v>464301</v>
      </c>
      <c r="G112" s="92">
        <f t="shared" si="4"/>
        <v>7</v>
      </c>
      <c r="H112" s="4" t="s">
        <v>207</v>
      </c>
      <c r="I112" s="5">
        <f t="shared" si="5"/>
        <v>39.97</v>
      </c>
      <c r="J112" s="6" t="s">
        <v>289</v>
      </c>
      <c r="K112" s="5">
        <v>22.84</v>
      </c>
      <c r="L112" s="6" t="s">
        <v>812</v>
      </c>
      <c r="M112" s="5">
        <v>17.13</v>
      </c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6"/>
      <c r="Y112" s="5"/>
      <c r="Z112" s="5"/>
      <c r="AA112" s="5"/>
      <c r="AB112" s="5">
        <f t="shared" si="6"/>
        <v>39.97</v>
      </c>
    </row>
    <row r="113" spans="1:28" x14ac:dyDescent="0.3">
      <c r="A113" s="92">
        <v>102</v>
      </c>
      <c r="B113" s="92">
        <v>20341</v>
      </c>
      <c r="C113" s="96"/>
      <c r="D113" s="92" t="s">
        <v>167</v>
      </c>
      <c r="E113" s="92">
        <f t="shared" si="7"/>
        <v>464302</v>
      </c>
      <c r="F113" s="2">
        <v>464304</v>
      </c>
      <c r="G113" s="92">
        <f t="shared" si="4"/>
        <v>3</v>
      </c>
      <c r="H113" s="4" t="s">
        <v>193</v>
      </c>
      <c r="I113" s="5">
        <f t="shared" si="5"/>
        <v>17.13</v>
      </c>
      <c r="J113" s="6" t="s">
        <v>869</v>
      </c>
      <c r="K113" s="5">
        <v>17.13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6"/>
      <c r="Y113" s="5"/>
      <c r="Z113" s="5"/>
      <c r="AA113" s="5"/>
      <c r="AB113" s="5">
        <f t="shared" si="6"/>
        <v>17.13</v>
      </c>
    </row>
    <row r="114" spans="1:28" x14ac:dyDescent="0.3">
      <c r="A114" s="92">
        <v>103</v>
      </c>
      <c r="B114" s="92">
        <v>20342</v>
      </c>
      <c r="C114" s="96"/>
      <c r="D114" s="92" t="s">
        <v>186</v>
      </c>
      <c r="E114" s="92">
        <f t="shared" si="7"/>
        <v>464305</v>
      </c>
      <c r="F114" s="2">
        <v>464307</v>
      </c>
      <c r="G114" s="92">
        <f t="shared" si="4"/>
        <v>3</v>
      </c>
      <c r="H114" s="4" t="s">
        <v>117</v>
      </c>
      <c r="I114" s="5">
        <f t="shared" si="5"/>
        <v>17.13</v>
      </c>
      <c r="J114" s="6" t="s">
        <v>844</v>
      </c>
      <c r="K114" s="5">
        <v>17.13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6"/>
      <c r="Y114" s="5"/>
      <c r="Z114" s="5"/>
      <c r="AA114" s="5"/>
      <c r="AB114" s="5">
        <f t="shared" si="6"/>
        <v>17.13</v>
      </c>
    </row>
    <row r="115" spans="1:28" x14ac:dyDescent="0.3">
      <c r="A115" s="92">
        <v>104</v>
      </c>
      <c r="B115" s="92">
        <v>20344</v>
      </c>
      <c r="C115" s="96"/>
      <c r="D115" s="92" t="s">
        <v>233</v>
      </c>
      <c r="E115" s="92">
        <f t="shared" si="7"/>
        <v>464308</v>
      </c>
      <c r="F115" s="2">
        <v>464309</v>
      </c>
      <c r="G115" s="92">
        <f t="shared" si="4"/>
        <v>2</v>
      </c>
      <c r="H115" s="4" t="s">
        <v>1</v>
      </c>
      <c r="I115" s="5">
        <f t="shared" si="5"/>
        <v>11.42</v>
      </c>
      <c r="J115" s="6" t="s">
        <v>862</v>
      </c>
      <c r="K115" s="5">
        <v>11.42</v>
      </c>
      <c r="L115" s="6"/>
      <c r="M115" s="5"/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6"/>
      <c r="Y115" s="5"/>
      <c r="Z115" s="5"/>
      <c r="AA115" s="5"/>
      <c r="AB115" s="5">
        <f t="shared" si="6"/>
        <v>11.42</v>
      </c>
    </row>
    <row r="116" spans="1:28" x14ac:dyDescent="0.3">
      <c r="A116" s="92">
        <v>105</v>
      </c>
      <c r="B116" s="92">
        <v>20345</v>
      </c>
      <c r="C116" s="96"/>
      <c r="D116" s="92" t="s">
        <v>259</v>
      </c>
      <c r="E116" s="92">
        <f t="shared" si="7"/>
        <v>464310</v>
      </c>
      <c r="F116" s="2">
        <v>464314</v>
      </c>
      <c r="G116" s="92">
        <f t="shared" si="4"/>
        <v>5</v>
      </c>
      <c r="H116" s="4" t="s">
        <v>219</v>
      </c>
      <c r="I116" s="5">
        <f t="shared" si="5"/>
        <v>28.55</v>
      </c>
      <c r="J116" s="6" t="s">
        <v>1042</v>
      </c>
      <c r="K116" s="5">
        <v>28.55</v>
      </c>
      <c r="L116" s="6"/>
      <c r="M116" s="5"/>
      <c r="N116" s="6"/>
      <c r="O116" s="5"/>
      <c r="P116" s="6"/>
      <c r="Q116" s="5"/>
      <c r="R116" s="6"/>
      <c r="S116" s="5"/>
      <c r="T116" s="6"/>
      <c r="U116" s="5"/>
      <c r="V116" s="6"/>
      <c r="W116" s="5"/>
      <c r="X116" s="6"/>
      <c r="Y116" s="5"/>
      <c r="Z116" s="5"/>
      <c r="AA116" s="5"/>
      <c r="AB116" s="5">
        <f t="shared" si="6"/>
        <v>28.55</v>
      </c>
    </row>
    <row r="117" spans="1:28" x14ac:dyDescent="0.3">
      <c r="A117" s="92">
        <v>106</v>
      </c>
      <c r="B117" s="92">
        <v>20346</v>
      </c>
      <c r="C117" s="96">
        <v>43175</v>
      </c>
      <c r="D117" s="92" t="s">
        <v>233</v>
      </c>
      <c r="E117" s="92">
        <f t="shared" si="7"/>
        <v>464315</v>
      </c>
      <c r="F117" s="2">
        <v>464315</v>
      </c>
      <c r="G117" s="92">
        <f t="shared" si="4"/>
        <v>1</v>
      </c>
      <c r="H117" s="4" t="s">
        <v>46</v>
      </c>
      <c r="I117" s="5">
        <f t="shared" si="5"/>
        <v>5.71</v>
      </c>
      <c r="J117" s="6" t="s">
        <v>863</v>
      </c>
      <c r="K117" s="5">
        <v>5.71</v>
      </c>
      <c r="L117" s="6"/>
      <c r="M117" s="5"/>
      <c r="N117" s="6"/>
      <c r="O117" s="5"/>
      <c r="P117" s="6"/>
      <c r="Q117" s="5"/>
      <c r="R117" s="6"/>
      <c r="S117" s="5"/>
      <c r="T117" s="6"/>
      <c r="U117" s="5"/>
      <c r="V117" s="6"/>
      <c r="W117" s="5"/>
      <c r="X117" s="6"/>
      <c r="Y117" s="5"/>
      <c r="Z117" s="5"/>
      <c r="AA117" s="5"/>
      <c r="AB117" s="5">
        <f t="shared" si="6"/>
        <v>5.71</v>
      </c>
    </row>
    <row r="118" spans="1:28" x14ac:dyDescent="0.3">
      <c r="A118" s="92">
        <v>107</v>
      </c>
      <c r="B118" s="92">
        <v>20347</v>
      </c>
      <c r="C118" s="96"/>
      <c r="D118" s="92" t="s">
        <v>140</v>
      </c>
      <c r="E118" s="92">
        <f t="shared" si="7"/>
        <v>464316</v>
      </c>
      <c r="F118" s="2">
        <v>464321</v>
      </c>
      <c r="G118" s="92">
        <f t="shared" si="4"/>
        <v>6</v>
      </c>
      <c r="H118" s="4" t="s">
        <v>193</v>
      </c>
      <c r="I118" s="5">
        <f t="shared" si="5"/>
        <v>34.26</v>
      </c>
      <c r="J118" s="6" t="s">
        <v>922</v>
      </c>
      <c r="K118" s="5">
        <v>34.26</v>
      </c>
      <c r="L118" s="6"/>
      <c r="M118" s="5"/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6"/>
      <c r="Y118" s="5"/>
      <c r="Z118" s="5"/>
      <c r="AA118" s="5"/>
      <c r="AB118" s="5">
        <f t="shared" si="6"/>
        <v>34.26</v>
      </c>
    </row>
    <row r="119" spans="1:28" x14ac:dyDescent="0.3">
      <c r="A119" s="92">
        <v>108</v>
      </c>
      <c r="B119" s="92">
        <v>20348</v>
      </c>
      <c r="C119" s="96"/>
      <c r="D119" s="92" t="s">
        <v>138</v>
      </c>
      <c r="E119" s="92">
        <f t="shared" si="7"/>
        <v>464322</v>
      </c>
      <c r="F119" s="2">
        <v>464340</v>
      </c>
      <c r="G119" s="92">
        <f t="shared" si="4"/>
        <v>19</v>
      </c>
      <c r="H119" s="4" t="s">
        <v>108</v>
      </c>
      <c r="I119" s="5">
        <f t="shared" si="5"/>
        <v>108.49</v>
      </c>
      <c r="J119" s="6" t="s">
        <v>923</v>
      </c>
      <c r="K119" s="5">
        <v>45.68</v>
      </c>
      <c r="L119" s="6" t="s">
        <v>924</v>
      </c>
      <c r="M119" s="5">
        <v>51.39</v>
      </c>
      <c r="N119" s="6" t="s">
        <v>925</v>
      </c>
      <c r="O119" s="5">
        <v>11.42</v>
      </c>
      <c r="P119" s="6"/>
      <c r="Q119" s="5"/>
      <c r="R119" s="6"/>
      <c r="S119" s="5"/>
      <c r="T119" s="6"/>
      <c r="U119" s="5"/>
      <c r="V119" s="6"/>
      <c r="W119" s="5"/>
      <c r="X119" s="6"/>
      <c r="Y119" s="5"/>
      <c r="Z119" s="5"/>
      <c r="AA119" s="5"/>
      <c r="AB119" s="5">
        <f t="shared" si="6"/>
        <v>108.49</v>
      </c>
    </row>
    <row r="120" spans="1:28" x14ac:dyDescent="0.3">
      <c r="A120" s="92">
        <v>109</v>
      </c>
      <c r="B120" s="92">
        <v>20349</v>
      </c>
      <c r="C120" s="96"/>
      <c r="D120" s="92" t="s">
        <v>135</v>
      </c>
      <c r="E120" s="92">
        <f t="shared" si="7"/>
        <v>464341</v>
      </c>
      <c r="F120" s="2">
        <v>464341</v>
      </c>
      <c r="G120" s="92">
        <f t="shared" si="4"/>
        <v>1</v>
      </c>
      <c r="H120" s="4" t="s">
        <v>1</v>
      </c>
      <c r="I120" s="5">
        <f t="shared" si="5"/>
        <v>5.71</v>
      </c>
      <c r="J120" s="6" t="s">
        <v>864</v>
      </c>
      <c r="K120" s="5">
        <v>5.71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6"/>
      <c r="Y120" s="5"/>
      <c r="Z120" s="5"/>
      <c r="AA120" s="5"/>
      <c r="AB120" s="5">
        <f t="shared" si="6"/>
        <v>5.71</v>
      </c>
    </row>
    <row r="121" spans="1:28" x14ac:dyDescent="0.3">
      <c r="A121" s="92">
        <v>110</v>
      </c>
      <c r="B121" s="92">
        <v>20350</v>
      </c>
      <c r="C121" s="96"/>
      <c r="D121" s="92" t="s">
        <v>778</v>
      </c>
      <c r="E121" s="92">
        <f t="shared" si="7"/>
        <v>464342</v>
      </c>
      <c r="F121" s="2">
        <v>464418</v>
      </c>
      <c r="G121" s="92">
        <f t="shared" si="4"/>
        <v>77</v>
      </c>
      <c r="H121" s="4" t="s">
        <v>104</v>
      </c>
      <c r="I121" s="5">
        <f t="shared" si="5"/>
        <v>439.67</v>
      </c>
      <c r="J121" s="6" t="s">
        <v>928</v>
      </c>
      <c r="K121" s="5">
        <v>171.3</v>
      </c>
      <c r="L121" s="6" t="s">
        <v>929</v>
      </c>
      <c r="M121" s="5">
        <v>171.3</v>
      </c>
      <c r="N121" s="6" t="s">
        <v>930</v>
      </c>
      <c r="O121" s="5">
        <v>97.07</v>
      </c>
      <c r="P121" s="6"/>
      <c r="Q121" s="5"/>
      <c r="R121" s="6"/>
      <c r="S121" s="5"/>
      <c r="T121" s="6"/>
      <c r="U121" s="5"/>
      <c r="V121" s="6"/>
      <c r="W121" s="5"/>
      <c r="X121" s="6"/>
      <c r="Y121" s="5"/>
      <c r="Z121" s="5"/>
      <c r="AA121" s="5"/>
      <c r="AB121" s="5">
        <f t="shared" si="6"/>
        <v>439.67</v>
      </c>
    </row>
    <row r="122" spans="1:28" x14ac:dyDescent="0.3">
      <c r="A122" s="92">
        <v>111</v>
      </c>
      <c r="B122" s="92">
        <v>20351</v>
      </c>
      <c r="C122" s="96"/>
      <c r="D122" s="92" t="s">
        <v>266</v>
      </c>
      <c r="E122" s="92">
        <f t="shared" si="7"/>
        <v>464419</v>
      </c>
      <c r="F122" s="2">
        <v>464515</v>
      </c>
      <c r="G122" s="92">
        <f t="shared" si="4"/>
        <v>97</v>
      </c>
      <c r="H122" s="4" t="s">
        <v>104</v>
      </c>
      <c r="I122" s="5">
        <f t="shared" si="5"/>
        <v>553.87</v>
      </c>
      <c r="J122" s="6" t="s">
        <v>926</v>
      </c>
      <c r="K122" s="5">
        <v>171.3</v>
      </c>
      <c r="L122" s="6" t="s">
        <v>927</v>
      </c>
      <c r="M122" s="5">
        <v>171.3</v>
      </c>
      <c r="N122" s="6" t="s">
        <v>130</v>
      </c>
      <c r="O122" s="5">
        <v>211.27</v>
      </c>
      <c r="P122" s="6"/>
      <c r="Q122" s="5"/>
      <c r="R122" s="6"/>
      <c r="S122" s="5"/>
      <c r="T122" s="6"/>
      <c r="U122" s="5"/>
      <c r="V122" s="6"/>
      <c r="W122" s="5"/>
      <c r="X122" s="6"/>
      <c r="Y122" s="5"/>
      <c r="Z122" s="5"/>
      <c r="AA122" s="5"/>
      <c r="AB122" s="5">
        <f t="shared" si="6"/>
        <v>553.87</v>
      </c>
    </row>
    <row r="123" spans="1:28" x14ac:dyDescent="0.3">
      <c r="A123" s="92">
        <v>112</v>
      </c>
      <c r="B123" s="92">
        <v>20352</v>
      </c>
      <c r="C123" s="96">
        <v>43178</v>
      </c>
      <c r="D123" s="92" t="s">
        <v>156</v>
      </c>
      <c r="E123" s="92">
        <f t="shared" si="7"/>
        <v>464516</v>
      </c>
      <c r="F123" s="2">
        <v>464519</v>
      </c>
      <c r="G123" s="92">
        <f t="shared" si="4"/>
        <v>4</v>
      </c>
      <c r="H123" s="4" t="s">
        <v>290</v>
      </c>
      <c r="I123" s="5">
        <f t="shared" si="5"/>
        <v>22.84</v>
      </c>
      <c r="J123" s="6" t="s">
        <v>931</v>
      </c>
      <c r="K123" s="5">
        <v>11.42</v>
      </c>
      <c r="L123" s="6" t="s">
        <v>932</v>
      </c>
      <c r="M123" s="5">
        <v>5.71</v>
      </c>
      <c r="N123" s="6" t="s">
        <v>933</v>
      </c>
      <c r="O123" s="5">
        <v>5.71</v>
      </c>
      <c r="P123" s="6"/>
      <c r="Q123" s="5"/>
      <c r="R123" s="6"/>
      <c r="S123" s="5"/>
      <c r="T123" s="6"/>
      <c r="U123" s="5"/>
      <c r="V123" s="6"/>
      <c r="W123" s="5"/>
      <c r="X123" s="6"/>
      <c r="Y123" s="5"/>
      <c r="Z123" s="5"/>
      <c r="AA123" s="5"/>
      <c r="AB123" s="5">
        <f t="shared" si="6"/>
        <v>22.84</v>
      </c>
    </row>
    <row r="124" spans="1:28" x14ac:dyDescent="0.3">
      <c r="A124" s="92">
        <v>113</v>
      </c>
      <c r="B124" s="92">
        <v>20353</v>
      </c>
      <c r="C124" s="96"/>
      <c r="D124" s="92" t="s">
        <v>233</v>
      </c>
      <c r="E124" s="92">
        <f t="shared" si="7"/>
        <v>464520</v>
      </c>
      <c r="F124" s="2">
        <v>464521</v>
      </c>
      <c r="G124" s="92">
        <f t="shared" si="4"/>
        <v>2</v>
      </c>
      <c r="H124" s="4" t="s">
        <v>1</v>
      </c>
      <c r="I124" s="5">
        <f t="shared" si="5"/>
        <v>11.42</v>
      </c>
      <c r="J124" s="6" t="s">
        <v>934</v>
      </c>
      <c r="K124" s="5">
        <v>11.42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6"/>
      <c r="Y124" s="5"/>
      <c r="Z124" s="5"/>
      <c r="AA124" s="5"/>
      <c r="AB124" s="5">
        <f t="shared" si="6"/>
        <v>11.42</v>
      </c>
    </row>
    <row r="125" spans="1:28" x14ac:dyDescent="0.3">
      <c r="A125" s="92">
        <v>114</v>
      </c>
      <c r="B125" s="92">
        <v>20354</v>
      </c>
      <c r="C125" s="96"/>
      <c r="D125" s="92" t="s">
        <v>180</v>
      </c>
      <c r="E125" s="92">
        <f t="shared" si="7"/>
        <v>464522</v>
      </c>
      <c r="F125" s="2">
        <v>464531</v>
      </c>
      <c r="G125" s="92">
        <f t="shared" si="4"/>
        <v>10</v>
      </c>
      <c r="H125" s="4" t="s">
        <v>131</v>
      </c>
      <c r="I125" s="5">
        <f t="shared" si="5"/>
        <v>57.1</v>
      </c>
      <c r="J125" s="6" t="s">
        <v>935</v>
      </c>
      <c r="K125" s="5">
        <v>28.55</v>
      </c>
      <c r="L125" s="6" t="s">
        <v>936</v>
      </c>
      <c r="M125" s="5">
        <v>5.71</v>
      </c>
      <c r="N125" s="6" t="s">
        <v>937</v>
      </c>
      <c r="O125" s="5">
        <v>5.71</v>
      </c>
      <c r="P125" s="6" t="s">
        <v>938</v>
      </c>
      <c r="Q125" s="5">
        <v>17.13</v>
      </c>
      <c r="R125" s="6"/>
      <c r="S125" s="5"/>
      <c r="T125" s="6"/>
      <c r="U125" s="5"/>
      <c r="V125" s="6"/>
      <c r="W125" s="5"/>
      <c r="X125" s="6"/>
      <c r="Y125" s="5"/>
      <c r="Z125" s="5"/>
      <c r="AA125" s="5"/>
      <c r="AB125" s="5">
        <f t="shared" si="6"/>
        <v>57.099999999999994</v>
      </c>
    </row>
    <row r="126" spans="1:28" x14ac:dyDescent="0.3">
      <c r="A126" s="92">
        <v>115</v>
      </c>
      <c r="B126" s="92">
        <v>20355</v>
      </c>
      <c r="C126" s="96"/>
      <c r="D126" s="92" t="s">
        <v>144</v>
      </c>
      <c r="E126" s="92">
        <f t="shared" si="7"/>
        <v>464532</v>
      </c>
      <c r="F126" s="2">
        <v>464539</v>
      </c>
      <c r="G126" s="92">
        <f t="shared" si="4"/>
        <v>8</v>
      </c>
      <c r="H126" s="4" t="s">
        <v>13</v>
      </c>
      <c r="I126" s="5">
        <f t="shared" si="5"/>
        <v>45.68</v>
      </c>
      <c r="J126" s="6" t="s">
        <v>974</v>
      </c>
      <c r="K126" s="5">
        <v>22.84</v>
      </c>
      <c r="L126" s="6" t="s">
        <v>975</v>
      </c>
      <c r="M126" s="5">
        <v>22.84</v>
      </c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6"/>
      <c r="Y126" s="5"/>
      <c r="Z126" s="5"/>
      <c r="AA126" s="5"/>
      <c r="AB126" s="5">
        <f t="shared" si="6"/>
        <v>45.68</v>
      </c>
    </row>
    <row r="127" spans="1:28" x14ac:dyDescent="0.3">
      <c r="A127" s="92">
        <v>116</v>
      </c>
      <c r="B127" s="92">
        <v>20356</v>
      </c>
      <c r="C127" s="96"/>
      <c r="D127" s="92" t="s">
        <v>238</v>
      </c>
      <c r="E127" s="92">
        <f t="shared" si="7"/>
        <v>464540</v>
      </c>
      <c r="F127" s="2">
        <v>464550</v>
      </c>
      <c r="G127" s="92">
        <f t="shared" si="4"/>
        <v>11</v>
      </c>
      <c r="H127" s="4" t="s">
        <v>104</v>
      </c>
      <c r="I127" s="5">
        <f t="shared" si="5"/>
        <v>62.81</v>
      </c>
      <c r="J127" s="6" t="s">
        <v>939</v>
      </c>
      <c r="K127" s="5">
        <v>62.81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6"/>
      <c r="Y127" s="5"/>
      <c r="Z127" s="5"/>
      <c r="AA127" s="5"/>
      <c r="AB127" s="5">
        <f t="shared" si="6"/>
        <v>62.81</v>
      </c>
    </row>
    <row r="128" spans="1:28" x14ac:dyDescent="0.3">
      <c r="A128" s="92">
        <v>117</v>
      </c>
      <c r="B128" s="92">
        <v>20357</v>
      </c>
      <c r="C128" s="96"/>
      <c r="D128" s="92" t="s">
        <v>273</v>
      </c>
      <c r="E128" s="92">
        <f t="shared" si="7"/>
        <v>464551</v>
      </c>
      <c r="F128" s="2">
        <v>464555</v>
      </c>
      <c r="G128" s="92">
        <f t="shared" si="4"/>
        <v>5</v>
      </c>
      <c r="H128" s="4" t="s">
        <v>35</v>
      </c>
      <c r="I128" s="5">
        <f t="shared" si="5"/>
        <v>28.55</v>
      </c>
      <c r="J128" s="6" t="s">
        <v>980</v>
      </c>
      <c r="K128" s="5">
        <v>28.55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6"/>
      <c r="W128" s="5"/>
      <c r="X128" s="6"/>
      <c r="Y128" s="5"/>
      <c r="Z128" s="5"/>
      <c r="AA128" s="5"/>
      <c r="AB128" s="5">
        <f t="shared" si="6"/>
        <v>28.55</v>
      </c>
    </row>
    <row r="129" spans="1:28" x14ac:dyDescent="0.3">
      <c r="A129" s="92">
        <v>118</v>
      </c>
      <c r="B129" s="92">
        <v>20358</v>
      </c>
      <c r="C129" s="96">
        <v>43179</v>
      </c>
      <c r="D129" s="92" t="s">
        <v>165</v>
      </c>
      <c r="E129" s="92">
        <f t="shared" si="7"/>
        <v>464556</v>
      </c>
      <c r="F129" s="2">
        <v>464564</v>
      </c>
      <c r="G129" s="92">
        <f t="shared" si="4"/>
        <v>9</v>
      </c>
      <c r="H129" s="4" t="s">
        <v>109</v>
      </c>
      <c r="I129" s="5">
        <f t="shared" si="5"/>
        <v>51.39</v>
      </c>
      <c r="J129" s="6" t="s">
        <v>870</v>
      </c>
      <c r="K129" s="5">
        <v>34.26</v>
      </c>
      <c r="L129" s="6" t="s">
        <v>871</v>
      </c>
      <c r="M129" s="5">
        <v>17.13</v>
      </c>
      <c r="N129" s="6"/>
      <c r="O129" s="5"/>
      <c r="P129" s="6"/>
      <c r="Q129" s="5"/>
      <c r="R129" s="6"/>
      <c r="S129" s="5"/>
      <c r="T129" s="6"/>
      <c r="U129" s="5"/>
      <c r="V129" s="6"/>
      <c r="W129" s="5"/>
      <c r="X129" s="6"/>
      <c r="Y129" s="5"/>
      <c r="Z129" s="5"/>
      <c r="AA129" s="5"/>
      <c r="AB129" s="5">
        <f t="shared" si="6"/>
        <v>51.39</v>
      </c>
    </row>
    <row r="130" spans="1:28" x14ac:dyDescent="0.3">
      <c r="A130" s="92">
        <v>119</v>
      </c>
      <c r="B130" s="92">
        <v>20359</v>
      </c>
      <c r="C130" s="96"/>
      <c r="D130" s="92" t="s">
        <v>166</v>
      </c>
      <c r="E130" s="92">
        <f t="shared" si="7"/>
        <v>464565</v>
      </c>
      <c r="F130" s="2">
        <v>464572</v>
      </c>
      <c r="G130" s="92">
        <f t="shared" si="4"/>
        <v>8</v>
      </c>
      <c r="H130" s="4" t="s">
        <v>22</v>
      </c>
      <c r="I130" s="5">
        <f t="shared" si="5"/>
        <v>45.68</v>
      </c>
      <c r="J130" s="6" t="s">
        <v>940</v>
      </c>
      <c r="K130" s="5">
        <v>17.13</v>
      </c>
      <c r="L130" s="6" t="s">
        <v>941</v>
      </c>
      <c r="M130" s="5">
        <v>28.55</v>
      </c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6"/>
      <c r="Y130" s="5"/>
      <c r="Z130" s="5"/>
      <c r="AA130" s="5"/>
      <c r="AB130" s="5">
        <f t="shared" si="6"/>
        <v>45.68</v>
      </c>
    </row>
    <row r="131" spans="1:28" x14ac:dyDescent="0.3">
      <c r="A131" s="92">
        <v>120</v>
      </c>
      <c r="B131" s="92">
        <v>20360</v>
      </c>
      <c r="C131" s="96"/>
      <c r="D131" s="92" t="s">
        <v>164</v>
      </c>
      <c r="E131" s="92">
        <f t="shared" si="7"/>
        <v>464573</v>
      </c>
      <c r="F131" s="2">
        <v>464576</v>
      </c>
      <c r="G131" s="92">
        <f t="shared" si="4"/>
        <v>4</v>
      </c>
      <c r="H131" s="4" t="s">
        <v>121</v>
      </c>
      <c r="I131" s="5">
        <f t="shared" si="5"/>
        <v>22.84</v>
      </c>
      <c r="J131" s="6" t="s">
        <v>1131</v>
      </c>
      <c r="K131" s="5">
        <v>22.84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6"/>
      <c r="Y131" s="5"/>
      <c r="Z131" s="5"/>
      <c r="AA131" s="5"/>
      <c r="AB131" s="5">
        <f t="shared" si="6"/>
        <v>22.84</v>
      </c>
    </row>
    <row r="132" spans="1:28" x14ac:dyDescent="0.3">
      <c r="A132" s="92">
        <v>121</v>
      </c>
      <c r="B132" s="92">
        <v>20361</v>
      </c>
      <c r="C132" s="96"/>
      <c r="D132" s="92" t="s">
        <v>150</v>
      </c>
      <c r="E132" s="92">
        <f t="shared" si="7"/>
        <v>464577</v>
      </c>
      <c r="F132" s="2">
        <v>464581</v>
      </c>
      <c r="G132" s="92">
        <f t="shared" si="4"/>
        <v>5</v>
      </c>
      <c r="H132" s="4" t="s">
        <v>207</v>
      </c>
      <c r="I132" s="5">
        <f t="shared" si="5"/>
        <v>28.55</v>
      </c>
      <c r="J132" s="6" t="s">
        <v>1163</v>
      </c>
      <c r="K132" s="5">
        <v>17.13</v>
      </c>
      <c r="L132" s="6" t="s">
        <v>1826</v>
      </c>
      <c r="M132" s="5">
        <v>11.42</v>
      </c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6"/>
      <c r="Y132" s="5"/>
      <c r="Z132" s="5"/>
      <c r="AA132" s="5"/>
      <c r="AB132" s="5">
        <f t="shared" si="6"/>
        <v>28.549999999999997</v>
      </c>
    </row>
    <row r="133" spans="1:28" x14ac:dyDescent="0.3">
      <c r="A133" s="92">
        <v>122</v>
      </c>
      <c r="B133" s="92">
        <v>20362</v>
      </c>
      <c r="C133" s="96"/>
      <c r="D133" s="92" t="s">
        <v>153</v>
      </c>
      <c r="E133" s="92">
        <f t="shared" si="7"/>
        <v>464582</v>
      </c>
      <c r="F133" s="2">
        <v>464582</v>
      </c>
      <c r="G133" s="92">
        <f t="shared" si="4"/>
        <v>1</v>
      </c>
      <c r="H133" s="4" t="s">
        <v>62</v>
      </c>
      <c r="I133" s="5">
        <f t="shared" si="5"/>
        <v>5.71</v>
      </c>
      <c r="J133" s="6" t="s">
        <v>865</v>
      </c>
      <c r="K133" s="5">
        <v>5.71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6"/>
      <c r="Y133" s="5"/>
      <c r="Z133" s="5"/>
      <c r="AA133" s="5"/>
      <c r="AB133" s="5">
        <f t="shared" si="6"/>
        <v>5.71</v>
      </c>
    </row>
    <row r="134" spans="1:28" x14ac:dyDescent="0.3">
      <c r="A134" s="92">
        <v>123</v>
      </c>
      <c r="B134" s="92">
        <v>20363</v>
      </c>
      <c r="C134" s="96"/>
      <c r="D134" s="92" t="s">
        <v>174</v>
      </c>
      <c r="E134" s="92">
        <f t="shared" si="7"/>
        <v>464583</v>
      </c>
      <c r="F134" s="2">
        <v>464596</v>
      </c>
      <c r="G134" s="92">
        <f t="shared" si="4"/>
        <v>14</v>
      </c>
      <c r="H134" s="4" t="s">
        <v>25</v>
      </c>
      <c r="I134" s="5">
        <f t="shared" si="5"/>
        <v>79.94</v>
      </c>
      <c r="J134" s="6" t="s">
        <v>976</v>
      </c>
      <c r="K134" s="5">
        <v>28.55</v>
      </c>
      <c r="L134" s="6" t="s">
        <v>977</v>
      </c>
      <c r="M134" s="5">
        <v>34.26</v>
      </c>
      <c r="N134" s="6" t="s">
        <v>978</v>
      </c>
      <c r="O134" s="5">
        <v>17.13</v>
      </c>
      <c r="P134" s="6"/>
      <c r="Q134" s="5"/>
      <c r="R134" s="6"/>
      <c r="S134" s="5"/>
      <c r="T134" s="6"/>
      <c r="U134" s="5"/>
      <c r="V134" s="6"/>
      <c r="W134" s="5"/>
      <c r="X134" s="6"/>
      <c r="Y134" s="5"/>
      <c r="Z134" s="5"/>
      <c r="AA134" s="5"/>
      <c r="AB134" s="5">
        <f t="shared" si="6"/>
        <v>79.94</v>
      </c>
    </row>
    <row r="135" spans="1:28" x14ac:dyDescent="0.3">
      <c r="A135" s="92">
        <v>124</v>
      </c>
      <c r="B135" s="92">
        <v>20364</v>
      </c>
      <c r="C135" s="96"/>
      <c r="D135" s="92" t="s">
        <v>237</v>
      </c>
      <c r="E135" s="92">
        <f t="shared" si="7"/>
        <v>464597</v>
      </c>
      <c r="F135" s="2">
        <v>464601</v>
      </c>
      <c r="G135" s="92">
        <f t="shared" si="4"/>
        <v>5</v>
      </c>
      <c r="H135" s="4" t="s">
        <v>60</v>
      </c>
      <c r="I135" s="5">
        <f t="shared" si="5"/>
        <v>28.55</v>
      </c>
      <c r="J135" s="6" t="s">
        <v>979</v>
      </c>
      <c r="K135" s="5">
        <v>28.55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6"/>
      <c r="Y135" s="5"/>
      <c r="Z135" s="5"/>
      <c r="AA135" s="5"/>
      <c r="AB135" s="5">
        <f t="shared" si="6"/>
        <v>28.55</v>
      </c>
    </row>
    <row r="136" spans="1:28" x14ac:dyDescent="0.3">
      <c r="A136" s="92">
        <v>125</v>
      </c>
      <c r="B136" s="92">
        <v>20365</v>
      </c>
      <c r="C136" s="96"/>
      <c r="D136" s="92" t="s">
        <v>264</v>
      </c>
      <c r="E136" s="92">
        <f t="shared" si="7"/>
        <v>464602</v>
      </c>
      <c r="F136" s="2">
        <v>464605</v>
      </c>
      <c r="G136" s="92">
        <f t="shared" si="4"/>
        <v>4</v>
      </c>
      <c r="H136" s="4" t="s">
        <v>15</v>
      </c>
      <c r="I136" s="5">
        <f t="shared" si="5"/>
        <v>22.84</v>
      </c>
      <c r="J136" s="6" t="s">
        <v>195</v>
      </c>
      <c r="K136" s="5">
        <v>11.42</v>
      </c>
      <c r="L136" s="6" t="s">
        <v>942</v>
      </c>
      <c r="M136" s="5">
        <v>11.42</v>
      </c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6"/>
      <c r="Y136" s="5"/>
      <c r="Z136" s="5"/>
      <c r="AA136" s="5"/>
      <c r="AB136" s="5">
        <f t="shared" si="6"/>
        <v>22.84</v>
      </c>
    </row>
    <row r="137" spans="1:28" x14ac:dyDescent="0.3">
      <c r="A137" s="92">
        <v>126</v>
      </c>
      <c r="B137" s="92">
        <v>20366</v>
      </c>
      <c r="C137" s="96"/>
      <c r="D137" s="92" t="s">
        <v>186</v>
      </c>
      <c r="E137" s="92">
        <f t="shared" si="7"/>
        <v>464606</v>
      </c>
      <c r="F137" s="2">
        <v>464609</v>
      </c>
      <c r="G137" s="92">
        <f t="shared" si="4"/>
        <v>4</v>
      </c>
      <c r="H137" s="4" t="s">
        <v>117</v>
      </c>
      <c r="I137" s="5">
        <f t="shared" si="5"/>
        <v>22.84</v>
      </c>
      <c r="J137" s="6" t="s">
        <v>981</v>
      </c>
      <c r="K137" s="5">
        <v>22.84</v>
      </c>
      <c r="L137" s="6"/>
      <c r="M137" s="5"/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6"/>
      <c r="Y137" s="5"/>
      <c r="Z137" s="5"/>
      <c r="AA137" s="5"/>
      <c r="AB137" s="5">
        <f t="shared" si="6"/>
        <v>22.84</v>
      </c>
    </row>
    <row r="138" spans="1:28" x14ac:dyDescent="0.3">
      <c r="A138" s="92">
        <v>127</v>
      </c>
      <c r="B138" s="92">
        <v>20367</v>
      </c>
      <c r="C138" s="96"/>
      <c r="D138" s="92" t="s">
        <v>172</v>
      </c>
      <c r="E138" s="92">
        <f t="shared" si="7"/>
        <v>464610</v>
      </c>
      <c r="F138" s="2">
        <v>464617</v>
      </c>
      <c r="G138" s="92">
        <f t="shared" si="4"/>
        <v>8</v>
      </c>
      <c r="H138" s="4" t="s">
        <v>5</v>
      </c>
      <c r="I138" s="5">
        <f t="shared" si="5"/>
        <v>45.68</v>
      </c>
      <c r="J138" s="6" t="s">
        <v>1174</v>
      </c>
      <c r="K138" s="5">
        <v>22.84</v>
      </c>
      <c r="L138" s="6" t="s">
        <v>1175</v>
      </c>
      <c r="M138" s="5">
        <v>22.84</v>
      </c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6"/>
      <c r="Y138" s="5"/>
      <c r="Z138" s="5"/>
      <c r="AA138" s="5"/>
      <c r="AB138" s="5">
        <f t="shared" si="6"/>
        <v>45.68</v>
      </c>
    </row>
    <row r="139" spans="1:28" x14ac:dyDescent="0.3">
      <c r="A139" s="92">
        <v>128</v>
      </c>
      <c r="B139" s="92">
        <v>20368</v>
      </c>
      <c r="C139" s="96">
        <v>43180</v>
      </c>
      <c r="D139" s="92" t="s">
        <v>233</v>
      </c>
      <c r="E139" s="92">
        <f t="shared" si="7"/>
        <v>464618</v>
      </c>
      <c r="F139" s="2">
        <v>464621</v>
      </c>
      <c r="G139" s="92">
        <f t="shared" si="4"/>
        <v>4</v>
      </c>
      <c r="H139" s="4" t="s">
        <v>89</v>
      </c>
      <c r="I139" s="5">
        <f t="shared" si="5"/>
        <v>22.84</v>
      </c>
      <c r="J139" s="6" t="s">
        <v>943</v>
      </c>
      <c r="K139" s="5">
        <v>22.84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6"/>
      <c r="Y139" s="5"/>
      <c r="Z139" s="5"/>
      <c r="AA139" s="5"/>
      <c r="AB139" s="5">
        <f t="shared" si="6"/>
        <v>22.84</v>
      </c>
    </row>
    <row r="140" spans="1:28" x14ac:dyDescent="0.3">
      <c r="A140" s="92">
        <v>129</v>
      </c>
      <c r="B140" s="92">
        <v>20369</v>
      </c>
      <c r="C140" s="96"/>
      <c r="D140" s="92" t="s">
        <v>167</v>
      </c>
      <c r="E140" s="92">
        <f t="shared" si="7"/>
        <v>464622</v>
      </c>
      <c r="F140" s="2">
        <v>464623</v>
      </c>
      <c r="G140" s="92">
        <f t="shared" ref="G140:G158" si="8">(F140-E140)+1</f>
        <v>2</v>
      </c>
      <c r="H140" s="4" t="s">
        <v>127</v>
      </c>
      <c r="I140" s="5">
        <f t="shared" ref="I140:I158" si="9">(G140*5.71)</f>
        <v>11.42</v>
      </c>
      <c r="J140" s="6" t="s">
        <v>944</v>
      </c>
      <c r="K140" s="5">
        <v>11.42</v>
      </c>
      <c r="L140" s="6"/>
      <c r="M140" s="5"/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6"/>
      <c r="Y140" s="5"/>
      <c r="Z140" s="5"/>
      <c r="AA140" s="5"/>
      <c r="AB140" s="5">
        <f t="shared" ref="AB140:AB158" si="10">K140+M140+O140+Q140+S140+U140+W140+Y140+AA140</f>
        <v>11.42</v>
      </c>
    </row>
    <row r="141" spans="1:28" x14ac:dyDescent="0.3">
      <c r="A141" s="92">
        <v>130</v>
      </c>
      <c r="B141" s="92">
        <v>20370</v>
      </c>
      <c r="C141" s="96"/>
      <c r="D141" s="92" t="s">
        <v>258</v>
      </c>
      <c r="E141" s="92">
        <f t="shared" si="7"/>
        <v>464624</v>
      </c>
      <c r="F141" s="2">
        <v>464626</v>
      </c>
      <c r="G141" s="92">
        <f t="shared" si="8"/>
        <v>3</v>
      </c>
      <c r="H141" s="4" t="s">
        <v>108</v>
      </c>
      <c r="I141" s="5">
        <f t="shared" si="9"/>
        <v>17.13</v>
      </c>
      <c r="J141" s="6" t="s">
        <v>929</v>
      </c>
      <c r="K141" s="5">
        <v>17.13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6"/>
      <c r="Y141" s="5"/>
      <c r="Z141" s="5"/>
      <c r="AA141" s="5"/>
      <c r="AB141" s="5">
        <f t="shared" si="10"/>
        <v>17.13</v>
      </c>
    </row>
    <row r="142" spans="1:28" x14ac:dyDescent="0.3">
      <c r="A142" s="92">
        <v>131</v>
      </c>
      <c r="B142" s="92">
        <v>20371</v>
      </c>
      <c r="C142" s="96"/>
      <c r="D142" s="92" t="s">
        <v>135</v>
      </c>
      <c r="E142" s="92">
        <f t="shared" si="7"/>
        <v>464627</v>
      </c>
      <c r="F142" s="2">
        <v>464628</v>
      </c>
      <c r="G142" s="92">
        <f t="shared" si="8"/>
        <v>2</v>
      </c>
      <c r="H142" s="4" t="s">
        <v>46</v>
      </c>
      <c r="I142" s="5">
        <f t="shared" si="9"/>
        <v>11.42</v>
      </c>
      <c r="J142" s="6" t="s">
        <v>988</v>
      </c>
      <c r="K142" s="5">
        <v>11.42</v>
      </c>
      <c r="L142" s="6"/>
      <c r="M142" s="5"/>
      <c r="N142" s="6"/>
      <c r="O142" s="5"/>
      <c r="P142" s="6"/>
      <c r="Q142" s="5"/>
      <c r="R142" s="6"/>
      <c r="S142" s="5"/>
      <c r="T142" s="6"/>
      <c r="U142" s="5"/>
      <c r="V142" s="6"/>
      <c r="W142" s="5"/>
      <c r="X142" s="6"/>
      <c r="Y142" s="5"/>
      <c r="Z142" s="5"/>
      <c r="AA142" s="5"/>
      <c r="AB142" s="5">
        <f t="shared" si="10"/>
        <v>11.42</v>
      </c>
    </row>
    <row r="143" spans="1:28" x14ac:dyDescent="0.3">
      <c r="A143" s="92">
        <v>132</v>
      </c>
      <c r="B143" s="92">
        <v>20372</v>
      </c>
      <c r="C143" s="96"/>
      <c r="D143" s="92" t="s">
        <v>265</v>
      </c>
      <c r="E143" s="92">
        <f t="shared" ref="E143:E158" si="11">(F142+1)</f>
        <v>464629</v>
      </c>
      <c r="F143" s="2">
        <v>464632</v>
      </c>
      <c r="G143" s="92">
        <f t="shared" si="8"/>
        <v>4</v>
      </c>
      <c r="H143" s="4" t="s">
        <v>1</v>
      </c>
      <c r="I143" s="5">
        <f t="shared" si="9"/>
        <v>22.84</v>
      </c>
      <c r="J143" s="6" t="s">
        <v>945</v>
      </c>
      <c r="K143" s="5">
        <v>22.84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6"/>
      <c r="Y143" s="5"/>
      <c r="Z143" s="5"/>
      <c r="AA143" s="5"/>
      <c r="AB143" s="5">
        <f t="shared" si="10"/>
        <v>22.84</v>
      </c>
    </row>
    <row r="144" spans="1:28" x14ac:dyDescent="0.3">
      <c r="A144" s="92">
        <v>133</v>
      </c>
      <c r="B144" s="92">
        <v>20373</v>
      </c>
      <c r="C144" s="96"/>
      <c r="D144" s="92" t="s">
        <v>235</v>
      </c>
      <c r="E144" s="92">
        <f t="shared" si="11"/>
        <v>464633</v>
      </c>
      <c r="F144" s="2">
        <v>464637</v>
      </c>
      <c r="G144" s="92">
        <f t="shared" si="8"/>
        <v>5</v>
      </c>
      <c r="H144" s="4" t="s">
        <v>11</v>
      </c>
      <c r="I144" s="5">
        <f t="shared" si="9"/>
        <v>28.55</v>
      </c>
      <c r="J144" s="6" t="s">
        <v>946</v>
      </c>
      <c r="K144" s="5">
        <v>28.55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6"/>
      <c r="Y144" s="5"/>
      <c r="Z144" s="5"/>
      <c r="AA144" s="5"/>
      <c r="AB144" s="5">
        <f t="shared" si="10"/>
        <v>28.55</v>
      </c>
    </row>
    <row r="145" spans="1:28" x14ac:dyDescent="0.3">
      <c r="A145" s="92">
        <v>134</v>
      </c>
      <c r="B145" s="92">
        <v>20374</v>
      </c>
      <c r="C145" s="96"/>
      <c r="D145" s="92" t="s">
        <v>158</v>
      </c>
      <c r="E145" s="92">
        <f t="shared" si="11"/>
        <v>464638</v>
      </c>
      <c r="F145" s="2">
        <v>464638</v>
      </c>
      <c r="G145" s="92">
        <f t="shared" si="8"/>
        <v>1</v>
      </c>
      <c r="H145" s="4" t="s">
        <v>16</v>
      </c>
      <c r="I145" s="5">
        <f t="shared" si="9"/>
        <v>5.71</v>
      </c>
      <c r="J145" s="6" t="s">
        <v>872</v>
      </c>
      <c r="K145" s="5">
        <v>5.71</v>
      </c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6"/>
      <c r="Y145" s="5"/>
      <c r="Z145" s="5"/>
      <c r="AA145" s="5"/>
      <c r="AB145" s="5">
        <f t="shared" si="10"/>
        <v>5.71</v>
      </c>
    </row>
    <row r="146" spans="1:28" x14ac:dyDescent="0.3">
      <c r="A146" s="92">
        <v>135</v>
      </c>
      <c r="B146" s="92">
        <v>20375</v>
      </c>
      <c r="C146" s="96"/>
      <c r="D146" s="92" t="s">
        <v>135</v>
      </c>
      <c r="E146" s="92">
        <f t="shared" si="11"/>
        <v>464639</v>
      </c>
      <c r="F146" s="2">
        <v>464639</v>
      </c>
      <c r="G146" s="92">
        <f t="shared" si="8"/>
        <v>1</v>
      </c>
      <c r="H146" s="4" t="s">
        <v>182</v>
      </c>
      <c r="I146" s="5">
        <f t="shared" si="9"/>
        <v>5.71</v>
      </c>
      <c r="J146" s="6" t="s">
        <v>868</v>
      </c>
      <c r="K146" s="5">
        <v>5.71</v>
      </c>
      <c r="L146" s="6"/>
      <c r="M146" s="5"/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6"/>
      <c r="Y146" s="5"/>
      <c r="Z146" s="5"/>
      <c r="AA146" s="5"/>
      <c r="AB146" s="5">
        <f t="shared" si="10"/>
        <v>5.71</v>
      </c>
    </row>
    <row r="147" spans="1:28" x14ac:dyDescent="0.3">
      <c r="A147" s="92">
        <v>136</v>
      </c>
      <c r="B147" s="92">
        <v>20376</v>
      </c>
      <c r="C147" s="96"/>
      <c r="D147" s="92" t="s">
        <v>148</v>
      </c>
      <c r="E147" s="92">
        <f t="shared" si="11"/>
        <v>464640</v>
      </c>
      <c r="F147" s="2">
        <v>464640</v>
      </c>
      <c r="G147" s="92">
        <f t="shared" si="8"/>
        <v>1</v>
      </c>
      <c r="H147" s="4" t="s">
        <v>123</v>
      </c>
      <c r="I147" s="5">
        <f t="shared" si="9"/>
        <v>5.71</v>
      </c>
      <c r="J147" s="6" t="s">
        <v>877</v>
      </c>
      <c r="K147" s="5">
        <v>5.71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6"/>
      <c r="Y147" s="5"/>
      <c r="Z147" s="5"/>
      <c r="AA147" s="5"/>
      <c r="AB147" s="5">
        <f t="shared" si="10"/>
        <v>5.71</v>
      </c>
    </row>
    <row r="148" spans="1:28" x14ac:dyDescent="0.3">
      <c r="A148" s="92">
        <v>137</v>
      </c>
      <c r="B148" s="92">
        <v>20377</v>
      </c>
      <c r="C148" s="96"/>
      <c r="D148" s="92" t="s">
        <v>265</v>
      </c>
      <c r="E148" s="92">
        <v>461169</v>
      </c>
      <c r="F148" s="2">
        <v>461169</v>
      </c>
      <c r="G148" s="92">
        <f t="shared" si="8"/>
        <v>1</v>
      </c>
      <c r="H148" s="4" t="s">
        <v>1</v>
      </c>
      <c r="I148" s="5">
        <f t="shared" si="9"/>
        <v>5.71</v>
      </c>
      <c r="J148" s="6" t="s">
        <v>947</v>
      </c>
      <c r="K148" s="5">
        <v>5.71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6"/>
      <c r="Y148" s="5"/>
      <c r="Z148" s="5"/>
      <c r="AA148" s="5"/>
      <c r="AB148" s="5">
        <f t="shared" si="10"/>
        <v>5.71</v>
      </c>
    </row>
    <row r="149" spans="1:28" x14ac:dyDescent="0.3">
      <c r="A149" s="92">
        <v>138</v>
      </c>
      <c r="B149" s="92">
        <v>20378</v>
      </c>
      <c r="C149" s="96">
        <v>43181</v>
      </c>
      <c r="D149" s="92" t="s">
        <v>240</v>
      </c>
      <c r="E149" s="92">
        <v>464641</v>
      </c>
      <c r="F149" s="2">
        <v>464646</v>
      </c>
      <c r="G149" s="92">
        <f t="shared" si="8"/>
        <v>6</v>
      </c>
      <c r="H149" s="4" t="s">
        <v>104</v>
      </c>
      <c r="I149" s="5">
        <f t="shared" si="9"/>
        <v>34.26</v>
      </c>
      <c r="J149" s="6" t="s">
        <v>948</v>
      </c>
      <c r="K149" s="5">
        <v>34.26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6"/>
      <c r="Y149" s="5"/>
      <c r="Z149" s="5"/>
      <c r="AA149" s="5"/>
      <c r="AB149" s="5">
        <f t="shared" si="10"/>
        <v>34.26</v>
      </c>
    </row>
    <row r="150" spans="1:28" x14ac:dyDescent="0.3">
      <c r="A150" s="92">
        <v>139</v>
      </c>
      <c r="B150" s="92">
        <v>20379</v>
      </c>
      <c r="C150" s="96"/>
      <c r="D150" s="92" t="s">
        <v>390</v>
      </c>
      <c r="E150" s="92">
        <f t="shared" si="11"/>
        <v>464647</v>
      </c>
      <c r="F150" s="2">
        <v>464721</v>
      </c>
      <c r="G150" s="92">
        <f t="shared" si="8"/>
        <v>75</v>
      </c>
      <c r="H150" s="4" t="s">
        <v>104</v>
      </c>
      <c r="I150" s="5">
        <f t="shared" si="9"/>
        <v>428.25</v>
      </c>
      <c r="J150" s="6" t="s">
        <v>949</v>
      </c>
      <c r="K150" s="5">
        <v>245.53</v>
      </c>
      <c r="L150" s="6" t="s">
        <v>950</v>
      </c>
      <c r="M150" s="5">
        <v>182.72</v>
      </c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6"/>
      <c r="Y150" s="5"/>
      <c r="Z150" s="5"/>
      <c r="AA150" s="5"/>
      <c r="AB150" s="5">
        <f t="shared" si="10"/>
        <v>428.25</v>
      </c>
    </row>
    <row r="151" spans="1:28" x14ac:dyDescent="0.3">
      <c r="A151" s="92">
        <v>140</v>
      </c>
      <c r="B151" s="92">
        <v>20380</v>
      </c>
      <c r="C151" s="96"/>
      <c r="D151" s="92" t="s">
        <v>243</v>
      </c>
      <c r="E151" s="92">
        <f t="shared" si="11"/>
        <v>464722</v>
      </c>
      <c r="F151" s="2">
        <v>464723</v>
      </c>
      <c r="G151" s="92">
        <f t="shared" si="8"/>
        <v>2</v>
      </c>
      <c r="H151" s="4" t="s">
        <v>52</v>
      </c>
      <c r="I151" s="5">
        <f t="shared" si="9"/>
        <v>11.42</v>
      </c>
      <c r="J151" s="6" t="s">
        <v>312</v>
      </c>
      <c r="K151" s="5">
        <v>11.42</v>
      </c>
      <c r="L151" s="6"/>
      <c r="M151" s="5"/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6"/>
      <c r="Y151" s="5"/>
      <c r="Z151" s="5"/>
      <c r="AA151" s="5"/>
      <c r="AB151" s="5">
        <f t="shared" si="10"/>
        <v>11.42</v>
      </c>
    </row>
    <row r="152" spans="1:28" x14ac:dyDescent="0.3">
      <c r="A152" s="92">
        <v>141</v>
      </c>
      <c r="B152" s="92">
        <v>20381</v>
      </c>
      <c r="C152" s="96"/>
      <c r="D152" s="92" t="s">
        <v>150</v>
      </c>
      <c r="E152" s="92">
        <f t="shared" si="11"/>
        <v>464724</v>
      </c>
      <c r="F152" s="2">
        <v>464729</v>
      </c>
      <c r="G152" s="92">
        <f t="shared" si="8"/>
        <v>6</v>
      </c>
      <c r="H152" s="4" t="s">
        <v>97</v>
      </c>
      <c r="I152" s="5">
        <f t="shared" si="9"/>
        <v>34.26</v>
      </c>
      <c r="J152" s="180" t="s">
        <v>98</v>
      </c>
      <c r="K152" s="5"/>
      <c r="L152" s="6"/>
      <c r="M152" s="5"/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6"/>
      <c r="Y152" s="5"/>
      <c r="Z152" s="5"/>
      <c r="AA152" s="5"/>
      <c r="AB152" s="5">
        <f t="shared" si="10"/>
        <v>0</v>
      </c>
    </row>
    <row r="153" spans="1:28" x14ac:dyDescent="0.3">
      <c r="A153" s="92">
        <v>142</v>
      </c>
      <c r="B153" s="92">
        <v>20382</v>
      </c>
      <c r="C153" s="96"/>
      <c r="D153" s="92" t="s">
        <v>140</v>
      </c>
      <c r="E153" s="92">
        <v>448149</v>
      </c>
      <c r="F153" s="2">
        <v>448149</v>
      </c>
      <c r="G153" s="92">
        <f t="shared" si="8"/>
        <v>1</v>
      </c>
      <c r="H153" s="4" t="s">
        <v>193</v>
      </c>
      <c r="I153" s="5">
        <f t="shared" si="9"/>
        <v>5.71</v>
      </c>
      <c r="J153" s="6" t="s">
        <v>989</v>
      </c>
      <c r="K153" s="5">
        <v>5.71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6"/>
      <c r="Y153" s="5"/>
      <c r="Z153" s="5"/>
      <c r="AA153" s="5"/>
      <c r="AB153" s="5">
        <f t="shared" si="10"/>
        <v>5.71</v>
      </c>
    </row>
    <row r="154" spans="1:28" x14ac:dyDescent="0.3">
      <c r="A154" s="92">
        <v>143</v>
      </c>
      <c r="B154" s="92">
        <v>20383</v>
      </c>
      <c r="C154" s="96">
        <v>43182</v>
      </c>
      <c r="D154" s="92" t="s">
        <v>165</v>
      </c>
      <c r="E154" s="92">
        <v>461907</v>
      </c>
      <c r="F154" s="2">
        <v>461907</v>
      </c>
      <c r="G154" s="92">
        <f t="shared" si="8"/>
        <v>1</v>
      </c>
      <c r="H154" s="4" t="s">
        <v>109</v>
      </c>
      <c r="I154" s="5">
        <f t="shared" si="9"/>
        <v>5.71</v>
      </c>
      <c r="J154" s="6" t="s">
        <v>951</v>
      </c>
      <c r="K154" s="5">
        <v>5.71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6"/>
      <c r="Y154" s="5"/>
      <c r="Z154" s="5"/>
      <c r="AA154" s="5"/>
      <c r="AB154" s="5">
        <f t="shared" si="10"/>
        <v>5.71</v>
      </c>
    </row>
    <row r="155" spans="1:28" x14ac:dyDescent="0.3">
      <c r="A155" s="92">
        <v>144</v>
      </c>
      <c r="B155" s="92">
        <v>20384</v>
      </c>
      <c r="C155" s="96"/>
      <c r="D155" s="92" t="s">
        <v>265</v>
      </c>
      <c r="E155" s="92">
        <v>464730</v>
      </c>
      <c r="F155" s="2">
        <v>464734</v>
      </c>
      <c r="G155" s="92">
        <f t="shared" si="8"/>
        <v>5</v>
      </c>
      <c r="H155" s="4" t="s">
        <v>17</v>
      </c>
      <c r="I155" s="5">
        <f t="shared" si="9"/>
        <v>28.55</v>
      </c>
      <c r="J155" s="6" t="s">
        <v>952</v>
      </c>
      <c r="K155" s="5">
        <v>28.55</v>
      </c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6"/>
      <c r="Y155" s="5"/>
      <c r="Z155" s="5"/>
      <c r="AA155" s="5"/>
      <c r="AB155" s="5">
        <f t="shared" si="10"/>
        <v>28.55</v>
      </c>
    </row>
    <row r="156" spans="1:28" x14ac:dyDescent="0.3">
      <c r="A156" s="92">
        <v>145</v>
      </c>
      <c r="B156" s="92">
        <v>20385</v>
      </c>
      <c r="C156" s="96"/>
      <c r="D156" s="92" t="s">
        <v>167</v>
      </c>
      <c r="E156" s="92">
        <v>458575</v>
      </c>
      <c r="F156" s="2">
        <v>458576</v>
      </c>
      <c r="G156" s="92">
        <f t="shared" si="8"/>
        <v>2</v>
      </c>
      <c r="H156" s="4" t="s">
        <v>108</v>
      </c>
      <c r="I156" s="5">
        <f t="shared" si="9"/>
        <v>11.42</v>
      </c>
      <c r="J156" s="6" t="s">
        <v>953</v>
      </c>
      <c r="K156" s="5">
        <v>11.42</v>
      </c>
      <c r="L156" s="6"/>
      <c r="M156" s="5"/>
      <c r="N156" s="6"/>
      <c r="O156" s="5"/>
      <c r="P156" s="6"/>
      <c r="Q156" s="5"/>
      <c r="R156" s="6"/>
      <c r="S156" s="5"/>
      <c r="T156" s="6"/>
      <c r="U156" s="5"/>
      <c r="V156" s="6"/>
      <c r="W156" s="5"/>
      <c r="X156" s="6"/>
      <c r="Y156" s="5"/>
      <c r="Z156" s="5"/>
      <c r="AA156" s="5"/>
      <c r="AB156" s="5">
        <f t="shared" si="10"/>
        <v>11.42</v>
      </c>
    </row>
    <row r="157" spans="1:28" x14ac:dyDescent="0.3">
      <c r="A157" s="92">
        <v>146</v>
      </c>
      <c r="B157" s="92">
        <v>20386</v>
      </c>
      <c r="C157" s="96"/>
      <c r="D157" s="92" t="s">
        <v>167</v>
      </c>
      <c r="E157" s="92">
        <v>464735</v>
      </c>
      <c r="F157" s="2">
        <v>464739</v>
      </c>
      <c r="G157" s="92">
        <f t="shared" si="8"/>
        <v>5</v>
      </c>
      <c r="H157" s="4" t="s">
        <v>97</v>
      </c>
      <c r="I157" s="5">
        <f t="shared" si="9"/>
        <v>28.55</v>
      </c>
      <c r="J157" s="6" t="s">
        <v>954</v>
      </c>
      <c r="K157" s="5">
        <v>28.55</v>
      </c>
      <c r="L157" s="6"/>
      <c r="M157" s="5"/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6"/>
      <c r="Y157" s="5"/>
      <c r="Z157" s="5"/>
      <c r="AA157" s="5"/>
      <c r="AB157" s="5">
        <f t="shared" si="10"/>
        <v>28.55</v>
      </c>
    </row>
    <row r="158" spans="1:28" x14ac:dyDescent="0.3">
      <c r="A158" s="92">
        <v>147</v>
      </c>
      <c r="B158" s="92">
        <v>20387</v>
      </c>
      <c r="C158" s="96"/>
      <c r="D158" s="92" t="s">
        <v>221</v>
      </c>
      <c r="E158" s="92">
        <f t="shared" si="11"/>
        <v>464740</v>
      </c>
      <c r="F158" s="2">
        <v>464752</v>
      </c>
      <c r="G158" s="92">
        <f t="shared" si="8"/>
        <v>13</v>
      </c>
      <c r="H158" s="4" t="s">
        <v>15</v>
      </c>
      <c r="I158" s="5">
        <f t="shared" si="9"/>
        <v>74.23</v>
      </c>
      <c r="J158" s="180" t="s">
        <v>98</v>
      </c>
      <c r="K158" s="5"/>
      <c r="L158" s="6" t="s">
        <v>880</v>
      </c>
      <c r="M158" s="5">
        <v>5.71</v>
      </c>
      <c r="N158" s="6" t="s">
        <v>881</v>
      </c>
      <c r="O158" s="5">
        <v>28.55</v>
      </c>
      <c r="P158" s="6" t="s">
        <v>882</v>
      </c>
      <c r="Q158" s="5">
        <v>17.13</v>
      </c>
      <c r="R158" s="6"/>
      <c r="S158" s="5"/>
      <c r="T158" s="6"/>
      <c r="U158" s="5"/>
      <c r="V158" s="6"/>
      <c r="W158" s="5"/>
      <c r="X158" s="6"/>
      <c r="Y158" s="5"/>
      <c r="Z158" s="5"/>
      <c r="AA158" s="5"/>
      <c r="AB158" s="5">
        <f t="shared" si="10"/>
        <v>51.39</v>
      </c>
    </row>
    <row r="159" spans="1:28" s="1" customFormat="1" x14ac:dyDescent="0.3">
      <c r="A159" s="92"/>
      <c r="B159" s="92"/>
      <c r="C159" s="96"/>
      <c r="D159" s="92"/>
      <c r="E159" s="36"/>
      <c r="F159" s="36"/>
      <c r="G159" s="36"/>
      <c r="H159" s="4"/>
      <c r="I159" s="5"/>
      <c r="J159" s="6"/>
      <c r="K159" s="5"/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6"/>
      <c r="Y159" s="5"/>
      <c r="Z159" s="5"/>
      <c r="AA159" s="5"/>
      <c r="AB159" s="5"/>
    </row>
    <row r="160" spans="1:28" x14ac:dyDescent="0.3">
      <c r="A160" s="4"/>
      <c r="B160" s="92"/>
      <c r="C160" s="74"/>
      <c r="D160" s="3"/>
      <c r="E160" s="35"/>
      <c r="F160" s="35"/>
      <c r="G160" s="2">
        <f>SUM(G12:G159)</f>
        <v>2288</v>
      </c>
      <c r="H160" s="4"/>
      <c r="I160" s="5">
        <f>SUM(I12:I159)</f>
        <v>13064.479999999983</v>
      </c>
      <c r="J160" s="6"/>
      <c r="K160" s="5"/>
      <c r="L160" s="6"/>
      <c r="M160" s="5"/>
      <c r="N160" s="6"/>
      <c r="O160" s="5"/>
      <c r="P160" s="6"/>
      <c r="Q160" s="5"/>
      <c r="R160" s="6"/>
      <c r="S160" s="5"/>
      <c r="T160" s="6"/>
      <c r="U160" s="5"/>
      <c r="V160" s="6"/>
      <c r="W160" s="5"/>
      <c r="X160" s="5"/>
      <c r="Y160" s="5"/>
      <c r="Z160" s="5"/>
      <c r="AA160" s="5"/>
      <c r="AB160" s="5">
        <f>SUM(AB12:AB158)</f>
        <v>12887.469999999983</v>
      </c>
    </row>
    <row r="163" spans="9:12" x14ac:dyDescent="0.3">
      <c r="I163" s="185" t="s">
        <v>1929</v>
      </c>
      <c r="J163" s="185" t="s">
        <v>1930</v>
      </c>
      <c r="K163" s="186" t="s">
        <v>1931</v>
      </c>
      <c r="L163" s="187"/>
    </row>
    <row r="164" spans="9:12" x14ac:dyDescent="0.3">
      <c r="I164" s="185"/>
      <c r="J164" s="185"/>
      <c r="K164" s="188"/>
      <c r="L164" s="189"/>
    </row>
    <row r="165" spans="9:12" x14ac:dyDescent="0.3">
      <c r="I165" s="4"/>
      <c r="J165" s="4"/>
      <c r="K165" s="190"/>
      <c r="L165" s="191"/>
    </row>
    <row r="166" spans="9:12" x14ac:dyDescent="0.3">
      <c r="I166" s="125">
        <f>(I160)</f>
        <v>13064.479999999983</v>
      </c>
      <c r="J166" s="125">
        <f>(AB160)</f>
        <v>12887.469999999983</v>
      </c>
      <c r="K166" s="192">
        <v>177.01</v>
      </c>
      <c r="L166" s="193"/>
    </row>
  </sheetData>
  <mergeCells count="12">
    <mergeCell ref="B10:AB10"/>
    <mergeCell ref="A1:AB4"/>
    <mergeCell ref="B5:AB5"/>
    <mergeCell ref="B6:AB6"/>
    <mergeCell ref="B7:AB7"/>
    <mergeCell ref="B8:AB8"/>
    <mergeCell ref="B9:AB9"/>
    <mergeCell ref="I163:I164"/>
    <mergeCell ref="J163:J164"/>
    <mergeCell ref="K163:L164"/>
    <mergeCell ref="K165:L165"/>
    <mergeCell ref="K166:L166"/>
  </mergeCells>
  <pageMargins left="0.7" right="0.7" top="0.75" bottom="0.75" header="0.3" footer="0.3"/>
  <pageSetup orientation="landscape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4"/>
  <sheetViews>
    <sheetView zoomScaleNormal="100" workbookViewId="0">
      <selection activeCell="L185" sqref="L185"/>
    </sheetView>
  </sheetViews>
  <sheetFormatPr baseColWidth="10" defaultRowHeight="14.4" x14ac:dyDescent="0.3"/>
  <cols>
    <col min="1" max="1" width="5" bestFit="1" customWidth="1"/>
    <col min="2" max="2" width="7.6640625" bestFit="1" customWidth="1"/>
    <col min="3" max="3" width="10.44140625" bestFit="1" customWidth="1"/>
    <col min="4" max="4" width="30.6640625" style="76" customWidth="1"/>
    <col min="5" max="5" width="7.88671875" bestFit="1" customWidth="1"/>
    <col min="6" max="6" width="8.109375" bestFit="1" customWidth="1"/>
    <col min="7" max="7" width="10" bestFit="1" customWidth="1"/>
    <col min="8" max="8" width="40.88671875" bestFit="1" customWidth="1"/>
    <col min="9" max="9" width="15.33203125" bestFit="1" customWidth="1"/>
    <col min="10" max="10" width="14.88671875" customWidth="1"/>
    <col min="11" max="11" width="10.44140625" customWidth="1"/>
    <col min="12" max="12" width="8.5546875" customWidth="1"/>
    <col min="13" max="13" width="9" customWidth="1"/>
    <col min="14" max="14" width="9.6640625" bestFit="1" customWidth="1"/>
    <col min="15" max="15" width="8" bestFit="1" customWidth="1"/>
    <col min="16" max="16" width="9.6640625" bestFit="1" customWidth="1"/>
    <col min="17" max="17" width="9" bestFit="1" customWidth="1"/>
    <col min="18" max="18" width="3.109375" customWidth="1"/>
    <col min="19" max="19" width="8" bestFit="1" customWidth="1"/>
    <col min="20" max="20" width="9.6640625" bestFit="1" customWidth="1"/>
    <col min="21" max="21" width="8" bestFit="1" customWidth="1"/>
    <col min="22" max="22" width="9.6640625" bestFit="1" customWidth="1"/>
    <col min="23" max="23" width="8" bestFit="1" customWidth="1"/>
    <col min="24" max="24" width="11.6640625" customWidth="1"/>
  </cols>
  <sheetData>
    <row r="1" spans="1:24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</row>
    <row r="3" spans="1:24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x14ac:dyDescent="0.3">
      <c r="A5" s="1"/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A6" s="1"/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A7" s="1"/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A8" s="1"/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A9" s="1"/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A10" s="1"/>
      <c r="B10" s="195" t="s">
        <v>3786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7" t="s">
        <v>75</v>
      </c>
      <c r="B11" s="7" t="s">
        <v>59</v>
      </c>
      <c r="C11" s="7" t="s">
        <v>0</v>
      </c>
      <c r="D11" s="99"/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72</v>
      </c>
    </row>
    <row r="12" spans="1:24" x14ac:dyDescent="0.3">
      <c r="A12" s="2">
        <v>1</v>
      </c>
      <c r="B12" s="2">
        <v>20388</v>
      </c>
      <c r="C12" s="3">
        <v>42828</v>
      </c>
      <c r="D12" s="3" t="s">
        <v>874</v>
      </c>
      <c r="E12" s="2">
        <v>464753</v>
      </c>
      <c r="F12" s="2">
        <v>464755</v>
      </c>
      <c r="G12" s="2">
        <f t="shared" ref="G12:G75" si="0">(F12-E12)+1</f>
        <v>3</v>
      </c>
      <c r="H12" s="4" t="s">
        <v>42</v>
      </c>
      <c r="I12" s="5">
        <f t="shared" ref="I12:I75" si="1">(G12*5.71)</f>
        <v>17.13</v>
      </c>
      <c r="J12" s="6" t="s">
        <v>990</v>
      </c>
      <c r="K12" s="5">
        <v>17.13</v>
      </c>
      <c r="L12" s="6"/>
      <c r="M12" s="5"/>
      <c r="N12" s="6"/>
      <c r="O12" s="5"/>
      <c r="P12" s="6"/>
      <c r="Q12" s="5"/>
      <c r="R12" s="6"/>
      <c r="S12" s="5"/>
      <c r="T12" s="6"/>
      <c r="U12" s="5"/>
      <c r="V12" s="6"/>
      <c r="W12" s="5"/>
      <c r="X12" s="5">
        <f t="shared" ref="X12:X72" si="2">K12+M12+O12+Q12+S12+U12+W12</f>
        <v>17.13</v>
      </c>
    </row>
    <row r="13" spans="1:24" x14ac:dyDescent="0.3">
      <c r="A13" s="2">
        <v>2</v>
      </c>
      <c r="B13" s="2">
        <v>20389</v>
      </c>
      <c r="C13" s="3"/>
      <c r="D13" s="3" t="s">
        <v>141</v>
      </c>
      <c r="E13" s="2">
        <f>(F12+1)</f>
        <v>464756</v>
      </c>
      <c r="F13" s="2">
        <v>464775</v>
      </c>
      <c r="G13" s="2">
        <f t="shared" si="0"/>
        <v>20</v>
      </c>
      <c r="H13" s="4" t="s">
        <v>40</v>
      </c>
      <c r="I13" s="5">
        <f t="shared" si="1"/>
        <v>114.2</v>
      </c>
      <c r="J13" s="6" t="s">
        <v>1132</v>
      </c>
      <c r="K13" s="5">
        <v>28.55</v>
      </c>
      <c r="L13" s="6" t="s">
        <v>1133</v>
      </c>
      <c r="M13" s="5">
        <v>28.55</v>
      </c>
      <c r="N13" s="6" t="s">
        <v>1134</v>
      </c>
      <c r="O13" s="5">
        <v>28.55</v>
      </c>
      <c r="P13" s="6" t="s">
        <v>1135</v>
      </c>
      <c r="Q13" s="5">
        <v>28.55</v>
      </c>
      <c r="R13" s="6"/>
      <c r="S13" s="5"/>
      <c r="T13" s="6"/>
      <c r="U13" s="5"/>
      <c r="V13" s="6"/>
      <c r="W13" s="5"/>
      <c r="X13" s="5">
        <f t="shared" si="2"/>
        <v>114.2</v>
      </c>
    </row>
    <row r="14" spans="1:24" x14ac:dyDescent="0.3">
      <c r="A14" s="92">
        <v>3</v>
      </c>
      <c r="B14" s="92">
        <v>20390</v>
      </c>
      <c r="C14" s="3"/>
      <c r="D14" s="3" t="s">
        <v>163</v>
      </c>
      <c r="E14" s="92">
        <f t="shared" ref="E14:E76" si="3">(F13+1)</f>
        <v>464776</v>
      </c>
      <c r="F14" s="2">
        <v>464777</v>
      </c>
      <c r="G14" s="92">
        <f t="shared" si="0"/>
        <v>2</v>
      </c>
      <c r="H14" s="4" t="s">
        <v>43</v>
      </c>
      <c r="I14" s="5">
        <f t="shared" si="1"/>
        <v>11.42</v>
      </c>
      <c r="J14" s="6" t="s">
        <v>991</v>
      </c>
      <c r="K14" s="5">
        <v>5.71</v>
      </c>
      <c r="L14" s="6" t="s">
        <v>992</v>
      </c>
      <c r="M14" s="5">
        <v>5.71</v>
      </c>
      <c r="N14" s="6"/>
      <c r="O14" s="5"/>
      <c r="P14" s="6"/>
      <c r="Q14" s="5"/>
      <c r="R14" s="6"/>
      <c r="S14" s="5"/>
      <c r="T14" s="6"/>
      <c r="U14" s="5"/>
      <c r="V14" s="6"/>
      <c r="W14" s="5"/>
      <c r="X14" s="5">
        <f t="shared" si="2"/>
        <v>11.42</v>
      </c>
    </row>
    <row r="15" spans="1:24" x14ac:dyDescent="0.3">
      <c r="A15" s="92">
        <v>4</v>
      </c>
      <c r="B15" s="92">
        <v>20391</v>
      </c>
      <c r="C15" s="3"/>
      <c r="D15" s="3" t="s">
        <v>228</v>
      </c>
      <c r="E15" s="92">
        <f t="shared" si="3"/>
        <v>464778</v>
      </c>
      <c r="F15" s="2">
        <v>464810</v>
      </c>
      <c r="G15" s="92">
        <f t="shared" si="0"/>
        <v>33</v>
      </c>
      <c r="H15" s="4" t="s">
        <v>40</v>
      </c>
      <c r="I15" s="5">
        <f t="shared" si="1"/>
        <v>188.43</v>
      </c>
      <c r="J15" s="6" t="s">
        <v>1136</v>
      </c>
      <c r="K15" s="5">
        <v>142.75</v>
      </c>
      <c r="L15" s="6" t="s">
        <v>1137</v>
      </c>
      <c r="M15" s="5">
        <v>45.68</v>
      </c>
      <c r="N15" s="6"/>
      <c r="O15" s="5"/>
      <c r="P15" s="6"/>
      <c r="Q15" s="5"/>
      <c r="R15" s="6"/>
      <c r="S15" s="5"/>
      <c r="T15" s="6"/>
      <c r="U15" s="5"/>
      <c r="V15" s="6"/>
      <c r="W15" s="5"/>
      <c r="X15" s="5">
        <f t="shared" si="2"/>
        <v>188.43</v>
      </c>
    </row>
    <row r="16" spans="1:24" x14ac:dyDescent="0.3">
      <c r="A16" s="92">
        <v>5</v>
      </c>
      <c r="B16" s="92">
        <v>20392</v>
      </c>
      <c r="C16" s="3"/>
      <c r="D16" s="3" t="s">
        <v>227</v>
      </c>
      <c r="E16" s="92">
        <f t="shared" si="3"/>
        <v>464811</v>
      </c>
      <c r="F16" s="2">
        <v>464854</v>
      </c>
      <c r="G16" s="92">
        <f t="shared" si="0"/>
        <v>44</v>
      </c>
      <c r="H16" s="4" t="s">
        <v>40</v>
      </c>
      <c r="I16" s="5">
        <f t="shared" si="1"/>
        <v>251.24</v>
      </c>
      <c r="J16" s="6" t="s">
        <v>1138</v>
      </c>
      <c r="K16" s="5">
        <v>131.33000000000001</v>
      </c>
      <c r="L16" s="6" t="s">
        <v>1139</v>
      </c>
      <c r="M16" s="5">
        <v>119.91</v>
      </c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251.24</v>
      </c>
    </row>
    <row r="17" spans="1:24" x14ac:dyDescent="0.3">
      <c r="A17" s="92">
        <v>6</v>
      </c>
      <c r="B17" s="92">
        <v>20393</v>
      </c>
      <c r="C17" s="3"/>
      <c r="D17" s="3" t="s">
        <v>138</v>
      </c>
      <c r="E17" s="92">
        <f t="shared" si="3"/>
        <v>464855</v>
      </c>
      <c r="F17" s="2">
        <v>464882</v>
      </c>
      <c r="G17" s="92">
        <f t="shared" si="0"/>
        <v>28</v>
      </c>
      <c r="H17" s="4" t="s">
        <v>108</v>
      </c>
      <c r="I17" s="5">
        <f t="shared" si="1"/>
        <v>159.88</v>
      </c>
      <c r="J17" s="6" t="s">
        <v>993</v>
      </c>
      <c r="K17" s="5">
        <v>45.68</v>
      </c>
      <c r="L17" s="6" t="s">
        <v>994</v>
      </c>
      <c r="M17" s="5">
        <v>45.68</v>
      </c>
      <c r="N17" s="6" t="s">
        <v>995</v>
      </c>
      <c r="O17" s="5">
        <v>45.68</v>
      </c>
      <c r="P17" s="6" t="s">
        <v>996</v>
      </c>
      <c r="Q17" s="5">
        <v>22.84</v>
      </c>
      <c r="R17" s="6"/>
      <c r="S17" s="5"/>
      <c r="T17" s="6"/>
      <c r="U17" s="5"/>
      <c r="V17" s="6"/>
      <c r="W17" s="5"/>
      <c r="X17" s="5">
        <f t="shared" si="2"/>
        <v>159.88</v>
      </c>
    </row>
    <row r="18" spans="1:24" x14ac:dyDescent="0.3">
      <c r="A18" s="92">
        <v>7</v>
      </c>
      <c r="B18" s="92">
        <v>20394</v>
      </c>
      <c r="C18" s="3"/>
      <c r="D18" s="3" t="s">
        <v>140</v>
      </c>
      <c r="E18" s="92">
        <f t="shared" si="3"/>
        <v>464883</v>
      </c>
      <c r="F18" s="2">
        <v>464892</v>
      </c>
      <c r="G18" s="92">
        <f t="shared" si="0"/>
        <v>10</v>
      </c>
      <c r="H18" s="4" t="s">
        <v>193</v>
      </c>
      <c r="I18" s="5">
        <f t="shared" si="1"/>
        <v>57.1</v>
      </c>
      <c r="J18" s="6" t="s">
        <v>997</v>
      </c>
      <c r="K18" s="5">
        <v>57.1</v>
      </c>
      <c r="L18" s="6"/>
      <c r="M18" s="5"/>
      <c r="N18" s="6"/>
      <c r="O18" s="5"/>
      <c r="P18" s="6"/>
      <c r="Q18" s="5"/>
      <c r="R18" s="6"/>
      <c r="S18" s="5"/>
      <c r="T18" s="6"/>
      <c r="U18" s="5"/>
      <c r="V18" s="6"/>
      <c r="W18" s="5"/>
      <c r="X18" s="5">
        <f t="shared" si="2"/>
        <v>57.1</v>
      </c>
    </row>
    <row r="19" spans="1:24" x14ac:dyDescent="0.3">
      <c r="A19" s="92">
        <v>8</v>
      </c>
      <c r="B19" s="92">
        <v>20395</v>
      </c>
      <c r="C19" s="3"/>
      <c r="D19" s="3" t="s">
        <v>169</v>
      </c>
      <c r="E19" s="92">
        <f t="shared" si="3"/>
        <v>464893</v>
      </c>
      <c r="F19" s="2">
        <v>464893</v>
      </c>
      <c r="G19" s="92">
        <f t="shared" si="0"/>
        <v>1</v>
      </c>
      <c r="H19" s="4" t="s">
        <v>222</v>
      </c>
      <c r="I19" s="5">
        <f t="shared" si="1"/>
        <v>5.71</v>
      </c>
      <c r="J19" s="6" t="s">
        <v>1041</v>
      </c>
      <c r="K19" s="5">
        <v>5.71</v>
      </c>
      <c r="L19" s="6"/>
      <c r="M19" s="5"/>
      <c r="N19" s="6"/>
      <c r="O19" s="5"/>
      <c r="P19" s="6"/>
      <c r="Q19" s="5"/>
      <c r="R19" s="6"/>
      <c r="S19" s="5"/>
      <c r="T19" s="6"/>
      <c r="U19" s="5"/>
      <c r="V19" s="6"/>
      <c r="W19" s="5"/>
      <c r="X19" s="5">
        <f t="shared" si="2"/>
        <v>5.71</v>
      </c>
    </row>
    <row r="20" spans="1:24" x14ac:dyDescent="0.3">
      <c r="A20" s="92">
        <v>9</v>
      </c>
      <c r="B20" s="92">
        <v>20396</v>
      </c>
      <c r="C20" s="3"/>
      <c r="D20" s="3" t="s">
        <v>161</v>
      </c>
      <c r="E20" s="92">
        <f t="shared" si="3"/>
        <v>464894</v>
      </c>
      <c r="F20" s="2">
        <v>464930</v>
      </c>
      <c r="G20" s="92">
        <f t="shared" si="0"/>
        <v>37</v>
      </c>
      <c r="H20" s="4" t="s">
        <v>10</v>
      </c>
      <c r="I20" s="5">
        <f t="shared" si="1"/>
        <v>211.27</v>
      </c>
      <c r="J20" s="6" t="s">
        <v>1140</v>
      </c>
      <c r="K20" s="5">
        <v>28.55</v>
      </c>
      <c r="L20" s="6" t="s">
        <v>1141</v>
      </c>
      <c r="M20" s="5">
        <v>28.55</v>
      </c>
      <c r="N20" s="6" t="s">
        <v>1142</v>
      </c>
      <c r="O20" s="5">
        <v>28.55</v>
      </c>
      <c r="P20" s="6" t="s">
        <v>1143</v>
      </c>
      <c r="Q20" s="5">
        <v>28.55</v>
      </c>
      <c r="R20" s="6" t="s">
        <v>1144</v>
      </c>
      <c r="S20" s="5">
        <v>28.55</v>
      </c>
      <c r="T20" s="6" t="s">
        <v>1145</v>
      </c>
      <c r="U20" s="5">
        <v>39.97</v>
      </c>
      <c r="V20" s="6" t="s">
        <v>1146</v>
      </c>
      <c r="W20" s="5">
        <v>28.55</v>
      </c>
      <c r="X20" s="5">
        <f t="shared" si="2"/>
        <v>211.27</v>
      </c>
    </row>
    <row r="21" spans="1:24" x14ac:dyDescent="0.3">
      <c r="A21" s="92">
        <v>10</v>
      </c>
      <c r="B21" s="92">
        <v>20397</v>
      </c>
      <c r="C21" s="3"/>
      <c r="D21" s="3" t="s">
        <v>155</v>
      </c>
      <c r="E21" s="92">
        <f t="shared" si="3"/>
        <v>464931</v>
      </c>
      <c r="F21" s="2">
        <v>464933</v>
      </c>
      <c r="G21" s="92">
        <f t="shared" si="0"/>
        <v>3</v>
      </c>
      <c r="H21" s="4" t="s">
        <v>44</v>
      </c>
      <c r="I21" s="5">
        <f t="shared" si="1"/>
        <v>17.13</v>
      </c>
      <c r="J21" s="6" t="s">
        <v>1147</v>
      </c>
      <c r="K21" s="5">
        <v>17.13</v>
      </c>
      <c r="L21" s="6"/>
      <c r="M21" s="5"/>
      <c r="N21" s="6"/>
      <c r="O21" s="5"/>
      <c r="P21" s="6"/>
      <c r="Q21" s="5"/>
      <c r="R21" s="6"/>
      <c r="S21" s="5"/>
      <c r="T21" s="6"/>
      <c r="U21" s="5"/>
      <c r="V21" s="6"/>
      <c r="W21" s="5"/>
      <c r="X21" s="5">
        <f t="shared" si="2"/>
        <v>17.13</v>
      </c>
    </row>
    <row r="22" spans="1:24" x14ac:dyDescent="0.3">
      <c r="A22" s="92">
        <v>11</v>
      </c>
      <c r="B22" s="92">
        <v>20398</v>
      </c>
      <c r="C22" s="3"/>
      <c r="D22" s="3" t="s">
        <v>300</v>
      </c>
      <c r="E22" s="92">
        <f t="shared" si="3"/>
        <v>464934</v>
      </c>
      <c r="F22" s="2">
        <v>464994</v>
      </c>
      <c r="G22" s="92">
        <f t="shared" si="0"/>
        <v>61</v>
      </c>
      <c r="H22" s="4" t="s">
        <v>10</v>
      </c>
      <c r="I22" s="5">
        <f t="shared" si="1"/>
        <v>348.31</v>
      </c>
      <c r="J22" s="6" t="s">
        <v>1148</v>
      </c>
      <c r="K22" s="5">
        <v>177.01</v>
      </c>
      <c r="L22" s="6" t="s">
        <v>1149</v>
      </c>
      <c r="M22" s="5">
        <v>171.3</v>
      </c>
      <c r="N22" s="6"/>
      <c r="O22" s="5"/>
      <c r="P22" s="6"/>
      <c r="Q22" s="5"/>
      <c r="R22" s="6"/>
      <c r="S22" s="5"/>
      <c r="T22" s="6"/>
      <c r="U22" s="5"/>
      <c r="V22" s="6"/>
      <c r="W22" s="5"/>
      <c r="X22" s="5">
        <f t="shared" si="2"/>
        <v>348.31</v>
      </c>
    </row>
    <row r="23" spans="1:24" x14ac:dyDescent="0.3">
      <c r="A23" s="92">
        <v>12</v>
      </c>
      <c r="B23" s="92">
        <v>20399</v>
      </c>
      <c r="C23" s="3"/>
      <c r="D23" s="3" t="s">
        <v>236</v>
      </c>
      <c r="E23" s="92">
        <f t="shared" si="3"/>
        <v>464995</v>
      </c>
      <c r="F23" s="2">
        <v>465014</v>
      </c>
      <c r="G23" s="92">
        <f t="shared" si="0"/>
        <v>20</v>
      </c>
      <c r="H23" s="4" t="s">
        <v>10</v>
      </c>
      <c r="I23" s="5">
        <f t="shared" si="1"/>
        <v>114.2</v>
      </c>
      <c r="J23" s="6" t="s">
        <v>1150</v>
      </c>
      <c r="K23" s="5">
        <v>57.1</v>
      </c>
      <c r="L23" s="6" t="s">
        <v>1151</v>
      </c>
      <c r="M23" s="5">
        <v>57.1</v>
      </c>
      <c r="N23" s="6"/>
      <c r="O23" s="5"/>
      <c r="P23" s="6"/>
      <c r="Q23" s="5"/>
      <c r="R23" s="6"/>
      <c r="S23" s="5"/>
      <c r="T23" s="6"/>
      <c r="U23" s="5"/>
      <c r="V23" s="6"/>
      <c r="W23" s="5"/>
      <c r="X23" s="5">
        <f t="shared" si="2"/>
        <v>114.2</v>
      </c>
    </row>
    <row r="24" spans="1:24" x14ac:dyDescent="0.3">
      <c r="A24" s="92">
        <v>13</v>
      </c>
      <c r="B24" s="92">
        <v>20400</v>
      </c>
      <c r="C24" s="3"/>
      <c r="D24" s="3" t="s">
        <v>305</v>
      </c>
      <c r="E24" s="92">
        <f t="shared" si="3"/>
        <v>465015</v>
      </c>
      <c r="F24" s="2">
        <v>465028</v>
      </c>
      <c r="G24" s="92">
        <f t="shared" si="0"/>
        <v>14</v>
      </c>
      <c r="H24" s="4" t="s">
        <v>10</v>
      </c>
      <c r="I24" s="5">
        <f t="shared" si="1"/>
        <v>79.94</v>
      </c>
      <c r="J24" s="6" t="s">
        <v>1152</v>
      </c>
      <c r="K24" s="5">
        <v>39.97</v>
      </c>
      <c r="L24" s="6" t="s">
        <v>1153</v>
      </c>
      <c r="M24" s="5">
        <v>39.97</v>
      </c>
      <c r="N24" s="6"/>
      <c r="O24" s="5"/>
      <c r="P24" s="6"/>
      <c r="Q24" s="5"/>
      <c r="R24" s="6"/>
      <c r="S24" s="5"/>
      <c r="T24" s="6"/>
      <c r="U24" s="5"/>
      <c r="V24" s="6"/>
      <c r="W24" s="5"/>
      <c r="X24" s="5">
        <f t="shared" si="2"/>
        <v>79.94</v>
      </c>
    </row>
    <row r="25" spans="1:24" x14ac:dyDescent="0.3">
      <c r="A25" s="92">
        <v>14</v>
      </c>
      <c r="B25" s="92">
        <v>20401</v>
      </c>
      <c r="C25" s="3"/>
      <c r="D25" s="3" t="s">
        <v>233</v>
      </c>
      <c r="E25" s="92">
        <f t="shared" si="3"/>
        <v>465029</v>
      </c>
      <c r="F25" s="2">
        <v>465032</v>
      </c>
      <c r="G25" s="92">
        <f t="shared" si="0"/>
        <v>4</v>
      </c>
      <c r="H25" s="4" t="s">
        <v>10</v>
      </c>
      <c r="I25" s="5">
        <f t="shared" si="1"/>
        <v>22.84</v>
      </c>
      <c r="J25" s="6" t="s">
        <v>1154</v>
      </c>
      <c r="K25" s="5">
        <v>22.84</v>
      </c>
      <c r="L25" s="6"/>
      <c r="M25" s="5"/>
      <c r="N25" s="6"/>
      <c r="O25" s="5"/>
      <c r="P25" s="6"/>
      <c r="Q25" s="5"/>
      <c r="R25" s="6"/>
      <c r="S25" s="5"/>
      <c r="T25" s="6"/>
      <c r="U25" s="5"/>
      <c r="V25" s="6"/>
      <c r="W25" s="5"/>
      <c r="X25" s="5">
        <f t="shared" si="2"/>
        <v>22.84</v>
      </c>
    </row>
    <row r="26" spans="1:24" x14ac:dyDescent="0.3">
      <c r="A26" s="92">
        <v>15</v>
      </c>
      <c r="B26" s="92">
        <v>20402</v>
      </c>
      <c r="C26" s="3"/>
      <c r="D26" s="3" t="s">
        <v>233</v>
      </c>
      <c r="E26" s="92">
        <f t="shared" si="3"/>
        <v>465033</v>
      </c>
      <c r="F26" s="2">
        <v>465047</v>
      </c>
      <c r="G26" s="92">
        <f t="shared" si="0"/>
        <v>15</v>
      </c>
      <c r="H26" s="4" t="s">
        <v>102</v>
      </c>
      <c r="I26" s="5">
        <f t="shared" si="1"/>
        <v>85.65</v>
      </c>
      <c r="J26" s="6" t="s">
        <v>1130</v>
      </c>
      <c r="K26" s="5">
        <v>85.65</v>
      </c>
      <c r="L26" s="6"/>
      <c r="M26" s="5"/>
      <c r="N26" s="6"/>
      <c r="O26" s="5"/>
      <c r="P26" s="6"/>
      <c r="Q26" s="5"/>
      <c r="R26" s="6"/>
      <c r="S26" s="5"/>
      <c r="T26" s="6"/>
      <c r="U26" s="5"/>
      <c r="V26" s="6"/>
      <c r="W26" s="5"/>
      <c r="X26" s="5">
        <f t="shared" si="2"/>
        <v>85.65</v>
      </c>
    </row>
    <row r="27" spans="1:24" x14ac:dyDescent="0.3">
      <c r="A27" s="92">
        <v>16</v>
      </c>
      <c r="B27" s="92">
        <v>20403</v>
      </c>
      <c r="C27" s="3"/>
      <c r="D27" s="3" t="s">
        <v>234</v>
      </c>
      <c r="E27" s="92">
        <f t="shared" si="3"/>
        <v>465048</v>
      </c>
      <c r="F27" s="2">
        <v>465111</v>
      </c>
      <c r="G27" s="92">
        <f t="shared" si="0"/>
        <v>64</v>
      </c>
      <c r="H27" s="4" t="s">
        <v>104</v>
      </c>
      <c r="I27" s="5">
        <f t="shared" si="1"/>
        <v>365.44</v>
      </c>
      <c r="J27" s="6" t="s">
        <v>1050</v>
      </c>
      <c r="K27" s="5">
        <v>114.2</v>
      </c>
      <c r="L27" s="6" t="s">
        <v>1051</v>
      </c>
      <c r="M27" s="5">
        <v>114.2</v>
      </c>
      <c r="N27" s="6" t="s">
        <v>1052</v>
      </c>
      <c r="O27" s="5">
        <v>85.65</v>
      </c>
      <c r="P27" s="6" t="s">
        <v>1053</v>
      </c>
      <c r="Q27" s="5">
        <v>51.39</v>
      </c>
      <c r="R27" s="6"/>
      <c r="S27" s="5"/>
      <c r="T27" s="6"/>
      <c r="U27" s="5"/>
      <c r="V27" s="6"/>
      <c r="W27" s="5"/>
      <c r="X27" s="5">
        <f t="shared" si="2"/>
        <v>365.44</v>
      </c>
    </row>
    <row r="28" spans="1:24" x14ac:dyDescent="0.3">
      <c r="A28" s="92">
        <v>17</v>
      </c>
      <c r="B28" s="92">
        <v>20404</v>
      </c>
      <c r="C28" s="3"/>
      <c r="D28" s="3" t="s">
        <v>266</v>
      </c>
      <c r="E28" s="92">
        <f t="shared" si="3"/>
        <v>465112</v>
      </c>
      <c r="F28" s="2">
        <v>465205</v>
      </c>
      <c r="G28" s="92">
        <f t="shared" si="0"/>
        <v>94</v>
      </c>
      <c r="H28" s="4" t="s">
        <v>104</v>
      </c>
      <c r="I28" s="5">
        <f t="shared" si="1"/>
        <v>536.74</v>
      </c>
      <c r="J28" s="6" t="s">
        <v>1176</v>
      </c>
      <c r="K28" s="5">
        <v>114.2</v>
      </c>
      <c r="L28" s="6" t="s">
        <v>1177</v>
      </c>
      <c r="M28" s="5">
        <v>114.2</v>
      </c>
      <c r="N28" s="6" t="s">
        <v>1178</v>
      </c>
      <c r="O28" s="5">
        <v>85.65</v>
      </c>
      <c r="P28" s="6" t="s">
        <v>1179</v>
      </c>
      <c r="Q28" s="5">
        <v>222.69</v>
      </c>
      <c r="R28" s="6"/>
      <c r="S28" s="5"/>
      <c r="T28" s="6"/>
      <c r="U28" s="5"/>
      <c r="V28" s="6"/>
      <c r="W28" s="5"/>
      <c r="X28" s="5">
        <f t="shared" si="2"/>
        <v>536.74</v>
      </c>
    </row>
    <row r="29" spans="1:24" x14ac:dyDescent="0.3">
      <c r="A29" s="92">
        <v>18</v>
      </c>
      <c r="B29" s="92">
        <v>20405</v>
      </c>
      <c r="C29" s="3"/>
      <c r="D29" s="3" t="s">
        <v>232</v>
      </c>
      <c r="E29" s="92">
        <f t="shared" si="3"/>
        <v>465206</v>
      </c>
      <c r="F29" s="2">
        <v>465280</v>
      </c>
      <c r="G29" s="92">
        <f t="shared" si="0"/>
        <v>75</v>
      </c>
      <c r="H29" s="4" t="s">
        <v>104</v>
      </c>
      <c r="I29" s="5">
        <f t="shared" si="1"/>
        <v>428.25</v>
      </c>
      <c r="J29" s="6" t="s">
        <v>1180</v>
      </c>
      <c r="K29" s="5">
        <v>114.2</v>
      </c>
      <c r="L29" s="6" t="s">
        <v>1181</v>
      </c>
      <c r="M29" s="5">
        <v>114.2</v>
      </c>
      <c r="N29" s="6" t="s">
        <v>1182</v>
      </c>
      <c r="O29" s="5">
        <v>85.65</v>
      </c>
      <c r="P29" s="6" t="s">
        <v>1183</v>
      </c>
      <c r="Q29" s="5">
        <v>114.2</v>
      </c>
      <c r="R29" s="6"/>
      <c r="S29" s="5"/>
      <c r="T29" s="6"/>
      <c r="U29" s="5"/>
      <c r="V29" s="6"/>
      <c r="W29" s="5"/>
      <c r="X29" s="5">
        <f t="shared" si="2"/>
        <v>428.25</v>
      </c>
    </row>
    <row r="30" spans="1:24" x14ac:dyDescent="0.3">
      <c r="A30" s="92">
        <v>19</v>
      </c>
      <c r="B30" s="92">
        <v>20406</v>
      </c>
      <c r="C30" s="3"/>
      <c r="D30" s="3" t="s">
        <v>238</v>
      </c>
      <c r="E30" s="92">
        <f t="shared" si="3"/>
        <v>465281</v>
      </c>
      <c r="F30" s="2">
        <v>465293</v>
      </c>
      <c r="G30" s="92">
        <f t="shared" si="0"/>
        <v>13</v>
      </c>
      <c r="H30" s="4" t="s">
        <v>104</v>
      </c>
      <c r="I30" s="5">
        <f t="shared" si="1"/>
        <v>74.23</v>
      </c>
      <c r="J30" s="6" t="s">
        <v>1054</v>
      </c>
      <c r="K30" s="5">
        <v>74.23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5">
        <f t="shared" si="2"/>
        <v>74.23</v>
      </c>
    </row>
    <row r="31" spans="1:24" x14ac:dyDescent="0.3">
      <c r="A31" s="92">
        <v>20</v>
      </c>
      <c r="B31" s="92">
        <v>20407</v>
      </c>
      <c r="C31" s="3"/>
      <c r="D31" s="3" t="s">
        <v>149</v>
      </c>
      <c r="E31" s="92">
        <f t="shared" si="3"/>
        <v>465294</v>
      </c>
      <c r="F31" s="2">
        <v>465310</v>
      </c>
      <c r="G31" s="92">
        <f t="shared" si="0"/>
        <v>17</v>
      </c>
      <c r="H31" s="4" t="s">
        <v>325</v>
      </c>
      <c r="I31" s="5">
        <f t="shared" si="1"/>
        <v>97.07</v>
      </c>
      <c r="J31" s="180" t="s">
        <v>98</v>
      </c>
      <c r="K31" s="5"/>
      <c r="L31" s="6" t="s">
        <v>1117</v>
      </c>
      <c r="M31" s="5">
        <v>11.42</v>
      </c>
      <c r="N31" s="6" t="s">
        <v>1118</v>
      </c>
      <c r="O31" s="5">
        <v>22.84</v>
      </c>
      <c r="P31" s="6" t="s">
        <v>1119</v>
      </c>
      <c r="Q31" s="5">
        <v>34.26</v>
      </c>
      <c r="R31" s="6"/>
      <c r="S31" s="5"/>
      <c r="T31" s="6"/>
      <c r="U31" s="5"/>
      <c r="V31" s="6"/>
      <c r="W31" s="5"/>
      <c r="X31" s="5">
        <f t="shared" si="2"/>
        <v>68.52</v>
      </c>
    </row>
    <row r="32" spans="1:24" x14ac:dyDescent="0.3">
      <c r="A32" s="92">
        <v>21</v>
      </c>
      <c r="B32" s="92">
        <v>20408</v>
      </c>
      <c r="C32" s="3"/>
      <c r="D32" s="3" t="s">
        <v>180</v>
      </c>
      <c r="E32" s="92">
        <f t="shared" si="3"/>
        <v>465311</v>
      </c>
      <c r="F32" s="2">
        <v>465315</v>
      </c>
      <c r="G32" s="92">
        <f t="shared" si="0"/>
        <v>5</v>
      </c>
      <c r="H32" s="4" t="s">
        <v>131</v>
      </c>
      <c r="I32" s="5">
        <f t="shared" si="1"/>
        <v>28.55</v>
      </c>
      <c r="J32" s="6" t="s">
        <v>998</v>
      </c>
      <c r="K32" s="5">
        <v>11.42</v>
      </c>
      <c r="L32" s="6" t="s">
        <v>999</v>
      </c>
      <c r="M32" s="5">
        <v>17.13</v>
      </c>
      <c r="N32" s="6"/>
      <c r="O32" s="5"/>
      <c r="P32" s="6"/>
      <c r="Q32" s="5"/>
      <c r="R32" s="6"/>
      <c r="S32" s="5"/>
      <c r="T32" s="6"/>
      <c r="U32" s="5"/>
      <c r="V32" s="6"/>
      <c r="W32" s="5"/>
      <c r="X32" s="5">
        <f t="shared" si="2"/>
        <v>28.549999999999997</v>
      </c>
    </row>
    <row r="33" spans="1:24" x14ac:dyDescent="0.3">
      <c r="A33" s="92">
        <v>22</v>
      </c>
      <c r="B33" s="92">
        <v>20409</v>
      </c>
      <c r="C33" s="3"/>
      <c r="D33" s="3" t="s">
        <v>166</v>
      </c>
      <c r="E33" s="92">
        <f t="shared" si="3"/>
        <v>465316</v>
      </c>
      <c r="F33" s="2">
        <v>465325</v>
      </c>
      <c r="G33" s="92">
        <f t="shared" si="0"/>
        <v>10</v>
      </c>
      <c r="H33" s="4" t="s">
        <v>873</v>
      </c>
      <c r="I33" s="5">
        <f t="shared" si="1"/>
        <v>57.1</v>
      </c>
      <c r="J33" s="6" t="s">
        <v>1000</v>
      </c>
      <c r="K33" s="5">
        <v>22.84</v>
      </c>
      <c r="L33" s="6" t="s">
        <v>1001</v>
      </c>
      <c r="M33" s="5">
        <v>22.84</v>
      </c>
      <c r="N33" s="6" t="s">
        <v>1002</v>
      </c>
      <c r="O33" s="5">
        <v>11.42</v>
      </c>
      <c r="P33" s="6"/>
      <c r="Q33" s="5"/>
      <c r="R33" s="6"/>
      <c r="S33" s="5"/>
      <c r="T33" s="6"/>
      <c r="U33" s="5"/>
      <c r="V33" s="6"/>
      <c r="W33" s="5"/>
      <c r="X33" s="5">
        <f t="shared" si="2"/>
        <v>57.1</v>
      </c>
    </row>
    <row r="34" spans="1:24" x14ac:dyDescent="0.3">
      <c r="A34" s="92">
        <v>23</v>
      </c>
      <c r="B34" s="92">
        <v>20410</v>
      </c>
      <c r="C34" s="3"/>
      <c r="D34" s="3" t="s">
        <v>171</v>
      </c>
      <c r="E34" s="92">
        <f t="shared" si="3"/>
        <v>465326</v>
      </c>
      <c r="F34" s="2">
        <v>465329</v>
      </c>
      <c r="G34" s="92">
        <f t="shared" si="0"/>
        <v>4</v>
      </c>
      <c r="H34" s="4" t="s">
        <v>31</v>
      </c>
      <c r="I34" s="5">
        <f t="shared" si="1"/>
        <v>22.84</v>
      </c>
      <c r="J34" s="6" t="s">
        <v>1155</v>
      </c>
      <c r="K34" s="5">
        <v>22.84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2"/>
        <v>22.84</v>
      </c>
    </row>
    <row r="35" spans="1:24" x14ac:dyDescent="0.3">
      <c r="A35" s="92">
        <v>24</v>
      </c>
      <c r="B35" s="92">
        <v>20411</v>
      </c>
      <c r="C35" s="3">
        <v>43194</v>
      </c>
      <c r="D35" s="3" t="s">
        <v>165</v>
      </c>
      <c r="E35" s="92">
        <f t="shared" si="3"/>
        <v>465330</v>
      </c>
      <c r="F35" s="2">
        <v>465333</v>
      </c>
      <c r="G35" s="92">
        <f t="shared" si="0"/>
        <v>4</v>
      </c>
      <c r="H35" s="4" t="s">
        <v>109</v>
      </c>
      <c r="I35" s="5">
        <f t="shared" si="1"/>
        <v>22.84</v>
      </c>
      <c r="J35" s="6" t="s">
        <v>1003</v>
      </c>
      <c r="K35" s="5">
        <v>22.84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5">
        <f t="shared" si="2"/>
        <v>22.84</v>
      </c>
    </row>
    <row r="36" spans="1:24" x14ac:dyDescent="0.3">
      <c r="A36" s="92">
        <v>25</v>
      </c>
      <c r="B36" s="92">
        <v>20412</v>
      </c>
      <c r="C36" s="3"/>
      <c r="D36" s="3" t="s">
        <v>167</v>
      </c>
      <c r="E36" s="92">
        <f t="shared" si="3"/>
        <v>465334</v>
      </c>
      <c r="F36" s="2">
        <v>465337</v>
      </c>
      <c r="G36" s="92">
        <f t="shared" si="0"/>
        <v>4</v>
      </c>
      <c r="H36" s="4" t="s">
        <v>107</v>
      </c>
      <c r="I36" s="5">
        <f t="shared" si="1"/>
        <v>22.84</v>
      </c>
      <c r="J36" s="6" t="s">
        <v>1004</v>
      </c>
      <c r="K36" s="5">
        <v>22.84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6"/>
      <c r="W36" s="5"/>
      <c r="X36" s="5">
        <f t="shared" si="2"/>
        <v>22.84</v>
      </c>
    </row>
    <row r="37" spans="1:24" x14ac:dyDescent="0.3">
      <c r="A37" s="92">
        <v>26</v>
      </c>
      <c r="B37" s="92">
        <v>20413</v>
      </c>
      <c r="C37" s="3"/>
      <c r="D37" s="3" t="s">
        <v>339</v>
      </c>
      <c r="E37" s="92">
        <f t="shared" si="3"/>
        <v>465338</v>
      </c>
      <c r="F37" s="2">
        <v>465424</v>
      </c>
      <c r="G37" s="92">
        <f t="shared" si="0"/>
        <v>87</v>
      </c>
      <c r="H37" s="4" t="s">
        <v>20</v>
      </c>
      <c r="I37" s="5">
        <f t="shared" si="1"/>
        <v>496.77</v>
      </c>
      <c r="J37" s="6" t="s">
        <v>501</v>
      </c>
      <c r="K37" s="5">
        <v>496.77</v>
      </c>
      <c r="L37" s="6"/>
      <c r="M37" s="5"/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2"/>
        <v>496.77</v>
      </c>
    </row>
    <row r="38" spans="1:24" x14ac:dyDescent="0.3">
      <c r="A38" s="92">
        <v>27</v>
      </c>
      <c r="B38" s="92">
        <v>20414</v>
      </c>
      <c r="C38" s="3"/>
      <c r="D38" s="3" t="s">
        <v>339</v>
      </c>
      <c r="E38" s="92">
        <f t="shared" si="3"/>
        <v>465425</v>
      </c>
      <c r="F38" s="2">
        <v>465461</v>
      </c>
      <c r="G38" s="92">
        <f t="shared" si="0"/>
        <v>37</v>
      </c>
      <c r="H38" s="4" t="s">
        <v>20</v>
      </c>
      <c r="I38" s="5">
        <f t="shared" si="1"/>
        <v>211.27</v>
      </c>
      <c r="J38" s="6" t="s">
        <v>501</v>
      </c>
      <c r="K38" s="5">
        <v>211.27</v>
      </c>
      <c r="L38" s="6"/>
      <c r="M38" s="5"/>
      <c r="N38" s="6"/>
      <c r="O38" s="5"/>
      <c r="P38" s="6"/>
      <c r="Q38" s="5"/>
      <c r="R38" s="6"/>
      <c r="S38" s="5"/>
      <c r="T38" s="6"/>
      <c r="U38" s="5"/>
      <c r="V38" s="6"/>
      <c r="W38" s="5"/>
      <c r="X38" s="5">
        <f t="shared" si="2"/>
        <v>211.27</v>
      </c>
    </row>
    <row r="39" spans="1:24" x14ac:dyDescent="0.3">
      <c r="A39" s="92">
        <v>28</v>
      </c>
      <c r="B39" s="92">
        <v>20419</v>
      </c>
      <c r="C39" s="3"/>
      <c r="D39" s="3" t="s">
        <v>174</v>
      </c>
      <c r="E39" s="92">
        <f t="shared" si="3"/>
        <v>465462</v>
      </c>
      <c r="F39" s="2">
        <v>465470</v>
      </c>
      <c r="G39" s="92">
        <f t="shared" si="0"/>
        <v>9</v>
      </c>
      <c r="H39" s="4" t="s">
        <v>119</v>
      </c>
      <c r="I39" s="5">
        <f t="shared" si="1"/>
        <v>51.39</v>
      </c>
      <c r="J39" s="6" t="s">
        <v>1005</v>
      </c>
      <c r="K39" s="5">
        <v>28.55</v>
      </c>
      <c r="L39" s="6" t="s">
        <v>1006</v>
      </c>
      <c r="M39" s="5">
        <v>22.84</v>
      </c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2"/>
        <v>51.39</v>
      </c>
    </row>
    <row r="40" spans="1:24" x14ac:dyDescent="0.3">
      <c r="A40" s="92">
        <v>29</v>
      </c>
      <c r="B40" s="92">
        <v>20420</v>
      </c>
      <c r="C40" s="3"/>
      <c r="D40" s="3" t="s">
        <v>150</v>
      </c>
      <c r="E40" s="92">
        <f t="shared" si="3"/>
        <v>465471</v>
      </c>
      <c r="F40" s="2">
        <v>465471</v>
      </c>
      <c r="G40" s="92">
        <f t="shared" si="0"/>
        <v>1</v>
      </c>
      <c r="H40" s="4" t="s">
        <v>94</v>
      </c>
      <c r="I40" s="5">
        <f t="shared" si="1"/>
        <v>5.71</v>
      </c>
      <c r="J40" s="180" t="s">
        <v>98</v>
      </c>
      <c r="K40" s="5"/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5">
        <f t="shared" si="2"/>
        <v>0</v>
      </c>
    </row>
    <row r="41" spans="1:24" x14ac:dyDescent="0.3">
      <c r="A41" s="92">
        <v>30</v>
      </c>
      <c r="B41" s="92">
        <v>20421</v>
      </c>
      <c r="C41" s="3"/>
      <c r="D41" s="3" t="s">
        <v>338</v>
      </c>
      <c r="E41" s="92">
        <f t="shared" si="3"/>
        <v>465472</v>
      </c>
      <c r="F41" s="2">
        <v>465665</v>
      </c>
      <c r="G41" s="92">
        <f t="shared" si="0"/>
        <v>194</v>
      </c>
      <c r="H41" s="4" t="s">
        <v>114</v>
      </c>
      <c r="I41" s="5">
        <f t="shared" si="1"/>
        <v>1107.74</v>
      </c>
      <c r="J41" s="6" t="s">
        <v>501</v>
      </c>
      <c r="K41" s="5">
        <v>1107.74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2"/>
        <v>1107.74</v>
      </c>
    </row>
    <row r="42" spans="1:24" x14ac:dyDescent="0.3">
      <c r="A42" s="92">
        <v>31</v>
      </c>
      <c r="B42" s="92">
        <v>20422</v>
      </c>
      <c r="C42" s="3"/>
      <c r="D42" s="3" t="s">
        <v>338</v>
      </c>
      <c r="E42" s="92">
        <f t="shared" si="3"/>
        <v>465666</v>
      </c>
      <c r="F42" s="2">
        <v>465783</v>
      </c>
      <c r="G42" s="92">
        <f t="shared" si="0"/>
        <v>118</v>
      </c>
      <c r="H42" s="4" t="s">
        <v>114</v>
      </c>
      <c r="I42" s="5">
        <f t="shared" si="1"/>
        <v>673.78</v>
      </c>
      <c r="J42" s="6" t="s">
        <v>501</v>
      </c>
      <c r="K42" s="5">
        <v>673.78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5">
        <f t="shared" si="2"/>
        <v>673.78</v>
      </c>
    </row>
    <row r="43" spans="1:24" x14ac:dyDescent="0.3">
      <c r="A43" s="92">
        <v>32</v>
      </c>
      <c r="B43" s="92">
        <v>20423</v>
      </c>
      <c r="C43" s="3"/>
      <c r="D43" s="3" t="s">
        <v>151</v>
      </c>
      <c r="E43" s="92">
        <f t="shared" si="3"/>
        <v>465784</v>
      </c>
      <c r="F43" s="2">
        <v>465786</v>
      </c>
      <c r="G43" s="92">
        <f t="shared" si="0"/>
        <v>3</v>
      </c>
      <c r="H43" s="4" t="s">
        <v>30</v>
      </c>
      <c r="I43" s="5">
        <f t="shared" si="1"/>
        <v>17.13</v>
      </c>
      <c r="J43" s="6" t="s">
        <v>1007</v>
      </c>
      <c r="K43" s="5">
        <v>17.13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5">
        <f t="shared" si="2"/>
        <v>17.13</v>
      </c>
    </row>
    <row r="44" spans="1:24" x14ac:dyDescent="0.3">
      <c r="A44" s="92">
        <v>33</v>
      </c>
      <c r="B44" s="92">
        <v>20424</v>
      </c>
      <c r="C44" s="3"/>
      <c r="D44" s="3" t="s">
        <v>153</v>
      </c>
      <c r="E44" s="92">
        <f t="shared" si="3"/>
        <v>465787</v>
      </c>
      <c r="F44" s="2">
        <v>465800</v>
      </c>
      <c r="G44" s="92">
        <f t="shared" si="0"/>
        <v>14</v>
      </c>
      <c r="H44" s="4" t="s">
        <v>19</v>
      </c>
      <c r="I44" s="5">
        <f t="shared" si="1"/>
        <v>79.94</v>
      </c>
      <c r="J44" s="6" t="s">
        <v>1055</v>
      </c>
      <c r="K44" s="5">
        <v>34.26</v>
      </c>
      <c r="L44" s="6" t="s">
        <v>1056</v>
      </c>
      <c r="M44" s="5">
        <v>34.26</v>
      </c>
      <c r="N44" s="6" t="s">
        <v>1057</v>
      </c>
      <c r="O44" s="5">
        <v>11.42</v>
      </c>
      <c r="P44" s="6"/>
      <c r="Q44" s="5"/>
      <c r="R44" s="6"/>
      <c r="S44" s="5"/>
      <c r="T44" s="6"/>
      <c r="U44" s="5"/>
      <c r="V44" s="6"/>
      <c r="W44" s="5"/>
      <c r="X44" s="5">
        <f t="shared" si="2"/>
        <v>79.94</v>
      </c>
    </row>
    <row r="45" spans="1:24" x14ac:dyDescent="0.3">
      <c r="A45" s="92">
        <v>34</v>
      </c>
      <c r="B45" s="92">
        <v>20425</v>
      </c>
      <c r="C45" s="3"/>
      <c r="D45" s="3" t="s">
        <v>237</v>
      </c>
      <c r="E45" s="92">
        <f t="shared" si="3"/>
        <v>465801</v>
      </c>
      <c r="F45" s="2">
        <v>465805</v>
      </c>
      <c r="G45" s="92">
        <f t="shared" si="0"/>
        <v>5</v>
      </c>
      <c r="H45" s="4" t="s">
        <v>60</v>
      </c>
      <c r="I45" s="5">
        <f t="shared" si="1"/>
        <v>28.55</v>
      </c>
      <c r="J45" s="6" t="s">
        <v>1008</v>
      </c>
      <c r="K45" s="5">
        <v>28.55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2"/>
        <v>28.55</v>
      </c>
    </row>
    <row r="46" spans="1:24" x14ac:dyDescent="0.3">
      <c r="A46" s="92">
        <v>35</v>
      </c>
      <c r="B46" s="92">
        <v>20427</v>
      </c>
      <c r="C46" s="3">
        <v>43195</v>
      </c>
      <c r="D46" s="3" t="s">
        <v>145</v>
      </c>
      <c r="E46" s="92">
        <v>448150</v>
      </c>
      <c r="F46" s="2">
        <v>448150</v>
      </c>
      <c r="G46" s="92">
        <f t="shared" si="0"/>
        <v>1</v>
      </c>
      <c r="H46" s="4" t="s">
        <v>24</v>
      </c>
      <c r="I46" s="5">
        <f t="shared" si="1"/>
        <v>5.71</v>
      </c>
      <c r="J46" s="6" t="s">
        <v>1009</v>
      </c>
      <c r="K46" s="5">
        <v>5.71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2"/>
        <v>5.71</v>
      </c>
    </row>
    <row r="47" spans="1:24" x14ac:dyDescent="0.3">
      <c r="A47" s="92">
        <v>36</v>
      </c>
      <c r="B47" s="92">
        <v>20428</v>
      </c>
      <c r="C47" s="3"/>
      <c r="D47" s="3" t="s">
        <v>156</v>
      </c>
      <c r="E47" s="92">
        <v>465806</v>
      </c>
      <c r="F47" s="2">
        <v>465810</v>
      </c>
      <c r="G47" s="92">
        <f t="shared" si="0"/>
        <v>5</v>
      </c>
      <c r="H47" s="4" t="s">
        <v>6</v>
      </c>
      <c r="I47" s="5">
        <f t="shared" si="1"/>
        <v>28.55</v>
      </c>
      <c r="J47" s="6" t="s">
        <v>1010</v>
      </c>
      <c r="K47" s="5">
        <v>5.71</v>
      </c>
      <c r="L47" s="6" t="s">
        <v>1011</v>
      </c>
      <c r="M47" s="5">
        <v>22.84</v>
      </c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2"/>
        <v>28.55</v>
      </c>
    </row>
    <row r="48" spans="1:24" x14ac:dyDescent="0.3">
      <c r="A48" s="92">
        <v>37</v>
      </c>
      <c r="B48" s="92">
        <v>20429</v>
      </c>
      <c r="C48" s="3"/>
      <c r="D48" s="3" t="s">
        <v>135</v>
      </c>
      <c r="E48" s="92">
        <f t="shared" si="3"/>
        <v>465811</v>
      </c>
      <c r="F48" s="2">
        <v>465813</v>
      </c>
      <c r="G48" s="92">
        <f t="shared" si="0"/>
        <v>3</v>
      </c>
      <c r="H48" s="4" t="s">
        <v>17</v>
      </c>
      <c r="I48" s="5">
        <f t="shared" si="1"/>
        <v>17.13</v>
      </c>
      <c r="J48" s="6" t="s">
        <v>1012</v>
      </c>
      <c r="K48" s="5">
        <v>17.13</v>
      </c>
      <c r="L48" s="6"/>
      <c r="M48" s="5"/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2"/>
        <v>17.13</v>
      </c>
    </row>
    <row r="49" spans="1:24" x14ac:dyDescent="0.3">
      <c r="A49" s="92">
        <v>38</v>
      </c>
      <c r="B49" s="92">
        <v>20431</v>
      </c>
      <c r="C49" s="3"/>
      <c r="D49" s="3" t="s">
        <v>139</v>
      </c>
      <c r="E49" s="92">
        <v>298020</v>
      </c>
      <c r="F49" s="2">
        <v>298020</v>
      </c>
      <c r="G49" s="92">
        <f t="shared" si="0"/>
        <v>1</v>
      </c>
      <c r="H49" s="4" t="s">
        <v>35</v>
      </c>
      <c r="I49" s="5">
        <f t="shared" si="1"/>
        <v>5.71</v>
      </c>
      <c r="J49" s="6" t="s">
        <v>1013</v>
      </c>
      <c r="K49" s="5">
        <v>5.71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2"/>
        <v>5.71</v>
      </c>
    </row>
    <row r="50" spans="1:24" x14ac:dyDescent="0.3">
      <c r="A50" s="92">
        <v>39</v>
      </c>
      <c r="B50" s="92">
        <v>20432</v>
      </c>
      <c r="C50" s="3"/>
      <c r="D50" s="3" t="s">
        <v>336</v>
      </c>
      <c r="E50" s="92">
        <v>465814</v>
      </c>
      <c r="F50" s="2">
        <v>466061</v>
      </c>
      <c r="G50" s="92">
        <f t="shared" si="0"/>
        <v>248</v>
      </c>
      <c r="H50" s="4" t="s">
        <v>21</v>
      </c>
      <c r="I50" s="5">
        <f t="shared" si="1"/>
        <v>1416.08</v>
      </c>
      <c r="J50" s="6" t="s">
        <v>501</v>
      </c>
      <c r="K50" s="5">
        <v>1416.08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2"/>
        <v>1416.08</v>
      </c>
    </row>
    <row r="51" spans="1:24" x14ac:dyDescent="0.3">
      <c r="A51" s="92">
        <v>40</v>
      </c>
      <c r="B51" s="92">
        <v>20433</v>
      </c>
      <c r="C51" s="3"/>
      <c r="D51" s="3" t="s">
        <v>336</v>
      </c>
      <c r="E51" s="92">
        <f t="shared" si="3"/>
        <v>466062</v>
      </c>
      <c r="F51" s="2">
        <v>466170</v>
      </c>
      <c r="G51" s="92">
        <f t="shared" si="0"/>
        <v>109</v>
      </c>
      <c r="H51" s="4" t="s">
        <v>21</v>
      </c>
      <c r="I51" s="5">
        <f t="shared" si="1"/>
        <v>622.39</v>
      </c>
      <c r="J51" s="6" t="s">
        <v>501</v>
      </c>
      <c r="K51" s="5">
        <v>622.39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5">
        <f t="shared" si="2"/>
        <v>622.39</v>
      </c>
    </row>
    <row r="52" spans="1:24" x14ac:dyDescent="0.3">
      <c r="A52" s="92">
        <v>41</v>
      </c>
      <c r="B52" s="92">
        <v>20434</v>
      </c>
      <c r="C52" s="3">
        <v>43196</v>
      </c>
      <c r="D52" s="3" t="s">
        <v>878</v>
      </c>
      <c r="E52" s="92">
        <f t="shared" si="3"/>
        <v>466171</v>
      </c>
      <c r="F52" s="2">
        <v>466173</v>
      </c>
      <c r="G52" s="92">
        <f t="shared" si="0"/>
        <v>3</v>
      </c>
      <c r="H52" s="4" t="s">
        <v>42</v>
      </c>
      <c r="I52" s="5">
        <f t="shared" si="1"/>
        <v>17.13</v>
      </c>
      <c r="J52" s="6" t="s">
        <v>1014</v>
      </c>
      <c r="K52" s="5">
        <v>17.13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2"/>
        <v>17.13</v>
      </c>
    </row>
    <row r="53" spans="1:24" x14ac:dyDescent="0.3">
      <c r="A53" s="92">
        <v>42</v>
      </c>
      <c r="B53" s="92">
        <v>20435</v>
      </c>
      <c r="C53" s="3"/>
      <c r="D53" s="3" t="s">
        <v>150</v>
      </c>
      <c r="E53" s="92">
        <f t="shared" si="3"/>
        <v>466174</v>
      </c>
      <c r="F53" s="2">
        <v>466175</v>
      </c>
      <c r="G53" s="92">
        <f t="shared" si="0"/>
        <v>2</v>
      </c>
      <c r="H53" s="4" t="s">
        <v>879</v>
      </c>
      <c r="I53" s="5">
        <f t="shared" si="1"/>
        <v>11.42</v>
      </c>
      <c r="J53" s="6" t="s">
        <v>1015</v>
      </c>
      <c r="K53" s="5">
        <v>11.42</v>
      </c>
      <c r="L53" s="6"/>
      <c r="M53" s="5"/>
      <c r="N53" s="6"/>
      <c r="O53" s="5"/>
      <c r="P53" s="6"/>
      <c r="Q53" s="5"/>
      <c r="R53" s="6"/>
      <c r="S53" s="5"/>
      <c r="T53" s="6"/>
      <c r="U53" s="5"/>
      <c r="V53" s="6"/>
      <c r="W53" s="5"/>
      <c r="X53" s="5">
        <f t="shared" si="2"/>
        <v>11.42</v>
      </c>
    </row>
    <row r="54" spans="1:24" x14ac:dyDescent="0.3">
      <c r="A54" s="92">
        <v>43</v>
      </c>
      <c r="B54" s="92">
        <v>20436</v>
      </c>
      <c r="C54" s="3"/>
      <c r="D54" s="3" t="s">
        <v>337</v>
      </c>
      <c r="E54" s="92">
        <f t="shared" si="3"/>
        <v>466176</v>
      </c>
      <c r="F54" s="2">
        <v>466311</v>
      </c>
      <c r="G54" s="92">
        <f t="shared" si="0"/>
        <v>136</v>
      </c>
      <c r="H54" s="4" t="s">
        <v>47</v>
      </c>
      <c r="I54" s="5">
        <f t="shared" si="1"/>
        <v>776.56</v>
      </c>
      <c r="J54" s="6" t="s">
        <v>501</v>
      </c>
      <c r="K54" s="5">
        <v>776.56</v>
      </c>
      <c r="L54" s="6"/>
      <c r="M54" s="5"/>
      <c r="N54" s="6"/>
      <c r="O54" s="5"/>
      <c r="P54" s="6"/>
      <c r="Q54" s="5"/>
      <c r="R54" s="6"/>
      <c r="S54" s="5"/>
      <c r="T54" s="6"/>
      <c r="U54" s="5"/>
      <c r="V54" s="6"/>
      <c r="W54" s="5"/>
      <c r="X54" s="5">
        <f t="shared" si="2"/>
        <v>776.56</v>
      </c>
    </row>
    <row r="55" spans="1:24" x14ac:dyDescent="0.3">
      <c r="A55" s="92">
        <v>44</v>
      </c>
      <c r="B55" s="92">
        <v>20437</v>
      </c>
      <c r="C55" s="3"/>
      <c r="D55" s="3" t="s">
        <v>337</v>
      </c>
      <c r="E55" s="92">
        <f t="shared" si="3"/>
        <v>466312</v>
      </c>
      <c r="F55" s="2">
        <v>466361</v>
      </c>
      <c r="G55" s="92">
        <f t="shared" si="0"/>
        <v>50</v>
      </c>
      <c r="H55" s="4" t="s">
        <v>47</v>
      </c>
      <c r="I55" s="5">
        <f t="shared" si="1"/>
        <v>285.5</v>
      </c>
      <c r="J55" s="6" t="s">
        <v>501</v>
      </c>
      <c r="K55" s="5">
        <v>285.5</v>
      </c>
      <c r="L55" s="6"/>
      <c r="M55" s="5"/>
      <c r="N55" s="6"/>
      <c r="O55" s="5"/>
      <c r="P55" s="6"/>
      <c r="Q55" s="5"/>
      <c r="R55" s="6"/>
      <c r="S55" s="5"/>
      <c r="T55" s="6"/>
      <c r="U55" s="5"/>
      <c r="V55" s="6"/>
      <c r="W55" s="5"/>
      <c r="X55" s="5">
        <f t="shared" si="2"/>
        <v>285.5</v>
      </c>
    </row>
    <row r="56" spans="1:24" x14ac:dyDescent="0.3">
      <c r="A56" s="92">
        <v>45</v>
      </c>
      <c r="B56" s="92">
        <v>20438</v>
      </c>
      <c r="C56" s="3"/>
      <c r="D56" s="3" t="s">
        <v>175</v>
      </c>
      <c r="E56" s="92">
        <v>463352</v>
      </c>
      <c r="F56" s="2">
        <v>463352</v>
      </c>
      <c r="G56" s="92">
        <f t="shared" si="0"/>
        <v>1</v>
      </c>
      <c r="H56" s="4" t="s">
        <v>391</v>
      </c>
      <c r="I56" s="5">
        <f t="shared" si="1"/>
        <v>5.71</v>
      </c>
      <c r="J56" s="6" t="s">
        <v>1016</v>
      </c>
      <c r="K56" s="5">
        <v>5.71</v>
      </c>
      <c r="L56" s="6"/>
      <c r="M56" s="5"/>
      <c r="N56" s="6"/>
      <c r="O56" s="5"/>
      <c r="P56" s="6"/>
      <c r="Q56" s="5"/>
      <c r="R56" s="6"/>
      <c r="S56" s="5"/>
      <c r="T56" s="6"/>
      <c r="U56" s="5"/>
      <c r="V56" s="6"/>
      <c r="W56" s="5"/>
      <c r="X56" s="5">
        <f t="shared" si="2"/>
        <v>5.71</v>
      </c>
    </row>
    <row r="57" spans="1:24" x14ac:dyDescent="0.3">
      <c r="A57" s="92">
        <v>46</v>
      </c>
      <c r="B57" s="92">
        <v>20439</v>
      </c>
      <c r="C57" s="3"/>
      <c r="D57" s="3" t="s">
        <v>139</v>
      </c>
      <c r="E57" s="92">
        <v>457867</v>
      </c>
      <c r="F57" s="2">
        <v>457867</v>
      </c>
      <c r="G57" s="92">
        <f t="shared" si="0"/>
        <v>1</v>
      </c>
      <c r="H57" s="4" t="s">
        <v>108</v>
      </c>
      <c r="I57" s="5">
        <f t="shared" si="1"/>
        <v>5.71</v>
      </c>
      <c r="J57" s="6" t="s">
        <v>1017</v>
      </c>
      <c r="K57" s="5">
        <v>5.71</v>
      </c>
      <c r="L57" s="6"/>
      <c r="M57" s="5"/>
      <c r="N57" s="6"/>
      <c r="O57" s="5"/>
      <c r="P57" s="6"/>
      <c r="Q57" s="5"/>
      <c r="R57" s="6"/>
      <c r="S57" s="5"/>
      <c r="T57" s="6"/>
      <c r="U57" s="5"/>
      <c r="V57" s="6"/>
      <c r="W57" s="5"/>
      <c r="X57" s="5">
        <f t="shared" si="2"/>
        <v>5.71</v>
      </c>
    </row>
    <row r="58" spans="1:24" x14ac:dyDescent="0.3">
      <c r="A58" s="92">
        <v>47</v>
      </c>
      <c r="B58" s="92">
        <v>20440</v>
      </c>
      <c r="C58" s="3">
        <v>43199</v>
      </c>
      <c r="D58" s="3" t="s">
        <v>153</v>
      </c>
      <c r="E58" s="92">
        <v>452900</v>
      </c>
      <c r="F58" s="2">
        <v>452901</v>
      </c>
      <c r="G58" s="92">
        <f t="shared" si="0"/>
        <v>2</v>
      </c>
      <c r="H58" s="4" t="s">
        <v>107</v>
      </c>
      <c r="I58" s="5">
        <f t="shared" si="1"/>
        <v>11.42</v>
      </c>
      <c r="J58" s="6" t="s">
        <v>1019</v>
      </c>
      <c r="K58" s="5">
        <v>11.42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5">
        <f t="shared" si="2"/>
        <v>11.42</v>
      </c>
    </row>
    <row r="59" spans="1:24" x14ac:dyDescent="0.3">
      <c r="A59" s="92">
        <v>48</v>
      </c>
      <c r="B59" s="92">
        <v>20441</v>
      </c>
      <c r="C59" s="3"/>
      <c r="D59" s="3" t="s">
        <v>156</v>
      </c>
      <c r="E59" s="92">
        <v>458577</v>
      </c>
      <c r="F59" s="2">
        <v>458577</v>
      </c>
      <c r="G59" s="92">
        <f t="shared" si="0"/>
        <v>1</v>
      </c>
      <c r="H59" s="4" t="s">
        <v>290</v>
      </c>
      <c r="I59" s="5">
        <f t="shared" si="1"/>
        <v>5.71</v>
      </c>
      <c r="J59" s="6" t="s">
        <v>1018</v>
      </c>
      <c r="K59" s="5">
        <v>5.71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2"/>
        <v>5.71</v>
      </c>
    </row>
    <row r="60" spans="1:24" x14ac:dyDescent="0.3">
      <c r="A60" s="92">
        <v>49</v>
      </c>
      <c r="B60" s="92">
        <v>20442</v>
      </c>
      <c r="C60" s="3"/>
      <c r="D60" s="3" t="s">
        <v>144</v>
      </c>
      <c r="E60" s="92">
        <v>466362</v>
      </c>
      <c r="F60" s="2">
        <v>466369</v>
      </c>
      <c r="G60" s="92">
        <f t="shared" si="0"/>
        <v>8</v>
      </c>
      <c r="H60" s="4" t="s">
        <v>13</v>
      </c>
      <c r="I60" s="5">
        <f t="shared" si="1"/>
        <v>45.68</v>
      </c>
      <c r="J60" s="6" t="s">
        <v>1020</v>
      </c>
      <c r="K60" s="5">
        <v>34.26</v>
      </c>
      <c r="L60" s="6" t="s">
        <v>133</v>
      </c>
      <c r="M60" s="5">
        <v>11.42</v>
      </c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2"/>
        <v>45.68</v>
      </c>
    </row>
    <row r="61" spans="1:24" x14ac:dyDescent="0.3">
      <c r="A61" s="92">
        <v>50</v>
      </c>
      <c r="B61" s="92">
        <v>20443</v>
      </c>
      <c r="C61" s="3"/>
      <c r="D61" s="3" t="s">
        <v>229</v>
      </c>
      <c r="E61" s="92">
        <f t="shared" si="3"/>
        <v>466370</v>
      </c>
      <c r="F61" s="2">
        <v>466374</v>
      </c>
      <c r="G61" s="92">
        <f t="shared" si="0"/>
        <v>5</v>
      </c>
      <c r="H61" s="4" t="s">
        <v>39</v>
      </c>
      <c r="I61" s="5">
        <f t="shared" si="1"/>
        <v>28.55</v>
      </c>
      <c r="J61" s="6" t="s">
        <v>1021</v>
      </c>
      <c r="K61" s="5">
        <v>28.55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2"/>
        <v>28.55</v>
      </c>
    </row>
    <row r="62" spans="1:24" x14ac:dyDescent="0.3">
      <c r="A62" s="92">
        <v>51</v>
      </c>
      <c r="B62" s="92">
        <v>20444</v>
      </c>
      <c r="C62" s="3"/>
      <c r="D62" s="3" t="s">
        <v>165</v>
      </c>
      <c r="E62" s="92">
        <v>462512</v>
      </c>
      <c r="F62" s="2">
        <v>462513</v>
      </c>
      <c r="G62" s="92">
        <f t="shared" si="0"/>
        <v>2</v>
      </c>
      <c r="H62" s="4" t="s">
        <v>4</v>
      </c>
      <c r="I62" s="5">
        <f t="shared" si="1"/>
        <v>11.42</v>
      </c>
      <c r="J62" s="6" t="s">
        <v>1022</v>
      </c>
      <c r="K62" s="5">
        <v>11.42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2"/>
        <v>11.42</v>
      </c>
    </row>
    <row r="63" spans="1:24" x14ac:dyDescent="0.3">
      <c r="A63" s="92">
        <v>52</v>
      </c>
      <c r="B63" s="92">
        <v>20445</v>
      </c>
      <c r="C63" s="3"/>
      <c r="D63" s="3" t="s">
        <v>173</v>
      </c>
      <c r="E63" s="92">
        <v>460215</v>
      </c>
      <c r="F63" s="2">
        <v>460215</v>
      </c>
      <c r="G63" s="92">
        <f t="shared" si="0"/>
        <v>1</v>
      </c>
      <c r="H63" s="4" t="s">
        <v>108</v>
      </c>
      <c r="I63" s="5">
        <f t="shared" si="1"/>
        <v>5.71</v>
      </c>
      <c r="J63" s="6" t="s">
        <v>279</v>
      </c>
      <c r="K63" s="5">
        <v>5.71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2"/>
        <v>5.71</v>
      </c>
    </row>
    <row r="64" spans="1:24" x14ac:dyDescent="0.3">
      <c r="A64" s="92">
        <v>53</v>
      </c>
      <c r="B64" s="92">
        <v>20446</v>
      </c>
      <c r="C64" s="3"/>
      <c r="D64" s="3" t="s">
        <v>180</v>
      </c>
      <c r="E64" s="92">
        <v>466375</v>
      </c>
      <c r="F64" s="2">
        <v>466385</v>
      </c>
      <c r="G64" s="92">
        <f t="shared" si="0"/>
        <v>11</v>
      </c>
      <c r="H64" s="4" t="s">
        <v>131</v>
      </c>
      <c r="I64" s="5">
        <f t="shared" si="1"/>
        <v>62.81</v>
      </c>
      <c r="J64" s="6" t="s">
        <v>1023</v>
      </c>
      <c r="K64" s="5">
        <v>22.84</v>
      </c>
      <c r="L64" s="6" t="s">
        <v>1024</v>
      </c>
      <c r="M64" s="5">
        <v>28.55</v>
      </c>
      <c r="N64" s="6" t="s">
        <v>317</v>
      </c>
      <c r="O64" s="5">
        <v>11.42</v>
      </c>
      <c r="P64" s="6"/>
      <c r="Q64" s="5"/>
      <c r="R64" s="6"/>
      <c r="S64" s="5"/>
      <c r="T64" s="6"/>
      <c r="U64" s="5"/>
      <c r="V64" s="6"/>
      <c r="W64" s="5"/>
      <c r="X64" s="5">
        <f t="shared" si="2"/>
        <v>62.81</v>
      </c>
    </row>
    <row r="65" spans="1:24" x14ac:dyDescent="0.3">
      <c r="A65" s="92">
        <v>54</v>
      </c>
      <c r="B65" s="92">
        <v>20447</v>
      </c>
      <c r="C65" s="3"/>
      <c r="D65" s="3" t="s">
        <v>135</v>
      </c>
      <c r="E65" s="92">
        <f t="shared" si="3"/>
        <v>466386</v>
      </c>
      <c r="F65" s="2">
        <v>466387</v>
      </c>
      <c r="G65" s="92">
        <f t="shared" si="0"/>
        <v>2</v>
      </c>
      <c r="H65" s="4" t="s">
        <v>90</v>
      </c>
      <c r="I65" s="5">
        <f t="shared" si="1"/>
        <v>11.42</v>
      </c>
      <c r="J65" s="6" t="s">
        <v>1025</v>
      </c>
      <c r="K65" s="5">
        <v>11.42</v>
      </c>
      <c r="L65" s="6"/>
      <c r="M65" s="5"/>
      <c r="N65" s="6"/>
      <c r="O65" s="5"/>
      <c r="P65" s="6"/>
      <c r="Q65" s="5"/>
      <c r="R65" s="6"/>
      <c r="S65" s="5"/>
      <c r="T65" s="6"/>
      <c r="U65" s="5"/>
      <c r="V65" s="6"/>
      <c r="W65" s="5"/>
      <c r="X65" s="5">
        <f t="shared" si="2"/>
        <v>11.42</v>
      </c>
    </row>
    <row r="66" spans="1:24" x14ac:dyDescent="0.3">
      <c r="A66" s="92">
        <v>55</v>
      </c>
      <c r="B66" s="92">
        <v>20448</v>
      </c>
      <c r="C66" s="3"/>
      <c r="D66" s="3" t="s">
        <v>143</v>
      </c>
      <c r="E66" s="92">
        <f t="shared" si="3"/>
        <v>466388</v>
      </c>
      <c r="F66" s="2">
        <v>466391</v>
      </c>
      <c r="G66" s="92">
        <f t="shared" si="0"/>
        <v>4</v>
      </c>
      <c r="H66" s="4" t="s">
        <v>196</v>
      </c>
      <c r="I66" s="5">
        <f t="shared" si="1"/>
        <v>22.84</v>
      </c>
      <c r="J66" s="6" t="s">
        <v>1026</v>
      </c>
      <c r="K66" s="5">
        <v>11.42</v>
      </c>
      <c r="L66" s="6" t="s">
        <v>1027</v>
      </c>
      <c r="M66" s="5">
        <v>11.42</v>
      </c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2"/>
        <v>22.84</v>
      </c>
    </row>
    <row r="67" spans="1:24" x14ac:dyDescent="0.3">
      <c r="A67" s="92">
        <v>56</v>
      </c>
      <c r="B67" s="92">
        <v>20449</v>
      </c>
      <c r="C67" s="3"/>
      <c r="D67" s="3" t="s">
        <v>179</v>
      </c>
      <c r="E67" s="92">
        <f t="shared" si="3"/>
        <v>466392</v>
      </c>
      <c r="F67" s="2">
        <v>466398</v>
      </c>
      <c r="G67" s="92">
        <f t="shared" si="0"/>
        <v>7</v>
      </c>
      <c r="H67" s="4" t="s">
        <v>17</v>
      </c>
      <c r="I67" s="5">
        <f t="shared" si="1"/>
        <v>39.97</v>
      </c>
      <c r="J67" s="6" t="s">
        <v>297</v>
      </c>
      <c r="K67" s="5">
        <v>39.97</v>
      </c>
      <c r="L67" s="6"/>
      <c r="M67" s="5"/>
      <c r="N67" s="6"/>
      <c r="O67" s="5"/>
      <c r="P67" s="6"/>
      <c r="Q67" s="5"/>
      <c r="R67" s="6"/>
      <c r="S67" s="5"/>
      <c r="T67" s="6"/>
      <c r="U67" s="5"/>
      <c r="V67" s="6"/>
      <c r="W67" s="5"/>
      <c r="X67" s="5">
        <f t="shared" si="2"/>
        <v>39.97</v>
      </c>
    </row>
    <row r="68" spans="1:24" x14ac:dyDescent="0.3">
      <c r="A68" s="92">
        <v>57</v>
      </c>
      <c r="B68" s="92">
        <v>20450</v>
      </c>
      <c r="C68" s="3"/>
      <c r="D68" s="3" t="s">
        <v>233</v>
      </c>
      <c r="E68" s="92">
        <f t="shared" si="3"/>
        <v>466399</v>
      </c>
      <c r="F68" s="2">
        <v>466405</v>
      </c>
      <c r="G68" s="92">
        <f t="shared" si="0"/>
        <v>7</v>
      </c>
      <c r="H68" s="4" t="s">
        <v>15</v>
      </c>
      <c r="I68" s="5">
        <f t="shared" si="1"/>
        <v>39.97</v>
      </c>
      <c r="J68" s="6" t="s">
        <v>1168</v>
      </c>
      <c r="K68" s="5">
        <v>39.97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5">
        <f t="shared" si="2"/>
        <v>39.97</v>
      </c>
    </row>
    <row r="69" spans="1:24" x14ac:dyDescent="0.3">
      <c r="A69" s="92">
        <v>58</v>
      </c>
      <c r="B69" s="92">
        <v>20451</v>
      </c>
      <c r="C69" s="3"/>
      <c r="D69" s="3" t="s">
        <v>233</v>
      </c>
      <c r="E69" s="92">
        <f t="shared" si="3"/>
        <v>466406</v>
      </c>
      <c r="F69" s="2">
        <v>466412</v>
      </c>
      <c r="G69" s="92">
        <f t="shared" si="0"/>
        <v>7</v>
      </c>
      <c r="H69" s="4" t="s">
        <v>15</v>
      </c>
      <c r="I69" s="5">
        <f t="shared" si="1"/>
        <v>39.97</v>
      </c>
      <c r="J69" s="6" t="s">
        <v>1184</v>
      </c>
      <c r="K69" s="5">
        <v>39.97</v>
      </c>
      <c r="L69" s="6"/>
      <c r="M69" s="5"/>
      <c r="N69" s="6"/>
      <c r="O69" s="5"/>
      <c r="P69" s="6"/>
      <c r="Q69" s="5"/>
      <c r="R69" s="6"/>
      <c r="S69" s="5"/>
      <c r="T69" s="6"/>
      <c r="U69" s="5"/>
      <c r="V69" s="6"/>
      <c r="W69" s="5"/>
      <c r="X69" s="5">
        <f t="shared" si="2"/>
        <v>39.97</v>
      </c>
    </row>
    <row r="70" spans="1:24" x14ac:dyDescent="0.3">
      <c r="A70" s="92">
        <v>59</v>
      </c>
      <c r="B70" s="92">
        <v>20452</v>
      </c>
      <c r="C70" s="3"/>
      <c r="D70" s="3" t="s">
        <v>319</v>
      </c>
      <c r="E70" s="92">
        <f t="shared" si="3"/>
        <v>466413</v>
      </c>
      <c r="F70" s="2">
        <v>466494</v>
      </c>
      <c r="G70" s="92">
        <f t="shared" si="0"/>
        <v>82</v>
      </c>
      <c r="H70" s="4" t="s">
        <v>15</v>
      </c>
      <c r="I70" s="5">
        <f t="shared" si="1"/>
        <v>468.21999999999997</v>
      </c>
      <c r="J70" s="6" t="s">
        <v>1185</v>
      </c>
      <c r="K70" s="5">
        <v>468.22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5">
        <f t="shared" si="2"/>
        <v>468.22</v>
      </c>
    </row>
    <row r="71" spans="1:24" x14ac:dyDescent="0.3">
      <c r="A71" s="92">
        <v>60</v>
      </c>
      <c r="B71" s="92">
        <v>20453</v>
      </c>
      <c r="C71" s="3"/>
      <c r="D71" s="3" t="s">
        <v>284</v>
      </c>
      <c r="E71" s="92">
        <v>462727</v>
      </c>
      <c r="F71" s="2">
        <v>462727</v>
      </c>
      <c r="G71" s="92">
        <f t="shared" si="0"/>
        <v>1</v>
      </c>
      <c r="H71" s="4" t="s">
        <v>15</v>
      </c>
      <c r="I71" s="5">
        <f t="shared" si="1"/>
        <v>5.71</v>
      </c>
      <c r="J71" s="6" t="s">
        <v>1186</v>
      </c>
      <c r="K71" s="5">
        <v>5.71</v>
      </c>
      <c r="L71" s="6"/>
      <c r="M71" s="5"/>
      <c r="N71" s="6"/>
      <c r="O71" s="5"/>
      <c r="P71" s="6"/>
      <c r="Q71" s="5"/>
      <c r="R71" s="6"/>
      <c r="S71" s="5"/>
      <c r="T71" s="6"/>
      <c r="U71" s="5"/>
      <c r="V71" s="6"/>
      <c r="W71" s="5"/>
      <c r="X71" s="5">
        <f t="shared" si="2"/>
        <v>5.71</v>
      </c>
    </row>
    <row r="72" spans="1:24" s="1" customFormat="1" x14ac:dyDescent="0.3">
      <c r="A72" s="92">
        <v>61</v>
      </c>
      <c r="B72" s="92">
        <v>20454</v>
      </c>
      <c r="C72" s="3"/>
      <c r="D72" s="3" t="s">
        <v>148</v>
      </c>
      <c r="E72" s="92">
        <v>464724</v>
      </c>
      <c r="F72" s="38">
        <v>464726</v>
      </c>
      <c r="G72" s="92">
        <f t="shared" si="0"/>
        <v>3</v>
      </c>
      <c r="H72" s="4" t="s">
        <v>45</v>
      </c>
      <c r="I72" s="5">
        <f t="shared" si="1"/>
        <v>17.13</v>
      </c>
      <c r="J72" s="6" t="s">
        <v>1187</v>
      </c>
      <c r="K72" s="5">
        <v>17.13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2"/>
        <v>17.13</v>
      </c>
    </row>
    <row r="73" spans="1:24" x14ac:dyDescent="0.3">
      <c r="A73" s="92">
        <v>62</v>
      </c>
      <c r="B73" s="92">
        <v>20455</v>
      </c>
      <c r="C73" s="3">
        <v>43200</v>
      </c>
      <c r="D73" s="3" t="s">
        <v>153</v>
      </c>
      <c r="E73" s="92">
        <v>466495</v>
      </c>
      <c r="F73" s="2">
        <v>466498</v>
      </c>
      <c r="G73" s="92">
        <f t="shared" si="0"/>
        <v>4</v>
      </c>
      <c r="H73" s="4" t="s">
        <v>107</v>
      </c>
      <c r="I73" s="5">
        <f t="shared" si="1"/>
        <v>22.84</v>
      </c>
      <c r="J73" s="6" t="s">
        <v>1028</v>
      </c>
      <c r="K73" s="5">
        <v>22.84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5">
        <f t="shared" ref="X73:X136" si="4">K73+M73+O73+Q73+S73+U73+W73</f>
        <v>22.84</v>
      </c>
    </row>
    <row r="74" spans="1:24" x14ac:dyDescent="0.3">
      <c r="A74" s="92">
        <v>63</v>
      </c>
      <c r="B74" s="92">
        <v>20456</v>
      </c>
      <c r="C74" s="3"/>
      <c r="D74" s="3" t="s">
        <v>874</v>
      </c>
      <c r="E74" s="92">
        <f t="shared" si="3"/>
        <v>466499</v>
      </c>
      <c r="F74" s="2">
        <v>466501</v>
      </c>
      <c r="G74" s="92">
        <f t="shared" si="0"/>
        <v>3</v>
      </c>
      <c r="H74" s="4" t="s">
        <v>42</v>
      </c>
      <c r="I74" s="5">
        <f t="shared" si="1"/>
        <v>17.13</v>
      </c>
      <c r="J74" s="6" t="s">
        <v>204</v>
      </c>
      <c r="K74" s="5">
        <v>17.13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4"/>
        <v>17.13</v>
      </c>
    </row>
    <row r="75" spans="1:24" x14ac:dyDescent="0.3">
      <c r="A75" s="92">
        <v>64</v>
      </c>
      <c r="B75" s="92">
        <v>20457</v>
      </c>
      <c r="C75" s="3"/>
      <c r="D75" s="3" t="s">
        <v>148</v>
      </c>
      <c r="E75" s="92">
        <f t="shared" si="3"/>
        <v>466502</v>
      </c>
      <c r="F75" s="2">
        <v>466502</v>
      </c>
      <c r="G75" s="92">
        <f t="shared" si="0"/>
        <v>1</v>
      </c>
      <c r="H75" s="4" t="s">
        <v>123</v>
      </c>
      <c r="I75" s="5">
        <f t="shared" si="1"/>
        <v>5.71</v>
      </c>
      <c r="J75" s="6" t="s">
        <v>1029</v>
      </c>
      <c r="K75" s="5">
        <v>5.71</v>
      </c>
      <c r="L75" s="6"/>
      <c r="M75" s="5"/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si="4"/>
        <v>5.71</v>
      </c>
    </row>
    <row r="76" spans="1:24" x14ac:dyDescent="0.3">
      <c r="A76" s="92">
        <v>65</v>
      </c>
      <c r="B76" s="92">
        <v>20458</v>
      </c>
      <c r="C76" s="3"/>
      <c r="D76" s="3" t="s">
        <v>893</v>
      </c>
      <c r="E76" s="92">
        <f t="shared" si="3"/>
        <v>466503</v>
      </c>
      <c r="F76" s="2">
        <v>466507</v>
      </c>
      <c r="G76" s="92">
        <f t="shared" ref="G76:G139" si="5">(F76-E76)+1</f>
        <v>5</v>
      </c>
      <c r="H76" s="4" t="s">
        <v>35</v>
      </c>
      <c r="I76" s="5">
        <f t="shared" ref="I76:I139" si="6">(G76*5.71)</f>
        <v>28.55</v>
      </c>
      <c r="J76" s="6" t="s">
        <v>277</v>
      </c>
      <c r="K76" s="5">
        <v>28.55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6"/>
      <c r="W76" s="5"/>
      <c r="X76" s="5">
        <f t="shared" si="4"/>
        <v>28.55</v>
      </c>
    </row>
    <row r="77" spans="1:24" x14ac:dyDescent="0.3">
      <c r="A77" s="92">
        <v>66</v>
      </c>
      <c r="B77" s="92">
        <v>20459</v>
      </c>
      <c r="C77" s="3"/>
      <c r="D77" s="3" t="s">
        <v>137</v>
      </c>
      <c r="E77" s="92">
        <v>464727</v>
      </c>
      <c r="F77" s="2">
        <v>464728</v>
      </c>
      <c r="G77" s="92">
        <f t="shared" si="5"/>
        <v>2</v>
      </c>
      <c r="H77" s="4" t="s">
        <v>108</v>
      </c>
      <c r="I77" s="5">
        <f t="shared" si="6"/>
        <v>11.42</v>
      </c>
      <c r="J77" s="6" t="s">
        <v>1030</v>
      </c>
      <c r="K77" s="5">
        <v>11.42</v>
      </c>
      <c r="L77" s="6"/>
      <c r="M77" s="5"/>
      <c r="N77" s="6"/>
      <c r="O77" s="5"/>
      <c r="P77" s="6"/>
      <c r="Q77" s="5"/>
      <c r="R77" s="6"/>
      <c r="S77" s="5"/>
      <c r="T77" s="6"/>
      <c r="U77" s="5"/>
      <c r="V77" s="6"/>
      <c r="W77" s="5"/>
      <c r="X77" s="5">
        <f t="shared" si="4"/>
        <v>11.42</v>
      </c>
    </row>
    <row r="78" spans="1:24" x14ac:dyDescent="0.3">
      <c r="A78" s="92">
        <v>67</v>
      </c>
      <c r="B78" s="92">
        <v>20460</v>
      </c>
      <c r="C78" s="3"/>
      <c r="D78" s="3" t="s">
        <v>139</v>
      </c>
      <c r="E78" s="92">
        <v>464749</v>
      </c>
      <c r="F78" s="2">
        <v>464751</v>
      </c>
      <c r="G78" s="92">
        <f t="shared" si="5"/>
        <v>3</v>
      </c>
      <c r="H78" s="4" t="s">
        <v>193</v>
      </c>
      <c r="I78" s="5">
        <f t="shared" si="6"/>
        <v>17.13</v>
      </c>
      <c r="J78" s="6" t="s">
        <v>1058</v>
      </c>
      <c r="K78" s="5">
        <v>17.13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4"/>
        <v>17.13</v>
      </c>
    </row>
    <row r="79" spans="1:24" x14ac:dyDescent="0.3">
      <c r="A79" s="92">
        <v>68</v>
      </c>
      <c r="B79" s="92">
        <v>20461</v>
      </c>
      <c r="C79" s="3"/>
      <c r="D79" s="3" t="s">
        <v>238</v>
      </c>
      <c r="E79" s="92">
        <v>466508</v>
      </c>
      <c r="F79" s="2">
        <v>466573</v>
      </c>
      <c r="G79" s="92">
        <f t="shared" si="5"/>
        <v>66</v>
      </c>
      <c r="H79" s="4" t="s">
        <v>288</v>
      </c>
      <c r="I79" s="5">
        <f t="shared" si="6"/>
        <v>376.86</v>
      </c>
      <c r="J79" s="6" t="s">
        <v>1188</v>
      </c>
      <c r="K79" s="5">
        <v>376.86</v>
      </c>
      <c r="L79" s="6"/>
      <c r="M79" s="5"/>
      <c r="N79" s="6"/>
      <c r="O79" s="5"/>
      <c r="P79" s="6"/>
      <c r="Q79" s="5"/>
      <c r="R79" s="6"/>
      <c r="S79" s="5"/>
      <c r="T79" s="6"/>
      <c r="U79" s="5"/>
      <c r="V79" s="6"/>
      <c r="W79" s="5"/>
      <c r="X79" s="5">
        <f t="shared" si="4"/>
        <v>376.86</v>
      </c>
    </row>
    <row r="80" spans="1:24" x14ac:dyDescent="0.3">
      <c r="A80" s="92">
        <v>69</v>
      </c>
      <c r="B80" s="92">
        <v>20462</v>
      </c>
      <c r="C80" s="3"/>
      <c r="D80" s="3" t="s">
        <v>156</v>
      </c>
      <c r="E80" s="92">
        <f t="shared" ref="E80:E143" si="7">(F79+1)</f>
        <v>466574</v>
      </c>
      <c r="F80" s="2">
        <v>466578</v>
      </c>
      <c r="G80" s="92">
        <f t="shared" si="5"/>
        <v>5</v>
      </c>
      <c r="H80" s="4" t="s">
        <v>6</v>
      </c>
      <c r="I80" s="5">
        <f t="shared" si="6"/>
        <v>28.55</v>
      </c>
      <c r="J80" s="6" t="s">
        <v>1059</v>
      </c>
      <c r="K80" s="5">
        <v>11.42</v>
      </c>
      <c r="L80" s="6" t="s">
        <v>1060</v>
      </c>
      <c r="M80" s="5">
        <v>17.13</v>
      </c>
      <c r="N80" s="6"/>
      <c r="O80" s="5"/>
      <c r="P80" s="6"/>
      <c r="Q80" s="5"/>
      <c r="R80" s="6"/>
      <c r="S80" s="5"/>
      <c r="T80" s="6"/>
      <c r="U80" s="5"/>
      <c r="V80" s="6"/>
      <c r="W80" s="5"/>
      <c r="X80" s="5">
        <f t="shared" si="4"/>
        <v>28.549999999999997</v>
      </c>
    </row>
    <row r="81" spans="1:24" x14ac:dyDescent="0.3">
      <c r="A81" s="92">
        <v>70</v>
      </c>
      <c r="B81" s="92">
        <v>20463</v>
      </c>
      <c r="C81" s="3"/>
      <c r="D81" s="3" t="s">
        <v>147</v>
      </c>
      <c r="E81" s="92">
        <v>464258</v>
      </c>
      <c r="F81" s="2">
        <v>464261</v>
      </c>
      <c r="G81" s="92">
        <f t="shared" si="5"/>
        <v>4</v>
      </c>
      <c r="H81" s="4" t="s">
        <v>23</v>
      </c>
      <c r="I81" s="5">
        <f t="shared" si="6"/>
        <v>22.84</v>
      </c>
      <c r="J81" s="6" t="s">
        <v>1031</v>
      </c>
      <c r="K81" s="5">
        <v>22.84</v>
      </c>
      <c r="L81" s="6"/>
      <c r="M81" s="5"/>
      <c r="N81" s="6"/>
      <c r="O81" s="5"/>
      <c r="P81" s="6"/>
      <c r="Q81" s="5"/>
      <c r="R81" s="6"/>
      <c r="S81" s="5"/>
      <c r="T81" s="6"/>
      <c r="U81" s="5"/>
      <c r="V81" s="6"/>
      <c r="W81" s="5"/>
      <c r="X81" s="5">
        <f t="shared" si="4"/>
        <v>22.84</v>
      </c>
    </row>
    <row r="82" spans="1:24" x14ac:dyDescent="0.3">
      <c r="A82" s="92">
        <v>71</v>
      </c>
      <c r="B82" s="92">
        <v>20464</v>
      </c>
      <c r="C82" s="3"/>
      <c r="D82" s="3" t="s">
        <v>736</v>
      </c>
      <c r="E82" s="92">
        <v>466579</v>
      </c>
      <c r="F82" s="2">
        <v>466594</v>
      </c>
      <c r="G82" s="92">
        <f t="shared" si="5"/>
        <v>16</v>
      </c>
      <c r="H82" s="4" t="s">
        <v>40</v>
      </c>
      <c r="I82" s="5">
        <f t="shared" si="6"/>
        <v>91.36</v>
      </c>
      <c r="J82" s="6" t="s">
        <v>1189</v>
      </c>
      <c r="K82" s="5">
        <v>91.36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4"/>
        <v>91.36</v>
      </c>
    </row>
    <row r="83" spans="1:24" x14ac:dyDescent="0.3">
      <c r="A83" s="92">
        <v>72</v>
      </c>
      <c r="B83" s="92">
        <v>20465</v>
      </c>
      <c r="C83" s="3"/>
      <c r="D83" s="3" t="s">
        <v>737</v>
      </c>
      <c r="E83" s="92">
        <f t="shared" si="7"/>
        <v>466595</v>
      </c>
      <c r="F83" s="2">
        <v>466610</v>
      </c>
      <c r="G83" s="92">
        <f t="shared" si="5"/>
        <v>16</v>
      </c>
      <c r="H83" s="4" t="s">
        <v>40</v>
      </c>
      <c r="I83" s="5">
        <f t="shared" si="6"/>
        <v>91.36</v>
      </c>
      <c r="J83" s="6" t="s">
        <v>1190</v>
      </c>
      <c r="K83" s="5">
        <v>91.36</v>
      </c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5">
        <f t="shared" si="4"/>
        <v>91.36</v>
      </c>
    </row>
    <row r="84" spans="1:24" x14ac:dyDescent="0.3">
      <c r="A84" s="92">
        <v>73</v>
      </c>
      <c r="B84" s="92">
        <v>20466</v>
      </c>
      <c r="C84" s="3">
        <v>43201</v>
      </c>
      <c r="D84" s="3" t="s">
        <v>175</v>
      </c>
      <c r="E84" s="92">
        <f t="shared" si="7"/>
        <v>466611</v>
      </c>
      <c r="F84" s="2">
        <v>466614</v>
      </c>
      <c r="G84" s="92">
        <f t="shared" si="5"/>
        <v>4</v>
      </c>
      <c r="H84" s="4" t="s">
        <v>391</v>
      </c>
      <c r="I84" s="5">
        <f t="shared" si="6"/>
        <v>22.84</v>
      </c>
      <c r="J84" s="6" t="s">
        <v>1090</v>
      </c>
      <c r="K84" s="5">
        <v>22.84</v>
      </c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5"/>
      <c r="X84" s="5">
        <f t="shared" si="4"/>
        <v>22.84</v>
      </c>
    </row>
    <row r="85" spans="1:24" x14ac:dyDescent="0.3">
      <c r="A85" s="92">
        <v>74</v>
      </c>
      <c r="B85" s="92">
        <v>20467</v>
      </c>
      <c r="C85" s="3"/>
      <c r="D85" s="3" t="s">
        <v>169</v>
      </c>
      <c r="E85" s="92">
        <f t="shared" si="7"/>
        <v>466615</v>
      </c>
      <c r="F85" s="2">
        <v>466616</v>
      </c>
      <c r="G85" s="92">
        <f t="shared" si="5"/>
        <v>2</v>
      </c>
      <c r="H85" s="4" t="s">
        <v>15</v>
      </c>
      <c r="I85" s="5">
        <f t="shared" si="6"/>
        <v>11.42</v>
      </c>
      <c r="J85" s="6" t="s">
        <v>1191</v>
      </c>
      <c r="K85" s="5">
        <v>11.42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5">
        <f t="shared" si="4"/>
        <v>11.42</v>
      </c>
    </row>
    <row r="86" spans="1:24" x14ac:dyDescent="0.3">
      <c r="A86" s="92">
        <v>75</v>
      </c>
      <c r="B86" s="92">
        <v>20468</v>
      </c>
      <c r="C86" s="3"/>
      <c r="D86" s="3" t="s">
        <v>151</v>
      </c>
      <c r="E86" s="92">
        <f t="shared" si="7"/>
        <v>466617</v>
      </c>
      <c r="F86" s="2">
        <v>466621</v>
      </c>
      <c r="G86" s="92">
        <f t="shared" si="5"/>
        <v>5</v>
      </c>
      <c r="H86" s="4" t="s">
        <v>111</v>
      </c>
      <c r="I86" s="5">
        <f t="shared" si="6"/>
        <v>28.55</v>
      </c>
      <c r="J86" s="6" t="s">
        <v>1193</v>
      </c>
      <c r="K86" s="5">
        <v>17.13</v>
      </c>
      <c r="L86" s="6" t="s">
        <v>1192</v>
      </c>
      <c r="M86" s="5">
        <v>11.42</v>
      </c>
      <c r="N86" s="6"/>
      <c r="O86" s="5"/>
      <c r="P86" s="6"/>
      <c r="Q86" s="5"/>
      <c r="R86" s="6"/>
      <c r="S86" s="5"/>
      <c r="T86" s="6"/>
      <c r="U86" s="5"/>
      <c r="V86" s="6"/>
      <c r="W86" s="5"/>
      <c r="X86" s="5">
        <f t="shared" si="4"/>
        <v>28.549999999999997</v>
      </c>
    </row>
    <row r="87" spans="1:24" x14ac:dyDescent="0.3">
      <c r="A87" s="92">
        <v>76</v>
      </c>
      <c r="B87" s="92">
        <v>20469</v>
      </c>
      <c r="C87" s="3"/>
      <c r="D87" s="3" t="s">
        <v>186</v>
      </c>
      <c r="E87" s="92">
        <f t="shared" si="7"/>
        <v>466622</v>
      </c>
      <c r="F87" s="2">
        <v>466626</v>
      </c>
      <c r="G87" s="92">
        <f t="shared" si="5"/>
        <v>5</v>
      </c>
      <c r="H87" s="4" t="s">
        <v>117</v>
      </c>
      <c r="I87" s="5">
        <f t="shared" si="6"/>
        <v>28.55</v>
      </c>
      <c r="J87" s="6" t="s">
        <v>1061</v>
      </c>
      <c r="K87" s="5">
        <v>17.13</v>
      </c>
      <c r="L87" s="6" t="s">
        <v>1062</v>
      </c>
      <c r="M87" s="5">
        <v>11.42</v>
      </c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4"/>
        <v>28.549999999999997</v>
      </c>
    </row>
    <row r="88" spans="1:24" x14ac:dyDescent="0.3">
      <c r="A88" s="92">
        <v>77</v>
      </c>
      <c r="B88" s="92">
        <v>20470</v>
      </c>
      <c r="C88" s="3"/>
      <c r="D88" s="3" t="s">
        <v>173</v>
      </c>
      <c r="E88" s="92">
        <f t="shared" si="7"/>
        <v>466627</v>
      </c>
      <c r="F88" s="2">
        <v>466628</v>
      </c>
      <c r="G88" s="92">
        <f t="shared" si="5"/>
        <v>2</v>
      </c>
      <c r="H88" s="4" t="s">
        <v>90</v>
      </c>
      <c r="I88" s="5">
        <f t="shared" si="6"/>
        <v>11.42</v>
      </c>
      <c r="J88" s="6" t="s">
        <v>1063</v>
      </c>
      <c r="K88" s="5">
        <v>11.42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6"/>
      <c r="W88" s="5"/>
      <c r="X88" s="5">
        <f t="shared" si="4"/>
        <v>11.42</v>
      </c>
    </row>
    <row r="89" spans="1:24" x14ac:dyDescent="0.3">
      <c r="A89" s="92">
        <v>78</v>
      </c>
      <c r="B89" s="92">
        <v>20471</v>
      </c>
      <c r="C89" s="3"/>
      <c r="D89" s="3" t="s">
        <v>147</v>
      </c>
      <c r="E89" s="92">
        <f t="shared" si="7"/>
        <v>466629</v>
      </c>
      <c r="F89" s="2">
        <v>466631</v>
      </c>
      <c r="G89" s="92">
        <f t="shared" si="5"/>
        <v>3</v>
      </c>
      <c r="H89" s="4" t="s">
        <v>23</v>
      </c>
      <c r="I89" s="5">
        <f t="shared" si="6"/>
        <v>17.13</v>
      </c>
      <c r="J89" s="6" t="s">
        <v>1032</v>
      </c>
      <c r="K89" s="5">
        <v>17.13</v>
      </c>
      <c r="L89" s="6"/>
      <c r="M89" s="5"/>
      <c r="N89" s="6"/>
      <c r="O89" s="5"/>
      <c r="P89" s="6"/>
      <c r="Q89" s="5"/>
      <c r="R89" s="6"/>
      <c r="S89" s="5"/>
      <c r="T89" s="6"/>
      <c r="U89" s="5"/>
      <c r="V89" s="6"/>
      <c r="W89" s="5"/>
      <c r="X89" s="5">
        <f t="shared" si="4"/>
        <v>17.13</v>
      </c>
    </row>
    <row r="90" spans="1:24" x14ac:dyDescent="0.3">
      <c r="A90" s="92">
        <v>79</v>
      </c>
      <c r="B90" s="92">
        <v>20472</v>
      </c>
      <c r="C90" s="3"/>
      <c r="D90" s="3" t="s">
        <v>237</v>
      </c>
      <c r="E90" s="92">
        <f t="shared" si="7"/>
        <v>466632</v>
      </c>
      <c r="F90" s="2">
        <v>466636</v>
      </c>
      <c r="G90" s="92">
        <f t="shared" si="5"/>
        <v>5</v>
      </c>
      <c r="H90" s="4" t="s">
        <v>60</v>
      </c>
      <c r="I90" s="5">
        <f t="shared" si="6"/>
        <v>28.55</v>
      </c>
      <c r="J90" s="6" t="s">
        <v>1033</v>
      </c>
      <c r="K90" s="5">
        <v>17.13</v>
      </c>
      <c r="L90" s="6" t="s">
        <v>1034</v>
      </c>
      <c r="M90" s="5">
        <v>11.42</v>
      </c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4"/>
        <v>28.549999999999997</v>
      </c>
    </row>
    <row r="91" spans="1:24" x14ac:dyDescent="0.3">
      <c r="A91" s="92">
        <v>80</v>
      </c>
      <c r="B91" s="92">
        <v>20473</v>
      </c>
      <c r="C91" s="3"/>
      <c r="D91" s="3" t="s">
        <v>174</v>
      </c>
      <c r="E91" s="92">
        <f t="shared" si="7"/>
        <v>466637</v>
      </c>
      <c r="F91" s="2">
        <v>466643</v>
      </c>
      <c r="G91" s="92">
        <f t="shared" si="5"/>
        <v>7</v>
      </c>
      <c r="H91" s="4" t="s">
        <v>119</v>
      </c>
      <c r="I91" s="5">
        <f t="shared" si="6"/>
        <v>39.97</v>
      </c>
      <c r="J91" s="6" t="s">
        <v>1035</v>
      </c>
      <c r="K91" s="5">
        <v>22.84</v>
      </c>
      <c r="L91" s="6" t="s">
        <v>1036</v>
      </c>
      <c r="M91" s="5">
        <v>17.13</v>
      </c>
      <c r="N91" s="6"/>
      <c r="O91" s="5"/>
      <c r="P91" s="6"/>
      <c r="Q91" s="5"/>
      <c r="R91" s="6"/>
      <c r="S91" s="5"/>
      <c r="T91" s="6"/>
      <c r="U91" s="5"/>
      <c r="V91" s="6"/>
      <c r="W91" s="5"/>
      <c r="X91" s="5">
        <f t="shared" si="4"/>
        <v>39.97</v>
      </c>
    </row>
    <row r="92" spans="1:24" x14ac:dyDescent="0.3">
      <c r="A92" s="92">
        <v>81</v>
      </c>
      <c r="B92" s="92">
        <v>20474</v>
      </c>
      <c r="C92" s="3"/>
      <c r="D92" s="3" t="s">
        <v>171</v>
      </c>
      <c r="E92" s="92">
        <f t="shared" si="7"/>
        <v>466644</v>
      </c>
      <c r="F92" s="2">
        <v>466647</v>
      </c>
      <c r="G92" s="92">
        <f t="shared" si="5"/>
        <v>4</v>
      </c>
      <c r="H92" s="4" t="s">
        <v>9</v>
      </c>
      <c r="I92" s="5">
        <f t="shared" si="6"/>
        <v>22.84</v>
      </c>
      <c r="J92" s="6" t="s">
        <v>1037</v>
      </c>
      <c r="K92" s="5">
        <v>22.84</v>
      </c>
      <c r="L92" s="6"/>
      <c r="M92" s="5"/>
      <c r="N92" s="6"/>
      <c r="O92" s="5"/>
      <c r="P92" s="6"/>
      <c r="Q92" s="5"/>
      <c r="R92" s="6"/>
      <c r="S92" s="5"/>
      <c r="T92" s="6"/>
      <c r="U92" s="5"/>
      <c r="V92" s="6"/>
      <c r="W92" s="5"/>
      <c r="X92" s="5">
        <f t="shared" si="4"/>
        <v>22.84</v>
      </c>
    </row>
    <row r="93" spans="1:24" x14ac:dyDescent="0.3">
      <c r="A93" s="92">
        <v>82</v>
      </c>
      <c r="B93" s="92">
        <v>20475</v>
      </c>
      <c r="C93" s="3">
        <v>43202</v>
      </c>
      <c r="D93" s="3" t="s">
        <v>874</v>
      </c>
      <c r="E93" s="92">
        <f t="shared" si="7"/>
        <v>466648</v>
      </c>
      <c r="F93" s="2">
        <v>466650</v>
      </c>
      <c r="G93" s="92">
        <f t="shared" si="5"/>
        <v>3</v>
      </c>
      <c r="H93" s="4" t="s">
        <v>42</v>
      </c>
      <c r="I93" s="5">
        <f t="shared" si="6"/>
        <v>17.13</v>
      </c>
      <c r="J93" s="6" t="s">
        <v>1038</v>
      </c>
      <c r="K93" s="5">
        <v>17.13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5">
        <f t="shared" si="4"/>
        <v>17.13</v>
      </c>
    </row>
    <row r="94" spans="1:24" x14ac:dyDescent="0.3">
      <c r="A94" s="92">
        <v>83</v>
      </c>
      <c r="B94" s="92">
        <v>20476</v>
      </c>
      <c r="C94" s="3"/>
      <c r="D94" s="3" t="s">
        <v>275</v>
      </c>
      <c r="E94" s="92">
        <v>462559</v>
      </c>
      <c r="F94" s="2">
        <v>462564</v>
      </c>
      <c r="G94" s="92">
        <f t="shared" si="5"/>
        <v>6</v>
      </c>
      <c r="H94" s="4" t="s">
        <v>201</v>
      </c>
      <c r="I94" s="5">
        <f t="shared" si="6"/>
        <v>34.26</v>
      </c>
      <c r="J94" s="6" t="s">
        <v>1337</v>
      </c>
      <c r="K94" s="5">
        <v>34.26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5">
        <f t="shared" si="4"/>
        <v>34.26</v>
      </c>
    </row>
    <row r="95" spans="1:24" x14ac:dyDescent="0.3">
      <c r="A95" s="92">
        <v>84</v>
      </c>
      <c r="B95" s="92">
        <v>20477</v>
      </c>
      <c r="C95" s="3"/>
      <c r="D95" s="3" t="s">
        <v>274</v>
      </c>
      <c r="E95" s="92">
        <f t="shared" si="7"/>
        <v>462565</v>
      </c>
      <c r="F95" s="2">
        <v>462570</v>
      </c>
      <c r="G95" s="92">
        <f t="shared" si="5"/>
        <v>6</v>
      </c>
      <c r="H95" s="4" t="s">
        <v>897</v>
      </c>
      <c r="I95" s="5">
        <f t="shared" si="6"/>
        <v>34.26</v>
      </c>
      <c r="J95" s="6" t="s">
        <v>1194</v>
      </c>
      <c r="K95" s="5">
        <v>34.26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4"/>
        <v>34.26</v>
      </c>
    </row>
    <row r="96" spans="1:24" x14ac:dyDescent="0.3">
      <c r="A96" s="92">
        <v>85</v>
      </c>
      <c r="B96" s="92">
        <v>20478</v>
      </c>
      <c r="C96" s="3"/>
      <c r="D96" s="3" t="s">
        <v>148</v>
      </c>
      <c r="E96" s="92">
        <v>466651</v>
      </c>
      <c r="F96" s="2">
        <v>466653</v>
      </c>
      <c r="G96" s="92">
        <f t="shared" si="5"/>
        <v>3</v>
      </c>
      <c r="H96" s="4" t="s">
        <v>30</v>
      </c>
      <c r="I96" s="5">
        <f t="shared" si="6"/>
        <v>17.13</v>
      </c>
      <c r="J96" s="6" t="s">
        <v>1039</v>
      </c>
      <c r="K96" s="5">
        <v>17.13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4"/>
        <v>17.13</v>
      </c>
    </row>
    <row r="97" spans="1:24" x14ac:dyDescent="0.3">
      <c r="A97" s="92">
        <v>86</v>
      </c>
      <c r="B97" s="92">
        <v>20479</v>
      </c>
      <c r="C97" s="3">
        <v>43203</v>
      </c>
      <c r="D97" s="3" t="s">
        <v>229</v>
      </c>
      <c r="E97" s="92">
        <f t="shared" si="7"/>
        <v>466654</v>
      </c>
      <c r="F97" s="2">
        <v>466658</v>
      </c>
      <c r="G97" s="92">
        <f t="shared" si="5"/>
        <v>5</v>
      </c>
      <c r="H97" s="4" t="s">
        <v>39</v>
      </c>
      <c r="I97" s="5">
        <f t="shared" si="6"/>
        <v>28.55</v>
      </c>
      <c r="J97" s="6" t="s">
        <v>1195</v>
      </c>
      <c r="K97" s="5">
        <v>17.13</v>
      </c>
      <c r="L97" s="6" t="s">
        <v>1196</v>
      </c>
      <c r="M97" s="5">
        <v>11.42</v>
      </c>
      <c r="N97" s="6"/>
      <c r="O97" s="5"/>
      <c r="P97" s="6"/>
      <c r="Q97" s="5"/>
      <c r="R97" s="6"/>
      <c r="S97" s="5"/>
      <c r="T97" s="6"/>
      <c r="U97" s="5"/>
      <c r="V97" s="6"/>
      <c r="W97" s="5"/>
      <c r="X97" s="5">
        <f t="shared" si="4"/>
        <v>28.549999999999997</v>
      </c>
    </row>
    <row r="98" spans="1:24" x14ac:dyDescent="0.3">
      <c r="A98" s="92">
        <v>87</v>
      </c>
      <c r="B98" s="92">
        <v>20480</v>
      </c>
      <c r="C98" s="3"/>
      <c r="D98" s="3" t="s">
        <v>152</v>
      </c>
      <c r="E98" s="92">
        <v>462571</v>
      </c>
      <c r="F98" s="2">
        <v>462572</v>
      </c>
      <c r="G98" s="92">
        <f t="shared" si="5"/>
        <v>2</v>
      </c>
      <c r="H98" s="4" t="s">
        <v>17</v>
      </c>
      <c r="I98" s="5">
        <f t="shared" si="6"/>
        <v>11.42</v>
      </c>
      <c r="J98" s="6" t="s">
        <v>1064</v>
      </c>
      <c r="K98" s="5">
        <v>11.42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4"/>
        <v>11.42</v>
      </c>
    </row>
    <row r="99" spans="1:24" x14ac:dyDescent="0.3">
      <c r="A99" s="92">
        <v>88</v>
      </c>
      <c r="B99" s="92">
        <v>20481</v>
      </c>
      <c r="C99" s="3"/>
      <c r="D99" s="3" t="s">
        <v>167</v>
      </c>
      <c r="E99" s="92">
        <v>466659</v>
      </c>
      <c r="F99" s="2">
        <v>466660</v>
      </c>
      <c r="G99" s="92">
        <f t="shared" si="5"/>
        <v>2</v>
      </c>
      <c r="H99" s="4" t="s">
        <v>94</v>
      </c>
      <c r="I99" s="5">
        <f t="shared" si="6"/>
        <v>11.42</v>
      </c>
      <c r="J99" s="6" t="s">
        <v>1065</v>
      </c>
      <c r="K99" s="5">
        <v>11.42</v>
      </c>
      <c r="L99" s="6"/>
      <c r="M99" s="5"/>
      <c r="N99" s="6"/>
      <c r="O99" s="5"/>
      <c r="P99" s="6"/>
      <c r="Q99" s="5"/>
      <c r="R99" s="6"/>
      <c r="S99" s="5"/>
      <c r="T99" s="6"/>
      <c r="U99" s="5"/>
      <c r="V99" s="6"/>
      <c r="W99" s="5"/>
      <c r="X99" s="5">
        <f t="shared" si="4"/>
        <v>11.42</v>
      </c>
    </row>
    <row r="100" spans="1:24" x14ac:dyDescent="0.3">
      <c r="A100" s="92">
        <v>89</v>
      </c>
      <c r="B100" s="92">
        <v>20482</v>
      </c>
      <c r="C100" s="3"/>
      <c r="D100" s="3" t="s">
        <v>163</v>
      </c>
      <c r="E100" s="92">
        <f t="shared" si="7"/>
        <v>466661</v>
      </c>
      <c r="F100" s="2">
        <v>466662</v>
      </c>
      <c r="G100" s="92">
        <f t="shared" si="5"/>
        <v>2</v>
      </c>
      <c r="H100" s="4" t="s">
        <v>43</v>
      </c>
      <c r="I100" s="5">
        <f t="shared" si="6"/>
        <v>11.42</v>
      </c>
      <c r="J100" s="6" t="s">
        <v>1066</v>
      </c>
      <c r="K100" s="5">
        <v>5.71</v>
      </c>
      <c r="L100" s="6" t="s">
        <v>1067</v>
      </c>
      <c r="M100" s="5">
        <v>5.71</v>
      </c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5">
        <f t="shared" si="4"/>
        <v>11.42</v>
      </c>
    </row>
    <row r="101" spans="1:24" x14ac:dyDescent="0.3">
      <c r="A101" s="92">
        <v>90</v>
      </c>
      <c r="B101" s="92">
        <v>20483</v>
      </c>
      <c r="C101" s="3"/>
      <c r="D101" s="3" t="s">
        <v>176</v>
      </c>
      <c r="E101" s="92">
        <f t="shared" si="7"/>
        <v>466663</v>
      </c>
      <c r="F101" s="2">
        <v>466669</v>
      </c>
      <c r="G101" s="92">
        <f t="shared" si="5"/>
        <v>7</v>
      </c>
      <c r="H101" s="4" t="s">
        <v>105</v>
      </c>
      <c r="I101" s="5">
        <f t="shared" si="6"/>
        <v>39.97</v>
      </c>
      <c r="J101" s="6" t="s">
        <v>1197</v>
      </c>
      <c r="K101" s="5">
        <v>17.13</v>
      </c>
      <c r="L101" s="6" t="s">
        <v>1824</v>
      </c>
      <c r="M101" s="5">
        <v>17.13</v>
      </c>
      <c r="N101" s="6" t="s">
        <v>1602</v>
      </c>
      <c r="O101" s="5">
        <v>5.71</v>
      </c>
      <c r="P101" s="6"/>
      <c r="Q101" s="5"/>
      <c r="R101" s="6"/>
      <c r="S101" s="5"/>
      <c r="T101" s="6"/>
      <c r="U101" s="5"/>
      <c r="V101" s="6"/>
      <c r="W101" s="5"/>
      <c r="X101" s="5">
        <f t="shared" si="4"/>
        <v>39.97</v>
      </c>
    </row>
    <row r="102" spans="1:24" x14ac:dyDescent="0.3">
      <c r="A102" s="92">
        <v>91</v>
      </c>
      <c r="B102" s="92">
        <v>20484</v>
      </c>
      <c r="C102" s="3"/>
      <c r="D102" s="3" t="s">
        <v>150</v>
      </c>
      <c r="E102" s="92">
        <v>466670</v>
      </c>
      <c r="F102" s="2">
        <v>466672</v>
      </c>
      <c r="G102" s="92">
        <f t="shared" si="5"/>
        <v>3</v>
      </c>
      <c r="H102" s="4" t="s">
        <v>19</v>
      </c>
      <c r="I102" s="5">
        <f t="shared" si="6"/>
        <v>17.13</v>
      </c>
      <c r="J102" s="6" t="s">
        <v>128</v>
      </c>
      <c r="K102" s="5">
        <v>17.13</v>
      </c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5">
        <f t="shared" si="4"/>
        <v>17.13</v>
      </c>
    </row>
    <row r="103" spans="1:24" x14ac:dyDescent="0.3">
      <c r="A103" s="92">
        <v>92</v>
      </c>
      <c r="B103" s="92">
        <v>20485</v>
      </c>
      <c r="C103" s="3">
        <v>43206</v>
      </c>
      <c r="D103" s="3" t="s">
        <v>152</v>
      </c>
      <c r="E103" s="92">
        <f t="shared" si="7"/>
        <v>466673</v>
      </c>
      <c r="F103" s="2">
        <v>466686</v>
      </c>
      <c r="G103" s="92">
        <f t="shared" si="5"/>
        <v>14</v>
      </c>
      <c r="H103" s="4" t="s">
        <v>35</v>
      </c>
      <c r="I103" s="5">
        <f t="shared" si="6"/>
        <v>79.94</v>
      </c>
      <c r="J103" s="6" t="s">
        <v>799</v>
      </c>
      <c r="K103" s="5">
        <v>39.97</v>
      </c>
      <c r="L103" s="6" t="s">
        <v>1068</v>
      </c>
      <c r="M103" s="5">
        <v>39.97</v>
      </c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5">
        <f t="shared" si="4"/>
        <v>79.94</v>
      </c>
    </row>
    <row r="104" spans="1:24" x14ac:dyDescent="0.3">
      <c r="A104" s="92">
        <v>93</v>
      </c>
      <c r="B104" s="92">
        <v>20486</v>
      </c>
      <c r="C104" s="3"/>
      <c r="D104" s="3" t="s">
        <v>874</v>
      </c>
      <c r="E104" s="92">
        <f t="shared" si="7"/>
        <v>466687</v>
      </c>
      <c r="F104" s="2">
        <v>466692</v>
      </c>
      <c r="G104" s="92">
        <f t="shared" si="5"/>
        <v>6</v>
      </c>
      <c r="H104" s="4" t="s">
        <v>42</v>
      </c>
      <c r="I104" s="5">
        <f t="shared" si="6"/>
        <v>34.26</v>
      </c>
      <c r="J104" s="6" t="s">
        <v>1073</v>
      </c>
      <c r="K104" s="5">
        <v>34.26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6"/>
      <c r="W104" s="5"/>
      <c r="X104" s="5">
        <f t="shared" si="4"/>
        <v>34.26</v>
      </c>
    </row>
    <row r="105" spans="1:24" x14ac:dyDescent="0.3">
      <c r="A105" s="92">
        <v>94</v>
      </c>
      <c r="B105" s="92">
        <v>20487</v>
      </c>
      <c r="C105" s="3"/>
      <c r="D105" s="3" t="s">
        <v>166</v>
      </c>
      <c r="E105" s="92">
        <v>466693</v>
      </c>
      <c r="F105" s="2">
        <v>466696</v>
      </c>
      <c r="G105" s="92">
        <f t="shared" si="5"/>
        <v>4</v>
      </c>
      <c r="H105" s="4" t="s">
        <v>22</v>
      </c>
      <c r="I105" s="5">
        <f t="shared" si="6"/>
        <v>22.84</v>
      </c>
      <c r="J105" s="6" t="s">
        <v>1074</v>
      </c>
      <c r="K105" s="5">
        <v>22.84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5">
        <f t="shared" si="4"/>
        <v>22.84</v>
      </c>
    </row>
    <row r="106" spans="1:24" x14ac:dyDescent="0.3">
      <c r="A106" s="92">
        <v>95</v>
      </c>
      <c r="B106" s="92">
        <v>20488</v>
      </c>
      <c r="C106" s="3"/>
      <c r="D106" s="3" t="s">
        <v>166</v>
      </c>
      <c r="E106" s="92">
        <v>445764</v>
      </c>
      <c r="F106" s="2">
        <v>445770</v>
      </c>
      <c r="G106" s="92">
        <f t="shared" si="5"/>
        <v>7</v>
      </c>
      <c r="H106" s="4" t="s">
        <v>22</v>
      </c>
      <c r="I106" s="5">
        <f t="shared" si="6"/>
        <v>39.97</v>
      </c>
      <c r="J106" s="6" t="s">
        <v>1075</v>
      </c>
      <c r="K106" s="5">
        <v>22.84</v>
      </c>
      <c r="L106" s="6" t="s">
        <v>1076</v>
      </c>
      <c r="M106" s="5">
        <v>17.13</v>
      </c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4"/>
        <v>39.97</v>
      </c>
    </row>
    <row r="107" spans="1:24" x14ac:dyDescent="0.3">
      <c r="A107" s="92">
        <v>96</v>
      </c>
      <c r="B107" s="92">
        <v>20489</v>
      </c>
      <c r="C107" s="3"/>
      <c r="D107" s="3" t="s">
        <v>135</v>
      </c>
      <c r="E107" s="92">
        <f t="shared" si="7"/>
        <v>445771</v>
      </c>
      <c r="F107" s="2">
        <v>445776</v>
      </c>
      <c r="G107" s="92">
        <f t="shared" si="5"/>
        <v>6</v>
      </c>
      <c r="H107" s="4" t="s">
        <v>193</v>
      </c>
      <c r="I107" s="5">
        <f t="shared" si="6"/>
        <v>34.26</v>
      </c>
      <c r="J107" s="6" t="s">
        <v>1338</v>
      </c>
      <c r="K107" s="5">
        <v>34.26</v>
      </c>
      <c r="L107" s="6"/>
      <c r="M107" s="5"/>
      <c r="N107" s="6"/>
      <c r="O107" s="5"/>
      <c r="P107" s="6"/>
      <c r="Q107" s="5"/>
      <c r="R107" s="6"/>
      <c r="S107" s="5"/>
      <c r="T107" s="6"/>
      <c r="U107" s="5"/>
      <c r="V107" s="6"/>
      <c r="W107" s="5"/>
      <c r="X107" s="5">
        <f t="shared" si="4"/>
        <v>34.26</v>
      </c>
    </row>
    <row r="108" spans="1:24" x14ac:dyDescent="0.3">
      <c r="A108" s="92">
        <v>97</v>
      </c>
      <c r="B108" s="92">
        <v>20490</v>
      </c>
      <c r="C108" s="3"/>
      <c r="D108" s="3" t="s">
        <v>140</v>
      </c>
      <c r="E108" s="92">
        <f t="shared" si="7"/>
        <v>445777</v>
      </c>
      <c r="F108" s="2">
        <v>445787</v>
      </c>
      <c r="G108" s="92">
        <f t="shared" si="5"/>
        <v>11</v>
      </c>
      <c r="H108" s="4" t="s">
        <v>193</v>
      </c>
      <c r="I108" s="5">
        <f t="shared" si="6"/>
        <v>62.81</v>
      </c>
      <c r="J108" s="6" t="s">
        <v>1091</v>
      </c>
      <c r="K108" s="5">
        <v>34.26</v>
      </c>
      <c r="L108" s="6" t="s">
        <v>1092</v>
      </c>
      <c r="M108" s="5">
        <v>28.55</v>
      </c>
      <c r="N108" s="6"/>
      <c r="O108" s="5"/>
      <c r="P108" s="6"/>
      <c r="Q108" s="5"/>
      <c r="R108" s="6"/>
      <c r="S108" s="5"/>
      <c r="T108" s="6"/>
      <c r="U108" s="5"/>
      <c r="V108" s="6"/>
      <c r="W108" s="5"/>
      <c r="X108" s="5">
        <f t="shared" si="4"/>
        <v>62.81</v>
      </c>
    </row>
    <row r="109" spans="1:24" x14ac:dyDescent="0.3">
      <c r="A109" s="92">
        <v>98</v>
      </c>
      <c r="B109" s="92">
        <v>20491</v>
      </c>
      <c r="C109" s="3"/>
      <c r="D109" s="3" t="s">
        <v>139</v>
      </c>
      <c r="E109" s="92">
        <f t="shared" si="7"/>
        <v>445788</v>
      </c>
      <c r="F109" s="2">
        <v>445789</v>
      </c>
      <c r="G109" s="92">
        <f t="shared" si="5"/>
        <v>2</v>
      </c>
      <c r="H109" s="4" t="s">
        <v>1</v>
      </c>
      <c r="I109" s="5">
        <f t="shared" si="6"/>
        <v>11.42</v>
      </c>
      <c r="J109" s="6" t="s">
        <v>1040</v>
      </c>
      <c r="K109" s="5">
        <v>11.42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4"/>
        <v>11.42</v>
      </c>
    </row>
    <row r="110" spans="1:24" x14ac:dyDescent="0.3">
      <c r="A110" s="92">
        <v>99</v>
      </c>
      <c r="B110" s="92">
        <v>20492</v>
      </c>
      <c r="C110" s="3"/>
      <c r="D110" s="3" t="s">
        <v>137</v>
      </c>
      <c r="E110" s="92">
        <f t="shared" si="7"/>
        <v>445790</v>
      </c>
      <c r="F110" s="2">
        <v>445792</v>
      </c>
      <c r="G110" s="92">
        <f t="shared" si="5"/>
        <v>3</v>
      </c>
      <c r="H110" s="4" t="s">
        <v>108</v>
      </c>
      <c r="I110" s="5">
        <f t="shared" si="6"/>
        <v>17.13</v>
      </c>
      <c r="J110" s="6" t="s">
        <v>1198</v>
      </c>
      <c r="K110" s="5">
        <v>17.13</v>
      </c>
      <c r="L110" s="6"/>
      <c r="M110" s="5"/>
      <c r="N110" s="6"/>
      <c r="O110" s="5"/>
      <c r="P110" s="6"/>
      <c r="Q110" s="5"/>
      <c r="R110" s="6"/>
      <c r="S110" s="5"/>
      <c r="T110" s="6"/>
      <c r="U110" s="5"/>
      <c r="V110" s="6"/>
      <c r="W110" s="5"/>
      <c r="X110" s="5">
        <f t="shared" si="4"/>
        <v>17.13</v>
      </c>
    </row>
    <row r="111" spans="1:24" x14ac:dyDescent="0.3">
      <c r="A111" s="92">
        <v>100</v>
      </c>
      <c r="B111" s="92">
        <v>20493</v>
      </c>
      <c r="C111" s="3"/>
      <c r="D111" s="3" t="s">
        <v>138</v>
      </c>
      <c r="E111" s="92">
        <f t="shared" si="7"/>
        <v>445793</v>
      </c>
      <c r="F111" s="2">
        <v>445824</v>
      </c>
      <c r="G111" s="92">
        <f t="shared" si="5"/>
        <v>32</v>
      </c>
      <c r="H111" s="4" t="s">
        <v>108</v>
      </c>
      <c r="I111" s="5">
        <f t="shared" si="6"/>
        <v>182.72</v>
      </c>
      <c r="J111" s="6" t="s">
        <v>129</v>
      </c>
      <c r="K111" s="5">
        <v>39.97</v>
      </c>
      <c r="L111" s="6" t="s">
        <v>1093</v>
      </c>
      <c r="M111" s="5">
        <v>51.39</v>
      </c>
      <c r="N111" s="6" t="s">
        <v>1094</v>
      </c>
      <c r="O111" s="5">
        <v>57.1</v>
      </c>
      <c r="P111" s="6" t="s">
        <v>1095</v>
      </c>
      <c r="Q111" s="5">
        <v>34.26</v>
      </c>
      <c r="R111" s="6"/>
      <c r="S111" s="5"/>
      <c r="T111" s="6"/>
      <c r="U111" s="5"/>
      <c r="V111" s="6"/>
      <c r="W111" s="5"/>
      <c r="X111" s="5">
        <f t="shared" si="4"/>
        <v>182.72</v>
      </c>
    </row>
    <row r="112" spans="1:24" x14ac:dyDescent="0.3">
      <c r="A112" s="92">
        <v>101</v>
      </c>
      <c r="B112" s="92">
        <v>20494</v>
      </c>
      <c r="C112" s="3"/>
      <c r="D112" s="3" t="s">
        <v>165</v>
      </c>
      <c r="E112" s="92">
        <f t="shared" si="7"/>
        <v>445825</v>
      </c>
      <c r="F112" s="2">
        <v>445830</v>
      </c>
      <c r="G112" s="92">
        <f t="shared" si="5"/>
        <v>6</v>
      </c>
      <c r="H112" s="4" t="s">
        <v>109</v>
      </c>
      <c r="I112" s="5">
        <f t="shared" si="6"/>
        <v>34.26</v>
      </c>
      <c r="J112" s="6" t="s">
        <v>1199</v>
      </c>
      <c r="K112" s="5">
        <v>17.13</v>
      </c>
      <c r="L112" s="6" t="s">
        <v>1200</v>
      </c>
      <c r="M112" s="5">
        <v>17.13</v>
      </c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5">
        <f t="shared" si="4"/>
        <v>34.26</v>
      </c>
    </row>
    <row r="113" spans="1:24" x14ac:dyDescent="0.3">
      <c r="A113" s="92">
        <v>102</v>
      </c>
      <c r="B113" s="92">
        <v>20495</v>
      </c>
      <c r="C113" s="3">
        <v>43207</v>
      </c>
      <c r="D113" s="3" t="s">
        <v>175</v>
      </c>
      <c r="E113" s="92">
        <v>464752</v>
      </c>
      <c r="F113" s="2">
        <v>464752</v>
      </c>
      <c r="G113" s="92">
        <f t="shared" si="5"/>
        <v>1</v>
      </c>
      <c r="H113" s="4" t="s">
        <v>27</v>
      </c>
      <c r="I113" s="5">
        <f t="shared" si="6"/>
        <v>5.71</v>
      </c>
      <c r="J113" s="6" t="s">
        <v>1077</v>
      </c>
      <c r="K113" s="5">
        <v>5.71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4"/>
        <v>5.71</v>
      </c>
    </row>
    <row r="114" spans="1:24" x14ac:dyDescent="0.3">
      <c r="A114" s="92">
        <v>103</v>
      </c>
      <c r="B114" s="92">
        <v>20496</v>
      </c>
      <c r="C114" s="3"/>
      <c r="D114" s="3" t="s">
        <v>168</v>
      </c>
      <c r="E114" s="92">
        <v>445831</v>
      </c>
      <c r="F114" s="2">
        <v>445832</v>
      </c>
      <c r="G114" s="92">
        <f t="shared" si="5"/>
        <v>2</v>
      </c>
      <c r="H114" s="4" t="s">
        <v>38</v>
      </c>
      <c r="I114" s="5">
        <f t="shared" si="6"/>
        <v>11.42</v>
      </c>
      <c r="J114" s="6" t="s">
        <v>1078</v>
      </c>
      <c r="K114" s="5">
        <v>11.42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5">
        <f t="shared" si="4"/>
        <v>11.42</v>
      </c>
    </row>
    <row r="115" spans="1:24" x14ac:dyDescent="0.3">
      <c r="A115" s="92">
        <v>104</v>
      </c>
      <c r="B115" s="92">
        <v>20497</v>
      </c>
      <c r="C115" s="3"/>
      <c r="D115" s="3" t="s">
        <v>147</v>
      </c>
      <c r="E115" s="92">
        <f t="shared" si="7"/>
        <v>445833</v>
      </c>
      <c r="F115" s="2">
        <v>445850</v>
      </c>
      <c r="G115" s="92">
        <f t="shared" si="5"/>
        <v>18</v>
      </c>
      <c r="H115" s="4" t="s">
        <v>23</v>
      </c>
      <c r="I115" s="5">
        <f t="shared" si="6"/>
        <v>102.78</v>
      </c>
      <c r="J115" s="6" t="s">
        <v>280</v>
      </c>
      <c r="K115" s="5">
        <v>17.13</v>
      </c>
      <c r="L115" s="6" t="s">
        <v>1201</v>
      </c>
      <c r="M115" s="5">
        <v>22.84</v>
      </c>
      <c r="N115" s="6" t="s">
        <v>1202</v>
      </c>
      <c r="O115" s="5">
        <v>17.13</v>
      </c>
      <c r="P115" s="6" t="s">
        <v>1203</v>
      </c>
      <c r="Q115" s="5">
        <v>34.26</v>
      </c>
      <c r="R115" s="6" t="s">
        <v>1204</v>
      </c>
      <c r="S115" s="5">
        <v>11.42</v>
      </c>
      <c r="T115" s="6"/>
      <c r="U115" s="5"/>
      <c r="V115" s="6"/>
      <c r="W115" s="5"/>
      <c r="X115" s="5">
        <f t="shared" si="4"/>
        <v>102.77999999999999</v>
      </c>
    </row>
    <row r="116" spans="1:24" x14ac:dyDescent="0.3">
      <c r="A116" s="92">
        <v>105</v>
      </c>
      <c r="B116" s="92">
        <v>20498</v>
      </c>
      <c r="C116" s="3"/>
      <c r="D116" s="3" t="s">
        <v>237</v>
      </c>
      <c r="E116" s="92">
        <f t="shared" si="7"/>
        <v>445851</v>
      </c>
      <c r="F116" s="2">
        <v>445852</v>
      </c>
      <c r="G116" s="92">
        <f t="shared" si="5"/>
        <v>2</v>
      </c>
      <c r="H116" s="4" t="s">
        <v>60</v>
      </c>
      <c r="I116" s="5">
        <f t="shared" si="6"/>
        <v>11.42</v>
      </c>
      <c r="J116" s="6" t="s">
        <v>1079</v>
      </c>
      <c r="K116" s="5">
        <v>11.42</v>
      </c>
      <c r="L116" s="6"/>
      <c r="M116" s="5"/>
      <c r="N116" s="6"/>
      <c r="O116" s="5"/>
      <c r="P116" s="6"/>
      <c r="Q116" s="5"/>
      <c r="R116" s="6"/>
      <c r="S116" s="5"/>
      <c r="T116" s="6"/>
      <c r="U116" s="5"/>
      <c r="V116" s="6"/>
      <c r="W116" s="5"/>
      <c r="X116" s="5">
        <f t="shared" si="4"/>
        <v>11.42</v>
      </c>
    </row>
    <row r="117" spans="1:24" x14ac:dyDescent="0.3">
      <c r="A117" s="92">
        <v>106</v>
      </c>
      <c r="B117" s="92">
        <v>20500</v>
      </c>
      <c r="C117" s="3"/>
      <c r="D117" s="3" t="s">
        <v>144</v>
      </c>
      <c r="E117" s="92">
        <f t="shared" si="7"/>
        <v>445853</v>
      </c>
      <c r="F117" s="2">
        <v>445857</v>
      </c>
      <c r="G117" s="92">
        <f t="shared" si="5"/>
        <v>5</v>
      </c>
      <c r="H117" s="4" t="s">
        <v>13</v>
      </c>
      <c r="I117" s="5">
        <f t="shared" si="6"/>
        <v>28.55</v>
      </c>
      <c r="J117" s="6" t="s">
        <v>1080</v>
      </c>
      <c r="K117" s="5">
        <v>28.55</v>
      </c>
      <c r="L117" s="6"/>
      <c r="M117" s="5"/>
      <c r="N117" s="6"/>
      <c r="O117" s="5"/>
      <c r="P117" s="6"/>
      <c r="Q117" s="5"/>
      <c r="R117" s="6"/>
      <c r="S117" s="5"/>
      <c r="T117" s="6"/>
      <c r="U117" s="5"/>
      <c r="V117" s="6"/>
      <c r="W117" s="5"/>
      <c r="X117" s="5">
        <f t="shared" si="4"/>
        <v>28.55</v>
      </c>
    </row>
    <row r="118" spans="1:24" x14ac:dyDescent="0.3">
      <c r="A118" s="92">
        <v>107</v>
      </c>
      <c r="B118" s="92">
        <v>20501</v>
      </c>
      <c r="C118" s="3"/>
      <c r="D118" s="3" t="s">
        <v>982</v>
      </c>
      <c r="E118" s="92">
        <f t="shared" si="7"/>
        <v>445858</v>
      </c>
      <c r="F118" s="2">
        <v>445871</v>
      </c>
      <c r="G118" s="92">
        <f t="shared" si="5"/>
        <v>14</v>
      </c>
      <c r="H118" s="4" t="s">
        <v>119</v>
      </c>
      <c r="I118" s="5">
        <f t="shared" si="6"/>
        <v>79.94</v>
      </c>
      <c r="J118" s="6" t="s">
        <v>1205</v>
      </c>
      <c r="K118" s="5">
        <v>28.55</v>
      </c>
      <c r="L118" s="6" t="s">
        <v>1206</v>
      </c>
      <c r="M118" s="5">
        <v>28.55</v>
      </c>
      <c r="N118" s="6" t="s">
        <v>1207</v>
      </c>
      <c r="O118" s="5">
        <v>22.84</v>
      </c>
      <c r="P118" s="6"/>
      <c r="Q118" s="5"/>
      <c r="R118" s="6"/>
      <c r="S118" s="5"/>
      <c r="T118" s="6"/>
      <c r="U118" s="5"/>
      <c r="V118" s="6"/>
      <c r="W118" s="5"/>
      <c r="X118" s="5">
        <f t="shared" si="4"/>
        <v>79.94</v>
      </c>
    </row>
    <row r="119" spans="1:24" x14ac:dyDescent="0.3">
      <c r="A119" s="92">
        <v>108</v>
      </c>
      <c r="B119" s="92">
        <v>20502</v>
      </c>
      <c r="C119" s="3"/>
      <c r="D119" s="3" t="s">
        <v>185</v>
      </c>
      <c r="E119" s="92">
        <f t="shared" si="7"/>
        <v>445872</v>
      </c>
      <c r="F119" s="2">
        <v>445886</v>
      </c>
      <c r="G119" s="92">
        <f t="shared" si="5"/>
        <v>15</v>
      </c>
      <c r="H119" s="4" t="s">
        <v>11</v>
      </c>
      <c r="I119" s="5">
        <f t="shared" si="6"/>
        <v>85.65</v>
      </c>
      <c r="J119" s="6" t="s">
        <v>1081</v>
      </c>
      <c r="K119" s="5">
        <v>22.84</v>
      </c>
      <c r="L119" s="6" t="s">
        <v>1082</v>
      </c>
      <c r="M119" s="5">
        <v>39.97</v>
      </c>
      <c r="N119" s="6" t="s">
        <v>1083</v>
      </c>
      <c r="O119" s="5">
        <v>22.84</v>
      </c>
      <c r="P119" s="6"/>
      <c r="Q119" s="5"/>
      <c r="R119" s="6"/>
      <c r="S119" s="5"/>
      <c r="T119" s="6"/>
      <c r="U119" s="5"/>
      <c r="V119" s="6"/>
      <c r="W119" s="5"/>
      <c r="X119" s="5">
        <f t="shared" si="4"/>
        <v>85.65</v>
      </c>
    </row>
    <row r="120" spans="1:24" x14ac:dyDescent="0.3">
      <c r="A120" s="92">
        <v>109</v>
      </c>
      <c r="B120" s="92">
        <v>20503</v>
      </c>
      <c r="C120" s="3"/>
      <c r="D120" s="3" t="s">
        <v>180</v>
      </c>
      <c r="E120" s="92">
        <f t="shared" si="7"/>
        <v>445887</v>
      </c>
      <c r="F120" s="2">
        <v>445893</v>
      </c>
      <c r="G120" s="92">
        <f t="shared" si="5"/>
        <v>7</v>
      </c>
      <c r="H120" s="4" t="s">
        <v>131</v>
      </c>
      <c r="I120" s="5">
        <f t="shared" si="6"/>
        <v>39.97</v>
      </c>
      <c r="J120" s="6" t="s">
        <v>1085</v>
      </c>
      <c r="K120" s="5">
        <v>39.97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4"/>
        <v>39.97</v>
      </c>
    </row>
    <row r="121" spans="1:24" x14ac:dyDescent="0.3">
      <c r="A121" s="92">
        <v>110</v>
      </c>
      <c r="B121" s="92">
        <v>20504</v>
      </c>
      <c r="C121" s="3"/>
      <c r="D121" s="3" t="s">
        <v>171</v>
      </c>
      <c r="E121" s="92">
        <f t="shared" si="7"/>
        <v>445894</v>
      </c>
      <c r="F121" s="2">
        <v>445897</v>
      </c>
      <c r="G121" s="92">
        <f t="shared" si="5"/>
        <v>4</v>
      </c>
      <c r="H121" s="4" t="s">
        <v>9</v>
      </c>
      <c r="I121" s="5">
        <f t="shared" si="6"/>
        <v>22.84</v>
      </c>
      <c r="J121" s="6" t="s">
        <v>1120</v>
      </c>
      <c r="K121" s="5">
        <v>11.42</v>
      </c>
      <c r="L121" s="180" t="s">
        <v>98</v>
      </c>
      <c r="M121" s="5"/>
      <c r="N121" s="6"/>
      <c r="O121" s="5"/>
      <c r="P121" s="6"/>
      <c r="Q121" s="5"/>
      <c r="R121" s="6"/>
      <c r="S121" s="5"/>
      <c r="T121" s="6"/>
      <c r="U121" s="5"/>
      <c r="V121" s="6"/>
      <c r="W121" s="5"/>
      <c r="X121" s="5">
        <f t="shared" si="4"/>
        <v>11.42</v>
      </c>
    </row>
    <row r="122" spans="1:24" x14ac:dyDescent="0.3">
      <c r="A122" s="92">
        <v>111</v>
      </c>
      <c r="B122" s="92">
        <v>20505</v>
      </c>
      <c r="C122" s="3">
        <v>43208</v>
      </c>
      <c r="D122" s="3" t="s">
        <v>148</v>
      </c>
      <c r="E122" s="92">
        <v>464729</v>
      </c>
      <c r="F122" s="2">
        <v>464729</v>
      </c>
      <c r="G122" s="92">
        <f t="shared" si="5"/>
        <v>1</v>
      </c>
      <c r="H122" s="4" t="s">
        <v>123</v>
      </c>
      <c r="I122" s="5">
        <f t="shared" si="6"/>
        <v>5.71</v>
      </c>
      <c r="J122" s="6" t="s">
        <v>293</v>
      </c>
      <c r="K122" s="5">
        <v>5.71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4"/>
        <v>5.71</v>
      </c>
    </row>
    <row r="123" spans="1:24" x14ac:dyDescent="0.3">
      <c r="A123" s="92">
        <v>112</v>
      </c>
      <c r="B123" s="92">
        <v>20506</v>
      </c>
      <c r="C123" s="3"/>
      <c r="D123" s="3" t="s">
        <v>139</v>
      </c>
      <c r="E123" s="92">
        <v>445898</v>
      </c>
      <c r="F123" s="2">
        <v>445899</v>
      </c>
      <c r="G123" s="92">
        <f t="shared" si="5"/>
        <v>2</v>
      </c>
      <c r="H123" s="4" t="s">
        <v>1</v>
      </c>
      <c r="I123" s="5">
        <f t="shared" si="6"/>
        <v>11.42</v>
      </c>
      <c r="J123" s="6" t="s">
        <v>1086</v>
      </c>
      <c r="K123" s="5">
        <v>11.42</v>
      </c>
      <c r="L123" s="6"/>
      <c r="M123" s="5"/>
      <c r="N123" s="6"/>
      <c r="O123" s="5"/>
      <c r="P123" s="6"/>
      <c r="Q123" s="5"/>
      <c r="R123" s="6"/>
      <c r="S123" s="5"/>
      <c r="T123" s="6"/>
      <c r="U123" s="5"/>
      <c r="V123" s="6"/>
      <c r="W123" s="5"/>
      <c r="X123" s="5">
        <f t="shared" si="4"/>
        <v>11.42</v>
      </c>
    </row>
    <row r="124" spans="1:24" x14ac:dyDescent="0.3">
      <c r="A124" s="92">
        <v>113</v>
      </c>
      <c r="B124" s="92">
        <v>20510</v>
      </c>
      <c r="C124" s="3"/>
      <c r="D124" s="3" t="s">
        <v>1043</v>
      </c>
      <c r="E124" s="92">
        <f t="shared" si="7"/>
        <v>445900</v>
      </c>
      <c r="F124" s="2">
        <v>445900</v>
      </c>
      <c r="G124" s="92">
        <f t="shared" si="5"/>
        <v>1</v>
      </c>
      <c r="H124" s="4" t="s">
        <v>17</v>
      </c>
      <c r="I124" s="5">
        <f t="shared" si="6"/>
        <v>5.71</v>
      </c>
      <c r="J124" s="6" t="s">
        <v>1099</v>
      </c>
      <c r="K124" s="5">
        <v>5.71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4"/>
        <v>5.71</v>
      </c>
    </row>
    <row r="125" spans="1:24" x14ac:dyDescent="0.3">
      <c r="A125" s="92">
        <v>114</v>
      </c>
      <c r="B125" s="92">
        <v>20511</v>
      </c>
      <c r="C125" s="3"/>
      <c r="D125" s="3" t="s">
        <v>167</v>
      </c>
      <c r="E125" s="92">
        <f t="shared" si="7"/>
        <v>445901</v>
      </c>
      <c r="F125" s="2">
        <v>445906</v>
      </c>
      <c r="G125" s="92">
        <f t="shared" si="5"/>
        <v>6</v>
      </c>
      <c r="H125" s="4" t="s">
        <v>97</v>
      </c>
      <c r="I125" s="5">
        <f t="shared" si="6"/>
        <v>34.26</v>
      </c>
      <c r="J125" s="6" t="s">
        <v>1208</v>
      </c>
      <c r="K125" s="5">
        <v>34.26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4"/>
        <v>34.26</v>
      </c>
    </row>
    <row r="126" spans="1:24" x14ac:dyDescent="0.3">
      <c r="A126" s="92">
        <v>115</v>
      </c>
      <c r="B126" s="92">
        <v>20512</v>
      </c>
      <c r="C126" s="3"/>
      <c r="D126" s="3" t="s">
        <v>153</v>
      </c>
      <c r="E126" s="92">
        <v>445907</v>
      </c>
      <c r="F126" s="2">
        <v>445912</v>
      </c>
      <c r="G126" s="92">
        <f t="shared" si="5"/>
        <v>6</v>
      </c>
      <c r="H126" s="4" t="s">
        <v>19</v>
      </c>
      <c r="I126" s="5">
        <f t="shared" si="6"/>
        <v>34.26</v>
      </c>
      <c r="J126" s="6" t="s">
        <v>1209</v>
      </c>
      <c r="K126" s="5">
        <v>34.26</v>
      </c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5">
        <f t="shared" si="4"/>
        <v>34.26</v>
      </c>
    </row>
    <row r="127" spans="1:24" x14ac:dyDescent="0.3">
      <c r="A127" s="92">
        <v>116</v>
      </c>
      <c r="B127" s="92">
        <v>20513</v>
      </c>
      <c r="C127" s="3"/>
      <c r="D127" s="3" t="s">
        <v>152</v>
      </c>
      <c r="E127" s="92">
        <f t="shared" si="7"/>
        <v>445913</v>
      </c>
      <c r="F127" s="2">
        <v>445918</v>
      </c>
      <c r="G127" s="92">
        <f t="shared" si="5"/>
        <v>6</v>
      </c>
      <c r="H127" s="4" t="s">
        <v>19</v>
      </c>
      <c r="I127" s="5">
        <f t="shared" si="6"/>
        <v>34.26</v>
      </c>
      <c r="J127" s="6" t="s">
        <v>1210</v>
      </c>
      <c r="K127" s="5">
        <v>34.26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4"/>
        <v>34.26</v>
      </c>
    </row>
    <row r="128" spans="1:24" x14ac:dyDescent="0.3">
      <c r="A128" s="92">
        <v>117</v>
      </c>
      <c r="B128" s="92">
        <v>20514</v>
      </c>
      <c r="C128" s="3"/>
      <c r="D128" s="3" t="s">
        <v>150</v>
      </c>
      <c r="E128" s="92">
        <f t="shared" si="7"/>
        <v>445919</v>
      </c>
      <c r="F128" s="2">
        <v>445929</v>
      </c>
      <c r="G128" s="92">
        <f t="shared" si="5"/>
        <v>11</v>
      </c>
      <c r="H128" s="4" t="s">
        <v>107</v>
      </c>
      <c r="I128" s="5">
        <f t="shared" si="6"/>
        <v>62.81</v>
      </c>
      <c r="J128" s="6" t="s">
        <v>1211</v>
      </c>
      <c r="K128" s="5">
        <v>22.84</v>
      </c>
      <c r="L128" s="6" t="s">
        <v>1212</v>
      </c>
      <c r="M128" s="5">
        <v>17.13</v>
      </c>
      <c r="N128" s="6" t="s">
        <v>1213</v>
      </c>
      <c r="O128" s="5">
        <v>22.84</v>
      </c>
      <c r="P128" s="6"/>
      <c r="Q128" s="5"/>
      <c r="R128" s="6"/>
      <c r="S128" s="5"/>
      <c r="T128" s="6"/>
      <c r="U128" s="5"/>
      <c r="V128" s="6"/>
      <c r="W128" s="5"/>
      <c r="X128" s="5">
        <f t="shared" si="4"/>
        <v>62.81</v>
      </c>
    </row>
    <row r="129" spans="1:24" x14ac:dyDescent="0.3">
      <c r="A129" s="92">
        <v>118</v>
      </c>
      <c r="B129" s="92">
        <v>20515</v>
      </c>
      <c r="C129" s="3">
        <v>43209</v>
      </c>
      <c r="D129" s="3" t="s">
        <v>874</v>
      </c>
      <c r="E129" s="92">
        <f t="shared" si="7"/>
        <v>445930</v>
      </c>
      <c r="F129" s="2">
        <v>445941</v>
      </c>
      <c r="G129" s="92">
        <f t="shared" si="5"/>
        <v>12</v>
      </c>
      <c r="H129" s="4" t="s">
        <v>42</v>
      </c>
      <c r="I129" s="5">
        <f t="shared" si="6"/>
        <v>68.52</v>
      </c>
      <c r="J129" s="6" t="s">
        <v>1214</v>
      </c>
      <c r="K129" s="5">
        <v>28.55</v>
      </c>
      <c r="L129" s="6" t="s">
        <v>1215</v>
      </c>
      <c r="M129" s="5">
        <v>22.84</v>
      </c>
      <c r="N129" s="6" t="s">
        <v>1216</v>
      </c>
      <c r="O129" s="5">
        <v>17.13</v>
      </c>
      <c r="P129" s="6"/>
      <c r="Q129" s="5"/>
      <c r="R129" s="6"/>
      <c r="S129" s="5"/>
      <c r="T129" s="6"/>
      <c r="U129" s="5"/>
      <c r="V129" s="6"/>
      <c r="W129" s="5"/>
      <c r="X129" s="5">
        <f t="shared" si="4"/>
        <v>68.52</v>
      </c>
    </row>
    <row r="130" spans="1:24" x14ac:dyDescent="0.3">
      <c r="A130" s="92">
        <v>119</v>
      </c>
      <c r="B130" s="92">
        <v>20516</v>
      </c>
      <c r="C130" s="3"/>
      <c r="D130" s="3" t="s">
        <v>170</v>
      </c>
      <c r="E130" s="92">
        <f t="shared" si="7"/>
        <v>445942</v>
      </c>
      <c r="F130" s="2">
        <v>445942</v>
      </c>
      <c r="G130" s="92">
        <f t="shared" si="5"/>
        <v>1</v>
      </c>
      <c r="H130" s="4" t="s">
        <v>108</v>
      </c>
      <c r="I130" s="5">
        <f t="shared" si="6"/>
        <v>5.71</v>
      </c>
      <c r="J130" s="180" t="s">
        <v>98</v>
      </c>
      <c r="K130" s="5"/>
      <c r="L130" s="6"/>
      <c r="M130" s="5"/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4"/>
        <v>0</v>
      </c>
    </row>
    <row r="131" spans="1:24" x14ac:dyDescent="0.3">
      <c r="A131" s="92">
        <v>120</v>
      </c>
      <c r="B131" s="92">
        <v>20517</v>
      </c>
      <c r="C131" s="3"/>
      <c r="D131" s="3" t="s">
        <v>139</v>
      </c>
      <c r="E131" s="92">
        <f t="shared" si="7"/>
        <v>445943</v>
      </c>
      <c r="F131" s="2">
        <v>445944</v>
      </c>
      <c r="G131" s="92">
        <f t="shared" si="5"/>
        <v>2</v>
      </c>
      <c r="H131" s="4" t="s">
        <v>1</v>
      </c>
      <c r="I131" s="5">
        <f t="shared" si="6"/>
        <v>11.42</v>
      </c>
      <c r="J131" s="6" t="s">
        <v>1087</v>
      </c>
      <c r="K131" s="5">
        <v>11.42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5">
        <f t="shared" si="4"/>
        <v>11.42</v>
      </c>
    </row>
    <row r="132" spans="1:24" x14ac:dyDescent="0.3">
      <c r="A132" s="92">
        <v>121</v>
      </c>
      <c r="B132" s="92">
        <v>20518</v>
      </c>
      <c r="C132" s="3"/>
      <c r="D132" s="3" t="s">
        <v>169</v>
      </c>
      <c r="E132" s="92">
        <f t="shared" si="7"/>
        <v>445945</v>
      </c>
      <c r="F132" s="2">
        <v>445945</v>
      </c>
      <c r="G132" s="92">
        <f t="shared" si="5"/>
        <v>1</v>
      </c>
      <c r="H132" s="4" t="s">
        <v>303</v>
      </c>
      <c r="I132" s="5">
        <f t="shared" si="6"/>
        <v>5.71</v>
      </c>
      <c r="J132" s="6" t="s">
        <v>433</v>
      </c>
      <c r="K132" s="5">
        <v>5.71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5">
        <f t="shared" si="4"/>
        <v>5.71</v>
      </c>
    </row>
    <row r="133" spans="1:24" x14ac:dyDescent="0.3">
      <c r="A133" s="92">
        <v>122</v>
      </c>
      <c r="B133" s="92">
        <v>20519</v>
      </c>
      <c r="C133" s="3">
        <v>43210</v>
      </c>
      <c r="D133" s="3" t="s">
        <v>139</v>
      </c>
      <c r="E133" s="92">
        <f t="shared" si="7"/>
        <v>445946</v>
      </c>
      <c r="F133" s="2">
        <v>445947</v>
      </c>
      <c r="G133" s="92">
        <f t="shared" si="5"/>
        <v>2</v>
      </c>
      <c r="H133" s="4" t="s">
        <v>17</v>
      </c>
      <c r="I133" s="5">
        <f t="shared" si="6"/>
        <v>11.42</v>
      </c>
      <c r="J133" s="6" t="s">
        <v>1096</v>
      </c>
      <c r="K133" s="5">
        <v>11.42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4"/>
        <v>11.42</v>
      </c>
    </row>
    <row r="134" spans="1:24" s="76" customFormat="1" x14ac:dyDescent="0.3">
      <c r="A134" s="92">
        <v>123</v>
      </c>
      <c r="B134" s="92">
        <v>20520</v>
      </c>
      <c r="C134" s="3"/>
      <c r="D134" s="3" t="s">
        <v>144</v>
      </c>
      <c r="E134" s="92">
        <f t="shared" si="7"/>
        <v>445948</v>
      </c>
      <c r="F134" s="92">
        <v>445952</v>
      </c>
      <c r="G134" s="92">
        <f t="shared" si="5"/>
        <v>5</v>
      </c>
      <c r="H134" s="4" t="s">
        <v>13</v>
      </c>
      <c r="I134" s="5">
        <f t="shared" si="6"/>
        <v>28.55</v>
      </c>
      <c r="J134" s="6" t="s">
        <v>1088</v>
      </c>
      <c r="K134" s="5">
        <v>28.55</v>
      </c>
      <c r="L134" s="6"/>
      <c r="M134" s="5"/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4"/>
        <v>28.55</v>
      </c>
    </row>
    <row r="135" spans="1:24" s="76" customFormat="1" x14ac:dyDescent="0.3">
      <c r="A135" s="92">
        <v>124</v>
      </c>
      <c r="B135" s="92">
        <v>20521</v>
      </c>
      <c r="C135" s="3"/>
      <c r="D135" s="3" t="s">
        <v>241</v>
      </c>
      <c r="E135" s="92">
        <f t="shared" si="7"/>
        <v>445953</v>
      </c>
      <c r="F135" s="92">
        <v>445971</v>
      </c>
      <c r="G135" s="92">
        <f t="shared" si="5"/>
        <v>19</v>
      </c>
      <c r="H135" s="4" t="s">
        <v>104</v>
      </c>
      <c r="I135" s="5">
        <f t="shared" si="6"/>
        <v>108.49</v>
      </c>
      <c r="J135" s="6" t="s">
        <v>1217</v>
      </c>
      <c r="K135" s="5">
        <v>108.49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si="4"/>
        <v>108.49</v>
      </c>
    </row>
    <row r="136" spans="1:24" s="76" customFormat="1" x14ac:dyDescent="0.3">
      <c r="A136" s="92">
        <v>125</v>
      </c>
      <c r="B136" s="92">
        <v>20522</v>
      </c>
      <c r="C136" s="3"/>
      <c r="D136" s="3" t="s">
        <v>234</v>
      </c>
      <c r="E136" s="92">
        <f t="shared" si="7"/>
        <v>445972</v>
      </c>
      <c r="F136" s="92">
        <v>446016</v>
      </c>
      <c r="G136" s="92">
        <f t="shared" si="5"/>
        <v>45</v>
      </c>
      <c r="H136" s="4" t="s">
        <v>104</v>
      </c>
      <c r="I136" s="5">
        <f t="shared" si="6"/>
        <v>256.95</v>
      </c>
      <c r="J136" s="6" t="s">
        <v>1218</v>
      </c>
      <c r="K136" s="5">
        <v>256.95</v>
      </c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4"/>
        <v>256.95</v>
      </c>
    </row>
    <row r="137" spans="1:24" s="76" customFormat="1" x14ac:dyDescent="0.3">
      <c r="A137" s="92">
        <v>126</v>
      </c>
      <c r="B137" s="92">
        <v>20523</v>
      </c>
      <c r="C137" s="3"/>
      <c r="D137" s="3" t="s">
        <v>151</v>
      </c>
      <c r="E137" s="92">
        <f t="shared" si="7"/>
        <v>446017</v>
      </c>
      <c r="F137" s="92">
        <v>446023</v>
      </c>
      <c r="G137" s="92">
        <f t="shared" si="5"/>
        <v>7</v>
      </c>
      <c r="H137" s="4" t="s">
        <v>30</v>
      </c>
      <c r="I137" s="5">
        <f t="shared" si="6"/>
        <v>39.97</v>
      </c>
      <c r="J137" s="6" t="s">
        <v>1219</v>
      </c>
      <c r="K137" s="5">
        <v>22.84</v>
      </c>
      <c r="L137" s="6" t="s">
        <v>1220</v>
      </c>
      <c r="M137" s="5">
        <v>17.13</v>
      </c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ref="X137:X176" si="8">K137+M137+O137+Q137+S137+U137+W137</f>
        <v>39.97</v>
      </c>
    </row>
    <row r="138" spans="1:24" s="76" customFormat="1" x14ac:dyDescent="0.3">
      <c r="A138" s="92">
        <v>127</v>
      </c>
      <c r="B138" s="92">
        <v>20524</v>
      </c>
      <c r="C138" s="3">
        <v>43213</v>
      </c>
      <c r="D138" s="3" t="s">
        <v>156</v>
      </c>
      <c r="E138" s="92">
        <f t="shared" si="7"/>
        <v>446024</v>
      </c>
      <c r="F138" s="92">
        <v>446026</v>
      </c>
      <c r="G138" s="92">
        <f t="shared" si="5"/>
        <v>3</v>
      </c>
      <c r="H138" s="4" t="s">
        <v>290</v>
      </c>
      <c r="I138" s="5">
        <f t="shared" si="6"/>
        <v>17.13</v>
      </c>
      <c r="J138" s="6" t="s">
        <v>1221</v>
      </c>
      <c r="K138" s="5">
        <v>5.71</v>
      </c>
      <c r="L138" s="6" t="s">
        <v>1222</v>
      </c>
      <c r="M138" s="5">
        <v>11.42</v>
      </c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8"/>
        <v>17.13</v>
      </c>
    </row>
    <row r="139" spans="1:24" s="76" customFormat="1" x14ac:dyDescent="0.3">
      <c r="A139" s="92">
        <v>128</v>
      </c>
      <c r="B139" s="92">
        <v>20525</v>
      </c>
      <c r="C139" s="3"/>
      <c r="D139" s="3" t="s">
        <v>165</v>
      </c>
      <c r="E139" s="92">
        <f t="shared" si="7"/>
        <v>446027</v>
      </c>
      <c r="F139" s="92">
        <v>446031</v>
      </c>
      <c r="G139" s="92">
        <f t="shared" si="5"/>
        <v>5</v>
      </c>
      <c r="H139" s="4" t="s">
        <v>4</v>
      </c>
      <c r="I139" s="5">
        <f t="shared" si="6"/>
        <v>28.55</v>
      </c>
      <c r="J139" s="6" t="s">
        <v>1223</v>
      </c>
      <c r="K139" s="5">
        <v>28.55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si="8"/>
        <v>28.55</v>
      </c>
    </row>
    <row r="140" spans="1:24" s="76" customFormat="1" x14ac:dyDescent="0.3">
      <c r="A140" s="92">
        <v>129</v>
      </c>
      <c r="B140" s="92">
        <v>20526</v>
      </c>
      <c r="C140" s="3"/>
      <c r="D140" s="3" t="s">
        <v>180</v>
      </c>
      <c r="E140" s="92">
        <f t="shared" si="7"/>
        <v>446032</v>
      </c>
      <c r="F140" s="92">
        <v>446038</v>
      </c>
      <c r="G140" s="92">
        <f t="shared" ref="G140:G176" si="9">(F140-E140)+1</f>
        <v>7</v>
      </c>
      <c r="H140" s="4" t="s">
        <v>131</v>
      </c>
      <c r="I140" s="5">
        <f t="shared" ref="I140:I177" si="10">(G140*5.71)</f>
        <v>39.97</v>
      </c>
      <c r="J140" s="6" t="s">
        <v>1097</v>
      </c>
      <c r="K140" s="5">
        <v>22.84</v>
      </c>
      <c r="L140" s="6" t="s">
        <v>1098</v>
      </c>
      <c r="M140" s="5">
        <v>17.13</v>
      </c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5">
        <f t="shared" si="8"/>
        <v>39.97</v>
      </c>
    </row>
    <row r="141" spans="1:24" s="76" customFormat="1" x14ac:dyDescent="0.3">
      <c r="A141" s="92">
        <v>130</v>
      </c>
      <c r="B141" s="92">
        <v>20527</v>
      </c>
      <c r="C141" s="3"/>
      <c r="D141" s="3" t="s">
        <v>162</v>
      </c>
      <c r="E141" s="92">
        <f t="shared" si="7"/>
        <v>446039</v>
      </c>
      <c r="F141" s="92">
        <v>446040</v>
      </c>
      <c r="G141" s="92">
        <f t="shared" si="9"/>
        <v>2</v>
      </c>
      <c r="H141" s="4" t="s">
        <v>219</v>
      </c>
      <c r="I141" s="5">
        <f t="shared" si="10"/>
        <v>11.42</v>
      </c>
      <c r="J141" s="6" t="s">
        <v>1224</v>
      </c>
      <c r="K141" s="5">
        <v>11.42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5">
        <f t="shared" si="8"/>
        <v>11.42</v>
      </c>
    </row>
    <row r="142" spans="1:24" s="76" customFormat="1" x14ac:dyDescent="0.3">
      <c r="A142" s="92">
        <v>131</v>
      </c>
      <c r="B142" s="92">
        <v>20528</v>
      </c>
      <c r="C142" s="3"/>
      <c r="D142" s="3" t="s">
        <v>169</v>
      </c>
      <c r="E142" s="92">
        <f t="shared" si="7"/>
        <v>446041</v>
      </c>
      <c r="F142" s="92">
        <v>446044</v>
      </c>
      <c r="G142" s="92">
        <f t="shared" si="9"/>
        <v>4</v>
      </c>
      <c r="H142" s="4" t="s">
        <v>202</v>
      </c>
      <c r="I142" s="5">
        <f t="shared" si="10"/>
        <v>22.84</v>
      </c>
      <c r="J142" s="6" t="s">
        <v>1089</v>
      </c>
      <c r="K142" s="5">
        <v>22.84</v>
      </c>
      <c r="L142" s="6"/>
      <c r="M142" s="5"/>
      <c r="N142" s="6"/>
      <c r="O142" s="5"/>
      <c r="P142" s="6"/>
      <c r="Q142" s="5"/>
      <c r="R142" s="6"/>
      <c r="S142" s="5"/>
      <c r="T142" s="6"/>
      <c r="U142" s="5"/>
      <c r="V142" s="6"/>
      <c r="W142" s="5"/>
      <c r="X142" s="5">
        <f t="shared" si="8"/>
        <v>22.84</v>
      </c>
    </row>
    <row r="143" spans="1:24" s="76" customFormat="1" x14ac:dyDescent="0.3">
      <c r="A143" s="92">
        <v>132</v>
      </c>
      <c r="B143" s="92">
        <v>20529</v>
      </c>
      <c r="C143" s="3"/>
      <c r="D143" s="3" t="s">
        <v>144</v>
      </c>
      <c r="E143" s="92">
        <f t="shared" si="7"/>
        <v>446045</v>
      </c>
      <c r="F143" s="92">
        <v>446057</v>
      </c>
      <c r="G143" s="92">
        <f t="shared" si="9"/>
        <v>13</v>
      </c>
      <c r="H143" s="4" t="s">
        <v>13</v>
      </c>
      <c r="I143" s="5">
        <f t="shared" si="10"/>
        <v>74.23</v>
      </c>
      <c r="J143" s="6" t="s">
        <v>1233</v>
      </c>
      <c r="K143" s="5">
        <v>34.26</v>
      </c>
      <c r="L143" s="6" t="s">
        <v>1234</v>
      </c>
      <c r="M143" s="5">
        <v>39.97</v>
      </c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5">
        <f t="shared" si="8"/>
        <v>74.22999999999999</v>
      </c>
    </row>
    <row r="144" spans="1:24" s="76" customFormat="1" x14ac:dyDescent="0.3">
      <c r="A144" s="92">
        <v>133</v>
      </c>
      <c r="B144" s="92">
        <v>20530</v>
      </c>
      <c r="C144" s="3"/>
      <c r="D144" s="3" t="s">
        <v>135</v>
      </c>
      <c r="E144" s="92">
        <f t="shared" ref="E144:E176" si="11">(F143+1)</f>
        <v>446058</v>
      </c>
      <c r="F144" s="92">
        <v>446064</v>
      </c>
      <c r="G144" s="92">
        <f t="shared" si="9"/>
        <v>7</v>
      </c>
      <c r="H144" s="4" t="s">
        <v>35</v>
      </c>
      <c r="I144" s="5">
        <f t="shared" si="10"/>
        <v>39.97</v>
      </c>
      <c r="J144" s="6" t="s">
        <v>1339</v>
      </c>
      <c r="K144" s="5">
        <v>39.97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8"/>
        <v>39.97</v>
      </c>
    </row>
    <row r="145" spans="1:24" s="76" customFormat="1" x14ac:dyDescent="0.3">
      <c r="A145" s="92">
        <v>134</v>
      </c>
      <c r="B145" s="92">
        <v>20531</v>
      </c>
      <c r="C145" s="3"/>
      <c r="D145" s="3" t="s">
        <v>237</v>
      </c>
      <c r="E145" s="92">
        <f t="shared" si="11"/>
        <v>446065</v>
      </c>
      <c r="F145" s="92">
        <v>446073</v>
      </c>
      <c r="G145" s="92">
        <f t="shared" si="9"/>
        <v>9</v>
      </c>
      <c r="H145" s="4" t="s">
        <v>1044</v>
      </c>
      <c r="I145" s="5">
        <f t="shared" si="10"/>
        <v>51.39</v>
      </c>
      <c r="J145" s="6" t="s">
        <v>1819</v>
      </c>
      <c r="K145" s="5">
        <v>28.55</v>
      </c>
      <c r="L145" s="6" t="s">
        <v>1820</v>
      </c>
      <c r="M145" s="5">
        <v>22.84</v>
      </c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8"/>
        <v>51.39</v>
      </c>
    </row>
    <row r="146" spans="1:24" s="76" customFormat="1" x14ac:dyDescent="0.3">
      <c r="A146" s="92">
        <v>135</v>
      </c>
      <c r="B146" s="92">
        <v>20532</v>
      </c>
      <c r="C146" s="3"/>
      <c r="D146" s="3" t="s">
        <v>166</v>
      </c>
      <c r="E146" s="92">
        <f t="shared" si="11"/>
        <v>446074</v>
      </c>
      <c r="F146" s="92">
        <v>446082</v>
      </c>
      <c r="G146" s="92">
        <f t="shared" si="9"/>
        <v>9</v>
      </c>
      <c r="H146" s="4" t="s">
        <v>22</v>
      </c>
      <c r="I146" s="5">
        <f t="shared" si="10"/>
        <v>51.39</v>
      </c>
      <c r="J146" s="6" t="s">
        <v>1225</v>
      </c>
      <c r="K146" s="5">
        <v>22.84</v>
      </c>
      <c r="L146" s="6" t="s">
        <v>1226</v>
      </c>
      <c r="M146" s="5">
        <v>17.13</v>
      </c>
      <c r="N146" s="6" t="s">
        <v>1227</v>
      </c>
      <c r="O146" s="5">
        <v>11.42</v>
      </c>
      <c r="P146" s="6"/>
      <c r="Q146" s="5"/>
      <c r="R146" s="6"/>
      <c r="S146" s="5"/>
      <c r="T146" s="6"/>
      <c r="U146" s="5"/>
      <c r="V146" s="6"/>
      <c r="W146" s="5"/>
      <c r="X146" s="5">
        <f t="shared" si="8"/>
        <v>51.39</v>
      </c>
    </row>
    <row r="147" spans="1:24" s="76" customFormat="1" x14ac:dyDescent="0.3">
      <c r="A147" s="92">
        <v>136</v>
      </c>
      <c r="B147" s="92">
        <v>20533</v>
      </c>
      <c r="C147" s="3"/>
      <c r="D147" s="3" t="s">
        <v>150</v>
      </c>
      <c r="E147" s="92">
        <f t="shared" si="11"/>
        <v>446083</v>
      </c>
      <c r="F147" s="92">
        <v>446084</v>
      </c>
      <c r="G147" s="92">
        <f t="shared" si="9"/>
        <v>2</v>
      </c>
      <c r="H147" s="4" t="s">
        <v>303</v>
      </c>
      <c r="I147" s="5">
        <f t="shared" si="10"/>
        <v>11.42</v>
      </c>
      <c r="J147" s="6" t="s">
        <v>1100</v>
      </c>
      <c r="K147" s="5">
        <v>11.42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5">
        <f t="shared" si="8"/>
        <v>11.42</v>
      </c>
    </row>
    <row r="148" spans="1:24" s="76" customFormat="1" x14ac:dyDescent="0.3">
      <c r="A148" s="92">
        <v>137</v>
      </c>
      <c r="B148" s="92">
        <v>20534</v>
      </c>
      <c r="C148" s="3"/>
      <c r="D148" s="3" t="s">
        <v>186</v>
      </c>
      <c r="E148" s="92">
        <f t="shared" si="11"/>
        <v>446085</v>
      </c>
      <c r="F148" s="92">
        <v>446087</v>
      </c>
      <c r="G148" s="92">
        <f t="shared" si="9"/>
        <v>3</v>
      </c>
      <c r="H148" s="4" t="s">
        <v>117</v>
      </c>
      <c r="I148" s="5">
        <f t="shared" si="10"/>
        <v>17.13</v>
      </c>
      <c r="J148" s="6" t="s">
        <v>1228</v>
      </c>
      <c r="K148" s="5">
        <v>17.13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5">
        <f t="shared" si="8"/>
        <v>17.13</v>
      </c>
    </row>
    <row r="149" spans="1:24" s="76" customFormat="1" x14ac:dyDescent="0.3">
      <c r="A149" s="92">
        <v>138</v>
      </c>
      <c r="B149" s="92">
        <v>20535</v>
      </c>
      <c r="C149" s="3"/>
      <c r="D149" s="3" t="s">
        <v>333</v>
      </c>
      <c r="E149" s="92">
        <f t="shared" si="11"/>
        <v>446088</v>
      </c>
      <c r="F149" s="92">
        <v>446093</v>
      </c>
      <c r="G149" s="92">
        <f t="shared" si="9"/>
        <v>6</v>
      </c>
      <c r="H149" s="4" t="s">
        <v>188</v>
      </c>
      <c r="I149" s="5">
        <f t="shared" si="10"/>
        <v>34.26</v>
      </c>
      <c r="J149" s="6" t="s">
        <v>1101</v>
      </c>
      <c r="K149" s="5">
        <v>11.42</v>
      </c>
      <c r="L149" s="6" t="s">
        <v>1102</v>
      </c>
      <c r="M149" s="5">
        <v>22.84</v>
      </c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8"/>
        <v>34.26</v>
      </c>
    </row>
    <row r="150" spans="1:24" s="76" customFormat="1" x14ac:dyDescent="0.3">
      <c r="A150" s="92">
        <v>139</v>
      </c>
      <c r="B150" s="92">
        <v>20536</v>
      </c>
      <c r="C150" s="3">
        <v>43214</v>
      </c>
      <c r="D150" s="3" t="s">
        <v>153</v>
      </c>
      <c r="E150" s="92">
        <f t="shared" si="11"/>
        <v>446094</v>
      </c>
      <c r="F150" s="92">
        <v>446095</v>
      </c>
      <c r="G150" s="92">
        <f t="shared" si="9"/>
        <v>2</v>
      </c>
      <c r="H150" s="4" t="s">
        <v>1</v>
      </c>
      <c r="I150" s="5">
        <f t="shared" si="10"/>
        <v>11.42</v>
      </c>
      <c r="J150" s="6" t="s">
        <v>1103</v>
      </c>
      <c r="K150" s="5">
        <v>11.42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8"/>
        <v>11.42</v>
      </c>
    </row>
    <row r="151" spans="1:24" s="76" customFormat="1" x14ac:dyDescent="0.3">
      <c r="A151" s="92">
        <v>140</v>
      </c>
      <c r="B151" s="92">
        <v>20537</v>
      </c>
      <c r="C151" s="3"/>
      <c r="D151" s="3" t="s">
        <v>185</v>
      </c>
      <c r="E151" s="92">
        <f t="shared" si="11"/>
        <v>446096</v>
      </c>
      <c r="F151" s="92">
        <v>446123</v>
      </c>
      <c r="G151" s="92">
        <f t="shared" si="9"/>
        <v>28</v>
      </c>
      <c r="H151" s="4" t="s">
        <v>11</v>
      </c>
      <c r="I151" s="5">
        <f t="shared" si="10"/>
        <v>159.88</v>
      </c>
      <c r="J151" s="6" t="s">
        <v>1229</v>
      </c>
      <c r="K151" s="5">
        <v>57.1</v>
      </c>
      <c r="L151" s="6" t="s">
        <v>1230</v>
      </c>
      <c r="M151" s="5">
        <v>62.81</v>
      </c>
      <c r="N151" s="6" t="s">
        <v>1231</v>
      </c>
      <c r="O151" s="5">
        <v>39.97</v>
      </c>
      <c r="P151" s="6"/>
      <c r="Q151" s="5"/>
      <c r="R151" s="6"/>
      <c r="S151" s="5"/>
      <c r="T151" s="6"/>
      <c r="U151" s="5"/>
      <c r="V151" s="6"/>
      <c r="W151" s="5"/>
      <c r="X151" s="5">
        <f t="shared" si="8"/>
        <v>159.88</v>
      </c>
    </row>
    <row r="152" spans="1:24" s="76" customFormat="1" x14ac:dyDescent="0.3">
      <c r="A152" s="92">
        <v>141</v>
      </c>
      <c r="B152" s="92">
        <v>20538</v>
      </c>
      <c r="C152" s="3"/>
      <c r="D152" s="3" t="s">
        <v>175</v>
      </c>
      <c r="E152" s="92">
        <f t="shared" si="11"/>
        <v>446124</v>
      </c>
      <c r="F152" s="92">
        <v>446130</v>
      </c>
      <c r="G152" s="92">
        <f t="shared" si="9"/>
        <v>7</v>
      </c>
      <c r="H152" s="4" t="s">
        <v>38</v>
      </c>
      <c r="I152" s="5">
        <f t="shared" si="10"/>
        <v>39.97</v>
      </c>
      <c r="J152" s="6" t="s">
        <v>1104</v>
      </c>
      <c r="K152" s="5">
        <v>28.55</v>
      </c>
      <c r="L152" s="6" t="s">
        <v>1105</v>
      </c>
      <c r="M152" s="5">
        <v>11.42</v>
      </c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5">
        <f t="shared" si="8"/>
        <v>39.97</v>
      </c>
    </row>
    <row r="153" spans="1:24" s="76" customFormat="1" x14ac:dyDescent="0.3">
      <c r="A153" s="92">
        <v>142</v>
      </c>
      <c r="B153" s="92">
        <v>20539</v>
      </c>
      <c r="C153" s="3"/>
      <c r="D153" s="3" t="s">
        <v>147</v>
      </c>
      <c r="E153" s="92">
        <f t="shared" si="11"/>
        <v>446131</v>
      </c>
      <c r="F153" s="92">
        <v>446133</v>
      </c>
      <c r="G153" s="92">
        <f t="shared" si="9"/>
        <v>3</v>
      </c>
      <c r="H153" s="4" t="s">
        <v>23</v>
      </c>
      <c r="I153" s="5">
        <f t="shared" si="10"/>
        <v>17.13</v>
      </c>
      <c r="J153" s="6" t="s">
        <v>1235</v>
      </c>
      <c r="K153" s="5">
        <v>17.13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5">
        <f t="shared" si="8"/>
        <v>17.13</v>
      </c>
    </row>
    <row r="154" spans="1:24" s="76" customFormat="1" x14ac:dyDescent="0.3">
      <c r="A154" s="92">
        <v>143</v>
      </c>
      <c r="B154" s="92">
        <v>20540</v>
      </c>
      <c r="C154" s="3"/>
      <c r="D154" s="3" t="s">
        <v>150</v>
      </c>
      <c r="E154" s="92">
        <f t="shared" si="11"/>
        <v>446134</v>
      </c>
      <c r="F154" s="92">
        <v>446134</v>
      </c>
      <c r="G154" s="92">
        <f t="shared" si="9"/>
        <v>1</v>
      </c>
      <c r="H154" s="4" t="s">
        <v>107</v>
      </c>
      <c r="I154" s="5">
        <f t="shared" si="10"/>
        <v>5.71</v>
      </c>
      <c r="J154" s="6" t="s">
        <v>1236</v>
      </c>
      <c r="K154" s="5">
        <v>5.71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>
        <f t="shared" si="8"/>
        <v>5.71</v>
      </c>
    </row>
    <row r="155" spans="1:24" s="76" customFormat="1" x14ac:dyDescent="0.3">
      <c r="A155" s="92">
        <v>144</v>
      </c>
      <c r="B155" s="92">
        <v>20541</v>
      </c>
      <c r="C155" s="3"/>
      <c r="D155" s="3" t="s">
        <v>150</v>
      </c>
      <c r="E155" s="92">
        <v>840377</v>
      </c>
      <c r="F155" s="92">
        <v>840381</v>
      </c>
      <c r="G155" s="92">
        <f t="shared" si="9"/>
        <v>5</v>
      </c>
      <c r="H155" s="4" t="s">
        <v>107</v>
      </c>
      <c r="I155" s="5">
        <f t="shared" si="10"/>
        <v>28.55</v>
      </c>
      <c r="J155" s="6" t="s">
        <v>1237</v>
      </c>
      <c r="K155" s="5">
        <v>28.55</v>
      </c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5">
        <f t="shared" si="8"/>
        <v>28.55</v>
      </c>
    </row>
    <row r="156" spans="1:24" s="76" customFormat="1" x14ac:dyDescent="0.3">
      <c r="A156" s="92">
        <v>145</v>
      </c>
      <c r="B156" s="92">
        <v>20542</v>
      </c>
      <c r="C156" s="3"/>
      <c r="D156" s="3" t="s">
        <v>152</v>
      </c>
      <c r="E156" s="92">
        <f t="shared" si="11"/>
        <v>840382</v>
      </c>
      <c r="F156" s="92">
        <v>840386</v>
      </c>
      <c r="G156" s="92">
        <f t="shared" si="9"/>
        <v>5</v>
      </c>
      <c r="H156" s="4" t="s">
        <v>879</v>
      </c>
      <c r="I156" s="5">
        <f t="shared" si="10"/>
        <v>28.55</v>
      </c>
      <c r="J156" s="6" t="s">
        <v>1106</v>
      </c>
      <c r="K156" s="5">
        <v>28.55</v>
      </c>
      <c r="L156" s="6"/>
      <c r="M156" s="5"/>
      <c r="N156" s="6"/>
      <c r="O156" s="5"/>
      <c r="P156" s="6"/>
      <c r="Q156" s="5"/>
      <c r="R156" s="6"/>
      <c r="S156" s="5"/>
      <c r="T156" s="6"/>
      <c r="U156" s="5"/>
      <c r="V156" s="6"/>
      <c r="W156" s="5"/>
      <c r="X156" s="5">
        <f t="shared" si="8"/>
        <v>28.55</v>
      </c>
    </row>
    <row r="157" spans="1:24" s="76" customFormat="1" x14ac:dyDescent="0.3">
      <c r="A157" s="92">
        <v>146</v>
      </c>
      <c r="B157" s="92">
        <v>20543</v>
      </c>
      <c r="C157" s="3"/>
      <c r="D157" s="3" t="s">
        <v>148</v>
      </c>
      <c r="E157" s="92">
        <f t="shared" si="11"/>
        <v>840387</v>
      </c>
      <c r="F157" s="92">
        <v>840390</v>
      </c>
      <c r="G157" s="92">
        <f t="shared" si="9"/>
        <v>4</v>
      </c>
      <c r="H157" s="4" t="s">
        <v>110</v>
      </c>
      <c r="I157" s="5">
        <f t="shared" si="10"/>
        <v>22.84</v>
      </c>
      <c r="J157" s="6" t="s">
        <v>1238</v>
      </c>
      <c r="K157" s="5">
        <v>22.84</v>
      </c>
      <c r="L157" s="6"/>
      <c r="M157" s="5"/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5">
        <f t="shared" si="8"/>
        <v>22.84</v>
      </c>
    </row>
    <row r="158" spans="1:24" s="76" customFormat="1" x14ac:dyDescent="0.3">
      <c r="A158" s="92">
        <v>147</v>
      </c>
      <c r="B158" s="92">
        <v>20544</v>
      </c>
      <c r="C158" s="3"/>
      <c r="D158" s="3" t="s">
        <v>168</v>
      </c>
      <c r="E158" s="92">
        <f t="shared" si="11"/>
        <v>840391</v>
      </c>
      <c r="F158" s="92">
        <v>840392</v>
      </c>
      <c r="G158" s="92">
        <f t="shared" si="9"/>
        <v>2</v>
      </c>
      <c r="H158" s="4" t="s">
        <v>27</v>
      </c>
      <c r="I158" s="5">
        <f t="shared" si="10"/>
        <v>11.42</v>
      </c>
      <c r="J158" s="180" t="s">
        <v>98</v>
      </c>
      <c r="K158" s="5"/>
      <c r="L158" s="6"/>
      <c r="M158" s="5"/>
      <c r="N158" s="6"/>
      <c r="O158" s="5"/>
      <c r="P158" s="6"/>
      <c r="Q158" s="5"/>
      <c r="R158" s="6"/>
      <c r="S158" s="5"/>
      <c r="T158" s="6"/>
      <c r="U158" s="5"/>
      <c r="V158" s="6"/>
      <c r="W158" s="5"/>
      <c r="X158" s="5">
        <f t="shared" si="8"/>
        <v>0</v>
      </c>
    </row>
    <row r="159" spans="1:24" s="76" customFormat="1" x14ac:dyDescent="0.3">
      <c r="A159" s="92">
        <v>148</v>
      </c>
      <c r="B159" s="92">
        <v>20545</v>
      </c>
      <c r="C159" s="3"/>
      <c r="D159" s="3" t="s">
        <v>139</v>
      </c>
      <c r="E159" s="92">
        <f t="shared" si="11"/>
        <v>840393</v>
      </c>
      <c r="F159" s="92">
        <v>840396</v>
      </c>
      <c r="G159" s="92">
        <f t="shared" si="9"/>
        <v>4</v>
      </c>
      <c r="H159" s="4" t="s">
        <v>17</v>
      </c>
      <c r="I159" s="5">
        <f t="shared" si="10"/>
        <v>22.84</v>
      </c>
      <c r="J159" s="6" t="s">
        <v>1107</v>
      </c>
      <c r="K159" s="5">
        <v>22.84</v>
      </c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5">
        <f t="shared" si="8"/>
        <v>22.84</v>
      </c>
    </row>
    <row r="160" spans="1:24" s="76" customFormat="1" x14ac:dyDescent="0.3">
      <c r="A160" s="92">
        <v>149</v>
      </c>
      <c r="B160" s="92">
        <v>20546</v>
      </c>
      <c r="C160" s="3">
        <v>43215</v>
      </c>
      <c r="D160" s="3" t="s">
        <v>163</v>
      </c>
      <c r="E160" s="92">
        <v>465471</v>
      </c>
      <c r="F160" s="92">
        <v>465471</v>
      </c>
      <c r="G160" s="92">
        <f t="shared" si="9"/>
        <v>1</v>
      </c>
      <c r="H160" s="4" t="s">
        <v>43</v>
      </c>
      <c r="I160" s="5">
        <f t="shared" si="10"/>
        <v>5.71</v>
      </c>
      <c r="J160" s="6" t="s">
        <v>1239</v>
      </c>
      <c r="K160" s="5">
        <v>5.71</v>
      </c>
      <c r="L160" s="6"/>
      <c r="M160" s="5"/>
      <c r="N160" s="6"/>
      <c r="O160" s="5"/>
      <c r="P160" s="6"/>
      <c r="Q160" s="5"/>
      <c r="R160" s="6"/>
      <c r="S160" s="5"/>
      <c r="T160" s="6"/>
      <c r="U160" s="5"/>
      <c r="V160" s="6"/>
      <c r="W160" s="5"/>
      <c r="X160" s="5">
        <f t="shared" si="8"/>
        <v>5.71</v>
      </c>
    </row>
    <row r="161" spans="1:24" s="76" customFormat="1" x14ac:dyDescent="0.3">
      <c r="A161" s="92">
        <v>150</v>
      </c>
      <c r="B161" s="92">
        <v>20547</v>
      </c>
      <c r="C161" s="3"/>
      <c r="D161" s="3" t="s">
        <v>153</v>
      </c>
      <c r="E161" s="92">
        <v>840397</v>
      </c>
      <c r="F161" s="92">
        <v>840398</v>
      </c>
      <c r="G161" s="92">
        <f t="shared" si="9"/>
        <v>2</v>
      </c>
      <c r="H161" s="4" t="s">
        <v>1</v>
      </c>
      <c r="I161" s="5">
        <f t="shared" si="10"/>
        <v>11.42</v>
      </c>
      <c r="J161" s="6" t="s">
        <v>1108</v>
      </c>
      <c r="K161" s="5">
        <v>11.42</v>
      </c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6"/>
      <c r="W161" s="5"/>
      <c r="X161" s="5">
        <f t="shared" si="8"/>
        <v>11.42</v>
      </c>
    </row>
    <row r="162" spans="1:24" s="76" customFormat="1" x14ac:dyDescent="0.3">
      <c r="A162" s="92">
        <v>151</v>
      </c>
      <c r="B162" s="92">
        <v>20548</v>
      </c>
      <c r="C162" s="3"/>
      <c r="D162" s="3" t="s">
        <v>168</v>
      </c>
      <c r="E162" s="92">
        <f t="shared" si="11"/>
        <v>840399</v>
      </c>
      <c r="F162" s="92">
        <v>840400</v>
      </c>
      <c r="G162" s="92">
        <f t="shared" si="9"/>
        <v>2</v>
      </c>
      <c r="H162" s="4" t="s">
        <v>27</v>
      </c>
      <c r="I162" s="5">
        <f t="shared" si="10"/>
        <v>11.42</v>
      </c>
      <c r="J162" s="6" t="s">
        <v>1340</v>
      </c>
      <c r="K162" s="5">
        <v>11.42</v>
      </c>
      <c r="L162" s="6"/>
      <c r="M162" s="5"/>
      <c r="N162" s="6"/>
      <c r="O162" s="5"/>
      <c r="P162" s="6"/>
      <c r="Q162" s="5"/>
      <c r="R162" s="6"/>
      <c r="S162" s="5"/>
      <c r="T162" s="6"/>
      <c r="U162" s="5"/>
      <c r="V162" s="6"/>
      <c r="W162" s="5"/>
      <c r="X162" s="5">
        <f t="shared" si="8"/>
        <v>11.42</v>
      </c>
    </row>
    <row r="163" spans="1:24" s="76" customFormat="1" x14ac:dyDescent="0.3">
      <c r="A163" s="92">
        <v>152</v>
      </c>
      <c r="B163" s="92">
        <v>20549</v>
      </c>
      <c r="C163" s="3"/>
      <c r="D163" s="3" t="s">
        <v>223</v>
      </c>
      <c r="E163" s="92">
        <f t="shared" si="11"/>
        <v>840401</v>
      </c>
      <c r="F163" s="92">
        <v>840405</v>
      </c>
      <c r="G163" s="92">
        <f t="shared" si="9"/>
        <v>5</v>
      </c>
      <c r="H163" s="4" t="s">
        <v>32</v>
      </c>
      <c r="I163" s="5">
        <f t="shared" si="10"/>
        <v>28.55</v>
      </c>
      <c r="J163" s="6" t="s">
        <v>1109</v>
      </c>
      <c r="K163" s="5">
        <v>28.55</v>
      </c>
      <c r="L163" s="6"/>
      <c r="M163" s="5"/>
      <c r="N163" s="6"/>
      <c r="O163" s="5"/>
      <c r="P163" s="6"/>
      <c r="Q163" s="5"/>
      <c r="R163" s="6"/>
      <c r="S163" s="5"/>
      <c r="T163" s="6"/>
      <c r="U163" s="5"/>
      <c r="V163" s="6"/>
      <c r="W163" s="5"/>
      <c r="X163" s="5">
        <f t="shared" si="8"/>
        <v>28.55</v>
      </c>
    </row>
    <row r="164" spans="1:24" s="76" customFormat="1" x14ac:dyDescent="0.3">
      <c r="A164" s="92">
        <v>153</v>
      </c>
      <c r="B164" s="92">
        <v>20550</v>
      </c>
      <c r="C164" s="3"/>
      <c r="D164" s="3" t="s">
        <v>152</v>
      </c>
      <c r="E164" s="92">
        <f t="shared" si="11"/>
        <v>840406</v>
      </c>
      <c r="F164" s="92">
        <v>840411</v>
      </c>
      <c r="G164" s="92">
        <f t="shared" si="9"/>
        <v>6</v>
      </c>
      <c r="H164" s="4" t="s">
        <v>77</v>
      </c>
      <c r="I164" s="5">
        <f t="shared" si="10"/>
        <v>34.26</v>
      </c>
      <c r="J164" s="6" t="s">
        <v>1240</v>
      </c>
      <c r="K164" s="5">
        <v>34.26</v>
      </c>
      <c r="L164" s="6"/>
      <c r="M164" s="5"/>
      <c r="N164" s="6"/>
      <c r="O164" s="5"/>
      <c r="P164" s="6"/>
      <c r="Q164" s="5"/>
      <c r="R164" s="6"/>
      <c r="S164" s="5"/>
      <c r="T164" s="6"/>
      <c r="U164" s="5"/>
      <c r="V164" s="6"/>
      <c r="W164" s="5"/>
      <c r="X164" s="5">
        <f t="shared" si="8"/>
        <v>34.26</v>
      </c>
    </row>
    <row r="165" spans="1:24" s="76" customFormat="1" x14ac:dyDescent="0.3">
      <c r="A165" s="92">
        <v>154</v>
      </c>
      <c r="B165" s="92">
        <v>20551</v>
      </c>
      <c r="C165" s="3">
        <v>43216</v>
      </c>
      <c r="D165" s="3" t="s">
        <v>140</v>
      </c>
      <c r="E165" s="92">
        <f t="shared" si="11"/>
        <v>840412</v>
      </c>
      <c r="F165" s="92">
        <v>840413</v>
      </c>
      <c r="G165" s="92">
        <f t="shared" si="9"/>
        <v>2</v>
      </c>
      <c r="H165" s="4" t="s">
        <v>193</v>
      </c>
      <c r="I165" s="5">
        <f t="shared" si="10"/>
        <v>11.42</v>
      </c>
      <c r="J165" s="6" t="s">
        <v>1110</v>
      </c>
      <c r="K165" s="5">
        <v>11.42</v>
      </c>
      <c r="L165" s="6"/>
      <c r="M165" s="5"/>
      <c r="N165" s="6"/>
      <c r="O165" s="5"/>
      <c r="P165" s="6"/>
      <c r="Q165" s="5"/>
      <c r="R165" s="6"/>
      <c r="S165" s="5"/>
      <c r="T165" s="6"/>
      <c r="U165" s="5"/>
      <c r="V165" s="6"/>
      <c r="W165" s="5"/>
      <c r="X165" s="5">
        <f t="shared" si="8"/>
        <v>11.42</v>
      </c>
    </row>
    <row r="166" spans="1:24" s="76" customFormat="1" x14ac:dyDescent="0.3">
      <c r="A166" s="92">
        <v>155</v>
      </c>
      <c r="B166" s="92">
        <v>20552</v>
      </c>
      <c r="C166" s="3"/>
      <c r="D166" s="3" t="s">
        <v>169</v>
      </c>
      <c r="E166" s="92">
        <f t="shared" si="11"/>
        <v>840414</v>
      </c>
      <c r="F166" s="92">
        <v>840414</v>
      </c>
      <c r="G166" s="92">
        <f t="shared" si="9"/>
        <v>1</v>
      </c>
      <c r="H166" s="4" t="s">
        <v>1045</v>
      </c>
      <c r="I166" s="5">
        <f t="shared" si="10"/>
        <v>5.71</v>
      </c>
      <c r="J166" s="6" t="s">
        <v>1111</v>
      </c>
      <c r="K166" s="5">
        <v>5.71</v>
      </c>
      <c r="L166" s="6"/>
      <c r="M166" s="5"/>
      <c r="N166" s="6"/>
      <c r="O166" s="5"/>
      <c r="P166" s="6"/>
      <c r="Q166" s="5"/>
      <c r="R166" s="6"/>
      <c r="S166" s="5"/>
      <c r="T166" s="6"/>
      <c r="U166" s="5"/>
      <c r="V166" s="6"/>
      <c r="W166" s="5"/>
      <c r="X166" s="5">
        <f t="shared" si="8"/>
        <v>5.71</v>
      </c>
    </row>
    <row r="167" spans="1:24" s="76" customFormat="1" x14ac:dyDescent="0.3">
      <c r="A167" s="92">
        <v>156</v>
      </c>
      <c r="B167" s="92">
        <v>20553</v>
      </c>
      <c r="C167" s="3">
        <v>43217</v>
      </c>
      <c r="D167" s="3" t="s">
        <v>292</v>
      </c>
      <c r="E167" s="92">
        <f t="shared" si="11"/>
        <v>840415</v>
      </c>
      <c r="F167" s="92">
        <v>840418</v>
      </c>
      <c r="G167" s="92">
        <f t="shared" si="9"/>
        <v>4</v>
      </c>
      <c r="H167" s="4" t="s">
        <v>114</v>
      </c>
      <c r="I167" s="5">
        <f t="shared" si="10"/>
        <v>22.84</v>
      </c>
      <c r="J167" s="6" t="s">
        <v>1241</v>
      </c>
      <c r="K167" s="5">
        <v>22.84</v>
      </c>
      <c r="L167" s="6"/>
      <c r="M167" s="5"/>
      <c r="N167" s="6"/>
      <c r="O167" s="5"/>
      <c r="P167" s="6"/>
      <c r="Q167" s="5"/>
      <c r="R167" s="6"/>
      <c r="S167" s="5"/>
      <c r="T167" s="6"/>
      <c r="U167" s="5"/>
      <c r="V167" s="6"/>
      <c r="W167" s="5"/>
      <c r="X167" s="5">
        <f t="shared" si="8"/>
        <v>22.84</v>
      </c>
    </row>
    <row r="168" spans="1:24" s="76" customFormat="1" x14ac:dyDescent="0.3">
      <c r="A168" s="92">
        <v>157</v>
      </c>
      <c r="B168" s="92">
        <v>20554</v>
      </c>
      <c r="C168" s="3"/>
      <c r="D168" s="3" t="s">
        <v>139</v>
      </c>
      <c r="E168" s="92">
        <f t="shared" si="11"/>
        <v>840419</v>
      </c>
      <c r="F168" s="92">
        <v>840420</v>
      </c>
      <c r="G168" s="92">
        <f t="shared" si="9"/>
        <v>2</v>
      </c>
      <c r="H168" s="4" t="s">
        <v>1</v>
      </c>
      <c r="I168" s="5">
        <f t="shared" si="10"/>
        <v>11.42</v>
      </c>
      <c r="J168" s="6" t="s">
        <v>1112</v>
      </c>
      <c r="K168" s="5">
        <v>11.42</v>
      </c>
      <c r="L168" s="6"/>
      <c r="M168" s="5"/>
      <c r="N168" s="6"/>
      <c r="O168" s="5"/>
      <c r="P168" s="6"/>
      <c r="Q168" s="5"/>
      <c r="R168" s="6"/>
      <c r="S168" s="5"/>
      <c r="T168" s="6"/>
      <c r="U168" s="5"/>
      <c r="V168" s="6"/>
      <c r="W168" s="5"/>
      <c r="X168" s="5">
        <f t="shared" si="8"/>
        <v>11.42</v>
      </c>
    </row>
    <row r="169" spans="1:24" s="76" customFormat="1" x14ac:dyDescent="0.3">
      <c r="A169" s="92">
        <v>158</v>
      </c>
      <c r="B169" s="92">
        <v>20556</v>
      </c>
      <c r="C169" s="3"/>
      <c r="D169" s="3" t="s">
        <v>173</v>
      </c>
      <c r="E169" s="92">
        <f t="shared" si="11"/>
        <v>840421</v>
      </c>
      <c r="F169" s="92">
        <v>840423</v>
      </c>
      <c r="G169" s="92">
        <f t="shared" si="9"/>
        <v>3</v>
      </c>
      <c r="H169" s="4" t="s">
        <v>90</v>
      </c>
      <c r="I169" s="5">
        <f t="shared" si="10"/>
        <v>17.13</v>
      </c>
      <c r="J169" s="6" t="s">
        <v>189</v>
      </c>
      <c r="K169" s="5">
        <v>17.13</v>
      </c>
      <c r="L169" s="6"/>
      <c r="M169" s="5"/>
      <c r="N169" s="6"/>
      <c r="O169" s="5"/>
      <c r="P169" s="6"/>
      <c r="Q169" s="5"/>
      <c r="R169" s="6"/>
      <c r="S169" s="5"/>
      <c r="T169" s="6"/>
      <c r="U169" s="5"/>
      <c r="V169" s="6"/>
      <c r="W169" s="5"/>
      <c r="X169" s="5">
        <f t="shared" si="8"/>
        <v>17.13</v>
      </c>
    </row>
    <row r="170" spans="1:24" s="76" customFormat="1" x14ac:dyDescent="0.3">
      <c r="A170" s="92">
        <v>159</v>
      </c>
      <c r="B170" s="92">
        <v>20557</v>
      </c>
      <c r="C170" s="3"/>
      <c r="D170" s="3" t="s">
        <v>168</v>
      </c>
      <c r="E170" s="92">
        <f t="shared" si="11"/>
        <v>840424</v>
      </c>
      <c r="F170" s="92">
        <v>840427</v>
      </c>
      <c r="G170" s="92">
        <f t="shared" si="9"/>
        <v>4</v>
      </c>
      <c r="H170" s="4" t="s">
        <v>38</v>
      </c>
      <c r="I170" s="5">
        <f t="shared" si="10"/>
        <v>22.84</v>
      </c>
      <c r="J170" s="6" t="s">
        <v>1244</v>
      </c>
      <c r="K170" s="5">
        <v>22.84</v>
      </c>
      <c r="L170" s="6"/>
      <c r="M170" s="5"/>
      <c r="N170" s="6"/>
      <c r="O170" s="5"/>
      <c r="P170" s="6"/>
      <c r="Q170" s="5"/>
      <c r="R170" s="6"/>
      <c r="S170" s="5"/>
      <c r="T170" s="6"/>
      <c r="U170" s="5"/>
      <c r="V170" s="6"/>
      <c r="W170" s="5"/>
      <c r="X170" s="5">
        <f t="shared" si="8"/>
        <v>22.84</v>
      </c>
    </row>
    <row r="171" spans="1:24" s="76" customFormat="1" x14ac:dyDescent="0.3">
      <c r="A171" s="92">
        <v>160</v>
      </c>
      <c r="B171" s="92">
        <v>20558</v>
      </c>
      <c r="C171" s="3">
        <v>43220</v>
      </c>
      <c r="D171" s="3" t="s">
        <v>893</v>
      </c>
      <c r="E171" s="92">
        <f t="shared" si="11"/>
        <v>840428</v>
      </c>
      <c r="F171" s="92">
        <v>840429</v>
      </c>
      <c r="G171" s="92">
        <f t="shared" si="9"/>
        <v>2</v>
      </c>
      <c r="H171" s="4" t="s">
        <v>107</v>
      </c>
      <c r="I171" s="5">
        <f t="shared" si="10"/>
        <v>11.42</v>
      </c>
      <c r="J171" s="6" t="s">
        <v>1245</v>
      </c>
      <c r="K171" s="5">
        <v>11.42</v>
      </c>
      <c r="L171" s="6"/>
      <c r="M171" s="5"/>
      <c r="N171" s="6"/>
      <c r="O171" s="5"/>
      <c r="P171" s="6"/>
      <c r="Q171" s="5"/>
      <c r="R171" s="6"/>
      <c r="S171" s="5"/>
      <c r="T171" s="6"/>
      <c r="U171" s="5"/>
      <c r="V171" s="6"/>
      <c r="W171" s="5"/>
      <c r="X171" s="5">
        <f t="shared" si="8"/>
        <v>11.42</v>
      </c>
    </row>
    <row r="172" spans="1:24" s="76" customFormat="1" x14ac:dyDescent="0.3">
      <c r="A172" s="92">
        <v>161</v>
      </c>
      <c r="B172" s="92">
        <v>20559</v>
      </c>
      <c r="C172" s="3"/>
      <c r="D172" s="3" t="s">
        <v>140</v>
      </c>
      <c r="E172" s="92">
        <f t="shared" si="11"/>
        <v>840430</v>
      </c>
      <c r="F172" s="92">
        <v>840430</v>
      </c>
      <c r="G172" s="92">
        <f t="shared" si="9"/>
        <v>1</v>
      </c>
      <c r="H172" s="4" t="s">
        <v>193</v>
      </c>
      <c r="I172" s="5">
        <f t="shared" si="10"/>
        <v>5.71</v>
      </c>
      <c r="J172" s="6" t="s">
        <v>205</v>
      </c>
      <c r="K172" s="5">
        <v>5.71</v>
      </c>
      <c r="L172" s="6"/>
      <c r="M172" s="5"/>
      <c r="N172" s="6"/>
      <c r="O172" s="5"/>
      <c r="P172" s="6"/>
      <c r="Q172" s="5"/>
      <c r="R172" s="6"/>
      <c r="S172" s="5"/>
      <c r="T172" s="6"/>
      <c r="U172" s="5"/>
      <c r="V172" s="6"/>
      <c r="W172" s="5"/>
      <c r="X172" s="5">
        <f t="shared" si="8"/>
        <v>5.71</v>
      </c>
    </row>
    <row r="173" spans="1:24" s="76" customFormat="1" x14ac:dyDescent="0.3">
      <c r="A173" s="92">
        <v>162</v>
      </c>
      <c r="B173" s="92">
        <v>20560</v>
      </c>
      <c r="C173" s="3"/>
      <c r="D173" s="3" t="s">
        <v>138</v>
      </c>
      <c r="E173" s="92">
        <f t="shared" si="11"/>
        <v>840431</v>
      </c>
      <c r="F173" s="92">
        <v>840433</v>
      </c>
      <c r="G173" s="92">
        <f t="shared" si="9"/>
        <v>3</v>
      </c>
      <c r="H173" s="4" t="s">
        <v>108</v>
      </c>
      <c r="I173" s="5">
        <f t="shared" si="10"/>
        <v>17.13</v>
      </c>
      <c r="J173" s="6" t="s">
        <v>1246</v>
      </c>
      <c r="K173" s="5">
        <v>17.13</v>
      </c>
      <c r="L173" s="6"/>
      <c r="M173" s="5"/>
      <c r="N173" s="6"/>
      <c r="O173" s="5"/>
      <c r="P173" s="6"/>
      <c r="Q173" s="5"/>
      <c r="R173" s="6"/>
      <c r="S173" s="5"/>
      <c r="T173" s="6"/>
      <c r="U173" s="5"/>
      <c r="V173" s="6"/>
      <c r="W173" s="5"/>
      <c r="X173" s="5">
        <f t="shared" si="8"/>
        <v>17.13</v>
      </c>
    </row>
    <row r="174" spans="1:24" s="76" customFormat="1" x14ac:dyDescent="0.3">
      <c r="A174" s="92">
        <v>163</v>
      </c>
      <c r="B174" s="92">
        <v>20561</v>
      </c>
      <c r="C174" s="3"/>
      <c r="D174" s="3" t="s">
        <v>169</v>
      </c>
      <c r="E174" s="92">
        <v>445942</v>
      </c>
      <c r="F174" s="92">
        <v>445942</v>
      </c>
      <c r="G174" s="92">
        <f t="shared" si="9"/>
        <v>1</v>
      </c>
      <c r="H174" s="4" t="s">
        <v>208</v>
      </c>
      <c r="I174" s="5">
        <f t="shared" si="10"/>
        <v>5.71</v>
      </c>
      <c r="J174" s="6" t="s">
        <v>1247</v>
      </c>
      <c r="K174" s="5">
        <v>5.71</v>
      </c>
      <c r="L174" s="6"/>
      <c r="M174" s="5"/>
      <c r="N174" s="6"/>
      <c r="O174" s="5"/>
      <c r="P174" s="6"/>
      <c r="Q174" s="5"/>
      <c r="R174" s="6"/>
      <c r="S174" s="5"/>
      <c r="T174" s="6"/>
      <c r="U174" s="5"/>
      <c r="V174" s="6"/>
      <c r="W174" s="5"/>
      <c r="X174" s="5">
        <f t="shared" si="8"/>
        <v>5.71</v>
      </c>
    </row>
    <row r="175" spans="1:24" s="76" customFormat="1" x14ac:dyDescent="0.3">
      <c r="A175" s="92">
        <v>164</v>
      </c>
      <c r="B175" s="92">
        <v>20562</v>
      </c>
      <c r="C175" s="3"/>
      <c r="D175" s="3" t="s">
        <v>152</v>
      </c>
      <c r="E175" s="92">
        <v>840434</v>
      </c>
      <c r="F175" s="92">
        <v>840443</v>
      </c>
      <c r="G175" s="92">
        <f t="shared" si="9"/>
        <v>10</v>
      </c>
      <c r="H175" s="4" t="s">
        <v>17</v>
      </c>
      <c r="I175" s="5">
        <f t="shared" si="10"/>
        <v>57.1</v>
      </c>
      <c r="J175" s="6" t="s">
        <v>1341</v>
      </c>
      <c r="K175" s="5">
        <v>39.97</v>
      </c>
      <c r="L175" s="180" t="s">
        <v>98</v>
      </c>
      <c r="M175" s="5"/>
      <c r="N175" s="6" t="s">
        <v>125</v>
      </c>
      <c r="O175" s="5"/>
      <c r="P175" s="6"/>
      <c r="Q175" s="5"/>
      <c r="R175" s="6"/>
      <c r="S175" s="5"/>
      <c r="T175" s="6"/>
      <c r="U175" s="5"/>
      <c r="V175" s="6"/>
      <c r="W175" s="5"/>
      <c r="X175" s="5">
        <f t="shared" si="8"/>
        <v>39.97</v>
      </c>
    </row>
    <row r="176" spans="1:24" x14ac:dyDescent="0.3">
      <c r="A176" s="92">
        <v>165</v>
      </c>
      <c r="B176" s="92">
        <v>20563</v>
      </c>
      <c r="C176" s="3"/>
      <c r="D176" s="3" t="s">
        <v>150</v>
      </c>
      <c r="E176" s="92">
        <f t="shared" si="11"/>
        <v>840444</v>
      </c>
      <c r="F176" s="2">
        <v>840453</v>
      </c>
      <c r="G176" s="92">
        <f t="shared" si="9"/>
        <v>10</v>
      </c>
      <c r="H176" s="4" t="s">
        <v>107</v>
      </c>
      <c r="I176" s="5">
        <f t="shared" si="10"/>
        <v>57.1</v>
      </c>
      <c r="J176" s="6" t="s">
        <v>1248</v>
      </c>
      <c r="K176" s="5">
        <v>22.84</v>
      </c>
      <c r="L176" s="6" t="s">
        <v>1249</v>
      </c>
      <c r="M176" s="5">
        <v>5.71</v>
      </c>
      <c r="N176" s="6" t="s">
        <v>1250</v>
      </c>
      <c r="O176" s="5">
        <v>28.55</v>
      </c>
      <c r="P176" s="6"/>
      <c r="Q176" s="5"/>
      <c r="R176" s="6"/>
      <c r="S176" s="5"/>
      <c r="T176" s="6"/>
      <c r="U176" s="5"/>
      <c r="V176" s="6"/>
      <c r="W176" s="5"/>
      <c r="X176" s="5">
        <f t="shared" si="8"/>
        <v>57.1</v>
      </c>
    </row>
    <row r="177" spans="1:24" x14ac:dyDescent="0.3">
      <c r="A177" s="92"/>
      <c r="B177" s="92"/>
      <c r="C177" s="3"/>
      <c r="D177" s="3"/>
      <c r="E177" s="36"/>
      <c r="F177" s="2"/>
      <c r="G177" s="2"/>
      <c r="H177" s="4"/>
      <c r="I177" s="5">
        <f t="shared" si="10"/>
        <v>0</v>
      </c>
      <c r="J177" s="6"/>
      <c r="K177" s="5"/>
      <c r="L177" s="6"/>
      <c r="M177" s="5"/>
      <c r="N177" s="6"/>
      <c r="O177" s="5"/>
      <c r="P177" s="6"/>
      <c r="Q177" s="5"/>
      <c r="R177" s="6"/>
      <c r="S177" s="5"/>
      <c r="T177" s="6"/>
      <c r="U177" s="5"/>
      <c r="V177" s="6"/>
      <c r="W177" s="5"/>
      <c r="X177" s="5"/>
    </row>
    <row r="178" spans="1:24" x14ac:dyDescent="0.3">
      <c r="A178" s="37"/>
      <c r="B178" s="4"/>
      <c r="C178" s="3"/>
      <c r="D178" s="3"/>
      <c r="E178" s="2"/>
      <c r="F178" s="2"/>
      <c r="G178" s="2">
        <f>SUM(G12:G177)</f>
        <v>2433</v>
      </c>
      <c r="H178" s="4"/>
      <c r="I178" s="5">
        <f>SUM(I12:I177)</f>
        <v>13892.429999999966</v>
      </c>
      <c r="J178" s="6"/>
      <c r="K178" s="5"/>
      <c r="L178" s="6"/>
      <c r="M178" s="5"/>
      <c r="N178" s="6"/>
      <c r="O178" s="5"/>
      <c r="P178" s="6"/>
      <c r="Q178" s="5"/>
      <c r="R178" s="6"/>
      <c r="S178" s="5"/>
      <c r="T178" s="6"/>
      <c r="U178" s="5"/>
      <c r="V178" s="6"/>
      <c r="W178" s="5"/>
      <c r="X178" s="5">
        <f>SUM(X12:X176)</f>
        <v>13812.489999999965</v>
      </c>
    </row>
    <row r="181" spans="1:24" x14ac:dyDescent="0.3">
      <c r="I181" s="185" t="s">
        <v>1929</v>
      </c>
      <c r="J181" s="185" t="s">
        <v>1930</v>
      </c>
      <c r="K181" s="186" t="s">
        <v>1931</v>
      </c>
      <c r="L181" s="187"/>
    </row>
    <row r="182" spans="1:24" x14ac:dyDescent="0.3">
      <c r="I182" s="185"/>
      <c r="J182" s="185"/>
      <c r="K182" s="188"/>
      <c r="L182" s="189"/>
    </row>
    <row r="183" spans="1:24" x14ac:dyDescent="0.3">
      <c r="I183" s="4"/>
      <c r="J183" s="4"/>
      <c r="K183" s="190"/>
      <c r="L183" s="191"/>
    </row>
    <row r="184" spans="1:24" x14ac:dyDescent="0.3">
      <c r="I184" s="125">
        <f>(I178)</f>
        <v>13892.429999999966</v>
      </c>
      <c r="J184" s="125">
        <f>(X178)</f>
        <v>13812.489999999965</v>
      </c>
      <c r="K184" s="192">
        <v>79.94</v>
      </c>
      <c r="L184" s="193"/>
    </row>
  </sheetData>
  <mergeCells count="12">
    <mergeCell ref="B10:X10"/>
    <mergeCell ref="A1:X4"/>
    <mergeCell ref="B5:X5"/>
    <mergeCell ref="B6:X6"/>
    <mergeCell ref="B7:X7"/>
    <mergeCell ref="B8:X8"/>
    <mergeCell ref="B9:X9"/>
    <mergeCell ref="I181:I182"/>
    <mergeCell ref="J181:J182"/>
    <mergeCell ref="K181:L182"/>
    <mergeCell ref="K183:L183"/>
    <mergeCell ref="K184:L184"/>
  </mergeCells>
  <pageMargins left="0.25" right="0.25" top="0.75" bottom="0.75" header="0.3" footer="0.3"/>
  <pageSetup orientation="landscape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5"/>
  <sheetViews>
    <sheetView topLeftCell="E1" zoomScaleNormal="100" workbookViewId="0">
      <selection activeCell="W11" sqref="W1:W1048576"/>
    </sheetView>
  </sheetViews>
  <sheetFormatPr baseColWidth="10" defaultRowHeight="14.4" x14ac:dyDescent="0.3"/>
  <cols>
    <col min="1" max="1" width="4.88671875" bestFit="1" customWidth="1"/>
    <col min="2" max="2" width="7.6640625" bestFit="1" customWidth="1"/>
    <col min="3" max="3" width="10.6640625" bestFit="1" customWidth="1"/>
    <col min="4" max="4" width="26.6640625" style="44" bestFit="1" customWidth="1"/>
    <col min="5" max="5" width="8.109375" bestFit="1" customWidth="1"/>
    <col min="6" max="6" width="8.5546875" bestFit="1" customWidth="1"/>
    <col min="7" max="7" width="9.6640625" bestFit="1" customWidth="1"/>
    <col min="8" max="8" width="41.6640625" bestFit="1" customWidth="1"/>
    <col min="9" max="9" width="15" bestFit="1" customWidth="1"/>
    <col min="10" max="10" width="12.44140625" customWidth="1"/>
    <col min="11" max="11" width="12.109375" customWidth="1"/>
    <col min="12" max="12" width="9.88671875" bestFit="1" customWidth="1"/>
    <col min="13" max="13" width="9" bestFit="1" customWidth="1"/>
    <col min="14" max="14" width="9.6640625" bestFit="1" customWidth="1"/>
    <col min="15" max="15" width="9" bestFit="1" customWidth="1"/>
    <col min="16" max="16" width="9.6640625" bestFit="1" customWidth="1"/>
    <col min="17" max="17" width="8" bestFit="1" customWidth="1"/>
    <col min="18" max="18" width="9.6640625" bestFit="1" customWidth="1"/>
    <col min="19" max="19" width="8" bestFit="1" customWidth="1"/>
    <col min="20" max="20" width="9.6640625" bestFit="1" customWidth="1"/>
    <col min="21" max="21" width="8" bestFit="1" customWidth="1"/>
    <col min="22" max="22" width="9.6640625" style="1" bestFit="1" customWidth="1"/>
    <col min="23" max="23" width="7.5546875" style="1" bestFit="1" customWidth="1"/>
    <col min="24" max="24" width="9.6640625" bestFit="1" customWidth="1"/>
    <col min="25" max="25" width="7.5546875" bestFit="1" customWidth="1"/>
    <col min="26" max="26" width="12.6640625" bestFit="1" customWidth="1"/>
  </cols>
  <sheetData>
    <row r="1" spans="1:26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</row>
    <row r="2" spans="1:26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spans="1:26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26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</row>
    <row r="5" spans="1:26" x14ac:dyDescent="0.3">
      <c r="A5" s="1"/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</row>
    <row r="6" spans="1:26" x14ac:dyDescent="0.3">
      <c r="A6" s="1"/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</row>
    <row r="7" spans="1:26" x14ac:dyDescent="0.3">
      <c r="A7" s="1"/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</row>
    <row r="8" spans="1:26" x14ac:dyDescent="0.3">
      <c r="A8" s="1"/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</row>
    <row r="9" spans="1:26" x14ac:dyDescent="0.3">
      <c r="A9" s="1"/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</row>
    <row r="10" spans="1:26" x14ac:dyDescent="0.3">
      <c r="A10" s="1"/>
      <c r="B10" s="195" t="s">
        <v>3787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</row>
    <row r="11" spans="1:26" x14ac:dyDescent="0.3">
      <c r="A11" s="7" t="s">
        <v>75</v>
      </c>
      <c r="B11" s="7" t="s">
        <v>59</v>
      </c>
      <c r="C11" s="7" t="s">
        <v>0</v>
      </c>
      <c r="D11" s="7" t="s">
        <v>134</v>
      </c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78</v>
      </c>
      <c r="Y11" s="7" t="s">
        <v>54</v>
      </c>
      <c r="Z11" s="7" t="s">
        <v>72</v>
      </c>
    </row>
    <row r="12" spans="1:26" x14ac:dyDescent="0.3">
      <c r="A12" s="37">
        <v>1</v>
      </c>
      <c r="B12" s="37">
        <v>20564</v>
      </c>
      <c r="C12" s="3">
        <v>43222</v>
      </c>
      <c r="D12" s="4" t="s">
        <v>250</v>
      </c>
      <c r="E12" s="37">
        <v>840391</v>
      </c>
      <c r="F12" s="37">
        <v>840392</v>
      </c>
      <c r="G12" s="37">
        <f t="shared" ref="G12:G75" si="0">(F12-E12)+1</f>
        <v>2</v>
      </c>
      <c r="H12" s="4" t="s">
        <v>116</v>
      </c>
      <c r="I12" s="5">
        <f t="shared" ref="I12:I75" si="1">(G12*5.71)</f>
        <v>11.42</v>
      </c>
      <c r="J12" s="6" t="s">
        <v>1251</v>
      </c>
      <c r="K12" s="5">
        <v>11.42</v>
      </c>
      <c r="L12" s="6"/>
      <c r="M12" s="5"/>
      <c r="N12" s="6"/>
      <c r="O12" s="5"/>
      <c r="P12" s="6"/>
      <c r="Q12" s="5"/>
      <c r="R12" s="6"/>
      <c r="S12" s="5"/>
      <c r="T12" s="6"/>
      <c r="U12" s="5"/>
      <c r="V12" s="5"/>
      <c r="W12" s="5"/>
      <c r="X12" s="6"/>
      <c r="Y12" s="5"/>
      <c r="Z12" s="5">
        <f t="shared" ref="Z12:Z20" si="2">K12+M12+O12+Q12+S12+U12+Y12</f>
        <v>11.42</v>
      </c>
    </row>
    <row r="13" spans="1:26" x14ac:dyDescent="0.3">
      <c r="A13" s="37">
        <v>2</v>
      </c>
      <c r="B13" s="37">
        <v>20565</v>
      </c>
      <c r="C13" s="3"/>
      <c r="D13" s="4" t="s">
        <v>164</v>
      </c>
      <c r="E13" s="37">
        <v>840454</v>
      </c>
      <c r="F13" s="37">
        <v>840458</v>
      </c>
      <c r="G13" s="37">
        <f t="shared" si="0"/>
        <v>5</v>
      </c>
      <c r="H13" s="4" t="s">
        <v>121</v>
      </c>
      <c r="I13" s="5">
        <f t="shared" si="1"/>
        <v>28.55</v>
      </c>
      <c r="J13" s="6" t="s">
        <v>206</v>
      </c>
      <c r="K13" s="5">
        <v>28.55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42"/>
      <c r="W13" s="5"/>
      <c r="X13" s="6"/>
      <c r="Y13" s="5"/>
      <c r="Z13" s="5">
        <f>K13+M13+O13+Q13+S13+U13+W13+Y13</f>
        <v>28.55</v>
      </c>
    </row>
    <row r="14" spans="1:26" x14ac:dyDescent="0.3">
      <c r="A14" s="92">
        <v>3</v>
      </c>
      <c r="B14" s="92">
        <v>20566</v>
      </c>
      <c r="C14" s="3"/>
      <c r="D14" s="4" t="s">
        <v>333</v>
      </c>
      <c r="E14" s="37">
        <f>(F13+1)</f>
        <v>840459</v>
      </c>
      <c r="F14" s="37">
        <v>840464</v>
      </c>
      <c r="G14" s="92">
        <f t="shared" si="0"/>
        <v>6</v>
      </c>
      <c r="H14" s="4" t="s">
        <v>188</v>
      </c>
      <c r="I14" s="5">
        <f t="shared" si="1"/>
        <v>34.26</v>
      </c>
      <c r="J14" s="6" t="s">
        <v>1252</v>
      </c>
      <c r="K14" s="5">
        <v>17.13</v>
      </c>
      <c r="L14" s="6" t="s">
        <v>1253</v>
      </c>
      <c r="M14" s="5">
        <v>17.13</v>
      </c>
      <c r="N14" s="6"/>
      <c r="O14" s="5"/>
      <c r="P14" s="6"/>
      <c r="Q14" s="5"/>
      <c r="R14" s="6"/>
      <c r="S14" s="5"/>
      <c r="T14" s="6"/>
      <c r="U14" s="5"/>
      <c r="V14" s="5"/>
      <c r="W14" s="5"/>
      <c r="X14" s="6"/>
      <c r="Y14" s="5"/>
      <c r="Z14" s="5">
        <f t="shared" si="2"/>
        <v>34.26</v>
      </c>
    </row>
    <row r="15" spans="1:26" ht="15" customHeight="1" x14ac:dyDescent="0.3">
      <c r="A15" s="92">
        <v>4</v>
      </c>
      <c r="B15" s="92">
        <v>20567</v>
      </c>
      <c r="C15" s="3"/>
      <c r="D15" s="4" t="s">
        <v>874</v>
      </c>
      <c r="E15" s="92">
        <f t="shared" ref="E15:E78" si="3">(F14+1)</f>
        <v>840465</v>
      </c>
      <c r="F15" s="37">
        <v>840485</v>
      </c>
      <c r="G15" s="92">
        <f t="shared" si="0"/>
        <v>21</v>
      </c>
      <c r="H15" s="4" t="s">
        <v>42</v>
      </c>
      <c r="I15" s="5">
        <f t="shared" si="1"/>
        <v>119.91</v>
      </c>
      <c r="J15" s="6" t="s">
        <v>1403</v>
      </c>
      <c r="K15" s="5">
        <v>28.55</v>
      </c>
      <c r="L15" s="6" t="s">
        <v>1404</v>
      </c>
      <c r="M15" s="5">
        <v>28.55</v>
      </c>
      <c r="N15" s="6" t="s">
        <v>1405</v>
      </c>
      <c r="O15" s="5">
        <v>22.84</v>
      </c>
      <c r="P15" s="6" t="s">
        <v>1406</v>
      </c>
      <c r="Q15" s="5">
        <v>22.84</v>
      </c>
      <c r="R15" s="6" t="s">
        <v>1407</v>
      </c>
      <c r="S15" s="5">
        <v>17.13</v>
      </c>
      <c r="T15" s="6"/>
      <c r="U15" s="5"/>
      <c r="V15" s="5"/>
      <c r="W15" s="5"/>
      <c r="X15" s="6"/>
      <c r="Y15" s="5"/>
      <c r="Z15" s="5">
        <f t="shared" si="2"/>
        <v>119.91</v>
      </c>
    </row>
    <row r="16" spans="1:26" x14ac:dyDescent="0.3">
      <c r="A16" s="92">
        <v>5</v>
      </c>
      <c r="B16" s="92">
        <v>20568</v>
      </c>
      <c r="C16" s="3"/>
      <c r="D16" s="4" t="s">
        <v>235</v>
      </c>
      <c r="E16" s="92">
        <f t="shared" si="3"/>
        <v>840486</v>
      </c>
      <c r="F16" s="37">
        <v>840486</v>
      </c>
      <c r="G16" s="92">
        <f t="shared" si="0"/>
        <v>1</v>
      </c>
      <c r="H16" s="4" t="s">
        <v>108</v>
      </c>
      <c r="I16" s="5">
        <f t="shared" si="1"/>
        <v>5.71</v>
      </c>
      <c r="J16" s="6" t="s">
        <v>1254</v>
      </c>
      <c r="K16" s="5">
        <v>5.71</v>
      </c>
      <c r="L16" s="6"/>
      <c r="M16" s="5"/>
      <c r="N16" s="6"/>
      <c r="O16" s="5"/>
      <c r="P16" s="6"/>
      <c r="Q16" s="5"/>
      <c r="R16" s="6"/>
      <c r="S16" s="5"/>
      <c r="T16" s="6"/>
      <c r="U16" s="5"/>
      <c r="V16" s="5"/>
      <c r="W16" s="5"/>
      <c r="X16" s="6"/>
      <c r="Y16" s="5"/>
      <c r="Z16" s="5">
        <f t="shared" si="2"/>
        <v>5.71</v>
      </c>
    </row>
    <row r="17" spans="1:26" x14ac:dyDescent="0.3">
      <c r="A17" s="92">
        <v>6</v>
      </c>
      <c r="B17" s="92">
        <v>20569</v>
      </c>
      <c r="C17" s="3"/>
      <c r="D17" s="4" t="s">
        <v>185</v>
      </c>
      <c r="E17" s="92">
        <f t="shared" si="3"/>
        <v>840487</v>
      </c>
      <c r="F17" s="37">
        <v>840511</v>
      </c>
      <c r="G17" s="92">
        <f t="shared" si="0"/>
        <v>25</v>
      </c>
      <c r="H17" s="4" t="s">
        <v>11</v>
      </c>
      <c r="I17" s="5">
        <f t="shared" si="1"/>
        <v>142.75</v>
      </c>
      <c r="J17" s="6" t="s">
        <v>1255</v>
      </c>
      <c r="K17" s="5">
        <v>34.26</v>
      </c>
      <c r="L17" s="6" t="s">
        <v>1256</v>
      </c>
      <c r="M17" s="5">
        <v>57.1</v>
      </c>
      <c r="N17" s="6" t="s">
        <v>1257</v>
      </c>
      <c r="O17" s="5">
        <v>51.39</v>
      </c>
      <c r="P17" s="6"/>
      <c r="Q17" s="5"/>
      <c r="R17" s="6"/>
      <c r="S17" s="5"/>
      <c r="T17" s="6"/>
      <c r="U17" s="5"/>
      <c r="V17" s="5"/>
      <c r="W17" s="5"/>
      <c r="X17" s="6"/>
      <c r="Y17" s="5"/>
      <c r="Z17" s="5">
        <f t="shared" si="2"/>
        <v>142.75</v>
      </c>
    </row>
    <row r="18" spans="1:26" x14ac:dyDescent="0.3">
      <c r="A18" s="92">
        <v>7</v>
      </c>
      <c r="B18" s="92">
        <v>20570</v>
      </c>
      <c r="C18" s="3"/>
      <c r="D18" s="4" t="s">
        <v>251</v>
      </c>
      <c r="E18" s="92">
        <f t="shared" si="3"/>
        <v>840512</v>
      </c>
      <c r="F18" s="37">
        <v>840515</v>
      </c>
      <c r="G18" s="92">
        <f t="shared" si="0"/>
        <v>4</v>
      </c>
      <c r="H18" s="4" t="s">
        <v>193</v>
      </c>
      <c r="I18" s="5">
        <f t="shared" si="1"/>
        <v>22.84</v>
      </c>
      <c r="J18" s="6" t="s">
        <v>1342</v>
      </c>
      <c r="K18" s="5">
        <v>22.84</v>
      </c>
      <c r="L18" s="6"/>
      <c r="M18" s="5"/>
      <c r="N18" s="6"/>
      <c r="O18" s="5"/>
      <c r="P18" s="6"/>
      <c r="Q18" s="5"/>
      <c r="R18" s="6"/>
      <c r="S18" s="5"/>
      <c r="T18" s="6"/>
      <c r="U18" s="5"/>
      <c r="V18" s="5"/>
      <c r="W18" s="5"/>
      <c r="X18" s="6"/>
      <c r="Y18" s="5"/>
      <c r="Z18" s="5">
        <f t="shared" si="2"/>
        <v>22.84</v>
      </c>
    </row>
    <row r="19" spans="1:26" x14ac:dyDescent="0.3">
      <c r="A19" s="92">
        <v>8</v>
      </c>
      <c r="B19" s="92">
        <v>20571</v>
      </c>
      <c r="C19" s="3"/>
      <c r="D19" s="4" t="s">
        <v>252</v>
      </c>
      <c r="E19" s="92">
        <f t="shared" si="3"/>
        <v>840516</v>
      </c>
      <c r="F19" s="37">
        <v>840541</v>
      </c>
      <c r="G19" s="92">
        <f t="shared" si="0"/>
        <v>26</v>
      </c>
      <c r="H19" s="4" t="s">
        <v>108</v>
      </c>
      <c r="I19" s="5">
        <f t="shared" si="1"/>
        <v>148.46</v>
      </c>
      <c r="J19" s="6" t="s">
        <v>1408</v>
      </c>
      <c r="K19" s="5">
        <v>57.1</v>
      </c>
      <c r="L19" s="6" t="s">
        <v>1409</v>
      </c>
      <c r="M19" s="5">
        <v>57.1</v>
      </c>
      <c r="N19" s="6" t="s">
        <v>1410</v>
      </c>
      <c r="O19" s="5">
        <v>34.26</v>
      </c>
      <c r="P19" s="6"/>
      <c r="Q19" s="5"/>
      <c r="R19" s="6"/>
      <c r="S19" s="5"/>
      <c r="T19" s="6"/>
      <c r="U19" s="5"/>
      <c r="V19" s="5"/>
      <c r="W19" s="5"/>
      <c r="X19" s="6"/>
      <c r="Y19" s="5"/>
      <c r="Z19" s="5">
        <f t="shared" si="2"/>
        <v>148.46</v>
      </c>
    </row>
    <row r="20" spans="1:26" x14ac:dyDescent="0.3">
      <c r="A20" s="92">
        <v>9</v>
      </c>
      <c r="B20" s="92">
        <v>20572</v>
      </c>
      <c r="C20" s="3"/>
      <c r="D20" s="4" t="s">
        <v>249</v>
      </c>
      <c r="E20" s="92">
        <f t="shared" si="3"/>
        <v>840542</v>
      </c>
      <c r="F20" s="37">
        <v>840550</v>
      </c>
      <c r="G20" s="92">
        <f t="shared" si="0"/>
        <v>9</v>
      </c>
      <c r="H20" s="4" t="s">
        <v>193</v>
      </c>
      <c r="I20" s="5">
        <f t="shared" si="1"/>
        <v>51.39</v>
      </c>
      <c r="J20" s="6" t="s">
        <v>1343</v>
      </c>
      <c r="K20" s="5">
        <v>28.55</v>
      </c>
      <c r="L20" s="6" t="s">
        <v>1344</v>
      </c>
      <c r="M20" s="5">
        <v>22.84</v>
      </c>
      <c r="N20" s="6"/>
      <c r="O20" s="5"/>
      <c r="P20" s="6"/>
      <c r="Q20" s="5"/>
      <c r="R20" s="6"/>
      <c r="S20" s="5"/>
      <c r="T20" s="6"/>
      <c r="U20" s="5"/>
      <c r="V20" s="5"/>
      <c r="W20" s="5"/>
      <c r="X20" s="6"/>
      <c r="Y20" s="5"/>
      <c r="Z20" s="5">
        <f t="shared" si="2"/>
        <v>51.39</v>
      </c>
    </row>
    <row r="21" spans="1:26" x14ac:dyDescent="0.3">
      <c r="A21" s="92">
        <v>10</v>
      </c>
      <c r="B21" s="92">
        <v>20573</v>
      </c>
      <c r="C21" s="3"/>
      <c r="D21" s="4" t="s">
        <v>161</v>
      </c>
      <c r="E21" s="92">
        <f t="shared" si="3"/>
        <v>840551</v>
      </c>
      <c r="F21" s="37">
        <v>840593</v>
      </c>
      <c r="G21" s="92">
        <f t="shared" si="0"/>
        <v>43</v>
      </c>
      <c r="H21" s="4" t="s">
        <v>10</v>
      </c>
      <c r="I21" s="5">
        <f t="shared" si="1"/>
        <v>245.53</v>
      </c>
      <c r="J21" s="6" t="s">
        <v>1411</v>
      </c>
      <c r="K21" s="5">
        <v>34.26</v>
      </c>
      <c r="L21" s="6" t="s">
        <v>1412</v>
      </c>
      <c r="M21" s="5">
        <v>39.97</v>
      </c>
      <c r="N21" s="6" t="s">
        <v>1413</v>
      </c>
      <c r="O21" s="5">
        <v>45.68</v>
      </c>
      <c r="P21" s="6" t="s">
        <v>1414</v>
      </c>
      <c r="Q21" s="5">
        <v>45.68</v>
      </c>
      <c r="R21" s="6" t="s">
        <v>1415</v>
      </c>
      <c r="S21" s="5">
        <v>39.97</v>
      </c>
      <c r="T21" s="6" t="s">
        <v>1416</v>
      </c>
      <c r="U21" s="5">
        <v>39.97</v>
      </c>
      <c r="V21" s="5"/>
      <c r="W21" s="5"/>
      <c r="X21" s="6"/>
      <c r="Y21" s="5"/>
      <c r="Z21" s="5">
        <f>K21+M21+O21+Q21+S21+U21+Y21+W21</f>
        <v>245.53</v>
      </c>
    </row>
    <row r="22" spans="1:26" x14ac:dyDescent="0.3">
      <c r="A22" s="92">
        <v>11</v>
      </c>
      <c r="B22" s="92">
        <v>20574</v>
      </c>
      <c r="C22" s="3"/>
      <c r="D22" s="4" t="s">
        <v>256</v>
      </c>
      <c r="E22" s="92">
        <f t="shared" si="3"/>
        <v>840594</v>
      </c>
      <c r="F22" s="37">
        <v>840602</v>
      </c>
      <c r="G22" s="92">
        <f t="shared" si="0"/>
        <v>9</v>
      </c>
      <c r="H22" s="4" t="s">
        <v>119</v>
      </c>
      <c r="I22" s="5">
        <f t="shared" si="1"/>
        <v>51.39</v>
      </c>
      <c r="J22" s="6" t="s">
        <v>1258</v>
      </c>
      <c r="K22" s="5">
        <v>22.84</v>
      </c>
      <c r="L22" s="6" t="s">
        <v>1259</v>
      </c>
      <c r="M22" s="5">
        <v>28.55</v>
      </c>
      <c r="N22" s="6"/>
      <c r="O22" s="5"/>
      <c r="P22" s="6"/>
      <c r="Q22" s="5"/>
      <c r="R22" s="6"/>
      <c r="S22" s="5"/>
      <c r="T22" s="6"/>
      <c r="U22" s="5"/>
      <c r="V22" s="5"/>
      <c r="W22" s="5"/>
      <c r="X22" s="6"/>
      <c r="Y22" s="5"/>
      <c r="Z22" s="5">
        <f t="shared" ref="Z22:Z74" si="4">K22+M22+O22+Q22+S22+U22+Y22</f>
        <v>51.39</v>
      </c>
    </row>
    <row r="23" spans="1:26" x14ac:dyDescent="0.3">
      <c r="A23" s="92">
        <v>12</v>
      </c>
      <c r="B23" s="92">
        <v>20575</v>
      </c>
      <c r="C23" s="3"/>
      <c r="D23" s="4" t="s">
        <v>253</v>
      </c>
      <c r="E23" s="92">
        <f t="shared" si="3"/>
        <v>840603</v>
      </c>
      <c r="F23" s="37">
        <v>840604</v>
      </c>
      <c r="G23" s="92">
        <f t="shared" si="0"/>
        <v>2</v>
      </c>
      <c r="H23" s="4" t="s">
        <v>43</v>
      </c>
      <c r="I23" s="5">
        <f t="shared" si="1"/>
        <v>11.42</v>
      </c>
      <c r="J23" s="6" t="s">
        <v>1260</v>
      </c>
      <c r="K23" s="5">
        <v>5.71</v>
      </c>
      <c r="L23" s="6" t="s">
        <v>1261</v>
      </c>
      <c r="M23" s="5">
        <v>5.71</v>
      </c>
      <c r="N23" s="6"/>
      <c r="O23" s="5"/>
      <c r="P23" s="6"/>
      <c r="Q23" s="5"/>
      <c r="R23" s="6"/>
      <c r="S23" s="5"/>
      <c r="T23" s="6"/>
      <c r="U23" s="5"/>
      <c r="V23" s="5"/>
      <c r="W23" s="5"/>
      <c r="X23" s="6"/>
      <c r="Y23" s="5"/>
      <c r="Z23" s="5">
        <f t="shared" si="4"/>
        <v>11.42</v>
      </c>
    </row>
    <row r="24" spans="1:26" x14ac:dyDescent="0.3">
      <c r="A24" s="92">
        <v>13</v>
      </c>
      <c r="B24" s="92">
        <v>20576</v>
      </c>
      <c r="C24" s="3"/>
      <c r="D24" s="4" t="s">
        <v>269</v>
      </c>
      <c r="E24" s="92">
        <f t="shared" si="3"/>
        <v>840605</v>
      </c>
      <c r="F24" s="37">
        <v>840606</v>
      </c>
      <c r="G24" s="92">
        <f t="shared" si="0"/>
        <v>2</v>
      </c>
      <c r="H24" s="4" t="s">
        <v>44</v>
      </c>
      <c r="I24" s="5">
        <f t="shared" si="1"/>
        <v>11.42</v>
      </c>
      <c r="J24" s="6" t="s">
        <v>1417</v>
      </c>
      <c r="K24" s="5">
        <v>11.42</v>
      </c>
      <c r="L24" s="6"/>
      <c r="M24" s="5"/>
      <c r="N24" s="6"/>
      <c r="O24" s="5"/>
      <c r="P24" s="6"/>
      <c r="Q24" s="5"/>
      <c r="R24" s="6"/>
      <c r="S24" s="5"/>
      <c r="T24" s="6"/>
      <c r="U24" s="5"/>
      <c r="V24" s="5"/>
      <c r="W24" s="5"/>
      <c r="X24" s="6"/>
      <c r="Y24" s="5"/>
      <c r="Z24" s="5">
        <f t="shared" si="4"/>
        <v>11.42</v>
      </c>
    </row>
    <row r="25" spans="1:26" x14ac:dyDescent="0.3">
      <c r="A25" s="92">
        <v>14</v>
      </c>
      <c r="B25" s="92">
        <v>20578</v>
      </c>
      <c r="C25" s="3"/>
      <c r="D25" s="4" t="s">
        <v>228</v>
      </c>
      <c r="E25" s="92">
        <f t="shared" si="3"/>
        <v>840607</v>
      </c>
      <c r="F25" s="37">
        <v>840643</v>
      </c>
      <c r="G25" s="92">
        <f t="shared" si="0"/>
        <v>37</v>
      </c>
      <c r="H25" s="4" t="s">
        <v>40</v>
      </c>
      <c r="I25" s="5">
        <f t="shared" si="1"/>
        <v>211.27</v>
      </c>
      <c r="J25" s="6" t="s">
        <v>1418</v>
      </c>
      <c r="K25" s="5">
        <v>85.65</v>
      </c>
      <c r="L25" s="6" t="s">
        <v>1419</v>
      </c>
      <c r="M25" s="5">
        <v>125.62</v>
      </c>
      <c r="N25" s="6"/>
      <c r="O25" s="5"/>
      <c r="P25" s="6"/>
      <c r="Q25" s="5"/>
      <c r="R25" s="6"/>
      <c r="S25" s="5"/>
      <c r="T25" s="6"/>
      <c r="U25" s="5"/>
      <c r="V25" s="5"/>
      <c r="W25" s="5"/>
      <c r="X25" s="6"/>
      <c r="Y25" s="5"/>
      <c r="Z25" s="5">
        <f t="shared" si="4"/>
        <v>211.27</v>
      </c>
    </row>
    <row r="26" spans="1:26" x14ac:dyDescent="0.3">
      <c r="A26" s="92">
        <v>15</v>
      </c>
      <c r="B26" s="92">
        <v>20579</v>
      </c>
      <c r="C26" s="3"/>
      <c r="D26" s="4" t="s">
        <v>141</v>
      </c>
      <c r="E26" s="92">
        <f t="shared" si="3"/>
        <v>840644</v>
      </c>
      <c r="F26" s="37">
        <v>840665</v>
      </c>
      <c r="G26" s="92">
        <f t="shared" si="0"/>
        <v>22</v>
      </c>
      <c r="H26" s="4" t="s">
        <v>40</v>
      </c>
      <c r="I26" s="5">
        <f t="shared" si="1"/>
        <v>125.62</v>
      </c>
      <c r="J26" s="6" t="s">
        <v>1420</v>
      </c>
      <c r="K26" s="5">
        <v>34.26</v>
      </c>
      <c r="L26" s="6" t="s">
        <v>1421</v>
      </c>
      <c r="M26" s="5">
        <v>28.55</v>
      </c>
      <c r="N26" s="6" t="s">
        <v>1422</v>
      </c>
      <c r="O26" s="5">
        <v>28.55</v>
      </c>
      <c r="P26" s="6" t="s">
        <v>1423</v>
      </c>
      <c r="Q26" s="5">
        <v>34.26</v>
      </c>
      <c r="R26" s="6"/>
      <c r="S26" s="5"/>
      <c r="T26" s="6"/>
      <c r="U26" s="5"/>
      <c r="V26" s="5"/>
      <c r="W26" s="5"/>
      <c r="X26" s="6"/>
      <c r="Y26" s="5"/>
      <c r="Z26" s="5">
        <f t="shared" si="4"/>
        <v>125.62</v>
      </c>
    </row>
    <row r="27" spans="1:26" x14ac:dyDescent="0.3">
      <c r="A27" s="92">
        <v>16</v>
      </c>
      <c r="B27" s="92">
        <v>20580</v>
      </c>
      <c r="C27" s="3"/>
      <c r="D27" s="4" t="s">
        <v>291</v>
      </c>
      <c r="E27" s="92">
        <f t="shared" si="3"/>
        <v>840666</v>
      </c>
      <c r="F27" s="37">
        <v>840677</v>
      </c>
      <c r="G27" s="92">
        <f t="shared" si="0"/>
        <v>12</v>
      </c>
      <c r="H27" s="4" t="s">
        <v>40</v>
      </c>
      <c r="I27" s="5">
        <f t="shared" si="1"/>
        <v>68.52</v>
      </c>
      <c r="J27" s="6" t="s">
        <v>1424</v>
      </c>
      <c r="K27" s="5">
        <v>68.52</v>
      </c>
      <c r="L27" s="6"/>
      <c r="M27" s="5"/>
      <c r="N27" s="6"/>
      <c r="O27" s="5"/>
      <c r="P27" s="6"/>
      <c r="Q27" s="5"/>
      <c r="R27" s="6"/>
      <c r="S27" s="5"/>
      <c r="T27" s="6"/>
      <c r="U27" s="5"/>
      <c r="V27" s="5"/>
      <c r="W27" s="5"/>
      <c r="X27" s="6"/>
      <c r="Y27" s="5"/>
      <c r="Z27" s="5">
        <f t="shared" si="4"/>
        <v>68.52</v>
      </c>
    </row>
    <row r="28" spans="1:26" x14ac:dyDescent="0.3">
      <c r="A28" s="92">
        <v>17</v>
      </c>
      <c r="B28" s="92">
        <v>20581</v>
      </c>
      <c r="C28" s="3"/>
      <c r="D28" s="4" t="s">
        <v>270</v>
      </c>
      <c r="E28" s="92">
        <f t="shared" si="3"/>
        <v>840678</v>
      </c>
      <c r="F28" s="37">
        <v>840685</v>
      </c>
      <c r="G28" s="92">
        <f t="shared" si="0"/>
        <v>8</v>
      </c>
      <c r="H28" s="4" t="s">
        <v>109</v>
      </c>
      <c r="I28" s="5">
        <f t="shared" si="1"/>
        <v>45.68</v>
      </c>
      <c r="J28" s="6" t="s">
        <v>1262</v>
      </c>
      <c r="K28" s="5">
        <v>28.55</v>
      </c>
      <c r="L28" s="6" t="s">
        <v>1263</v>
      </c>
      <c r="M28" s="5">
        <v>17.13</v>
      </c>
      <c r="N28" s="6"/>
      <c r="O28" s="5"/>
      <c r="P28" s="6"/>
      <c r="Q28" s="5"/>
      <c r="R28" s="6"/>
      <c r="S28" s="5"/>
      <c r="T28" s="6"/>
      <c r="U28" s="5"/>
      <c r="V28" s="5"/>
      <c r="W28" s="5"/>
      <c r="X28" s="6"/>
      <c r="Y28" s="5"/>
      <c r="Z28" s="5">
        <f t="shared" si="4"/>
        <v>45.68</v>
      </c>
    </row>
    <row r="29" spans="1:26" x14ac:dyDescent="0.3">
      <c r="A29" s="92">
        <v>18</v>
      </c>
      <c r="B29" s="92">
        <v>20582</v>
      </c>
      <c r="C29" s="3">
        <v>43223</v>
      </c>
      <c r="D29" s="4" t="s">
        <v>156</v>
      </c>
      <c r="E29" s="92">
        <f t="shared" si="3"/>
        <v>840686</v>
      </c>
      <c r="F29" s="37">
        <v>840687</v>
      </c>
      <c r="G29" s="92">
        <f t="shared" si="0"/>
        <v>2</v>
      </c>
      <c r="H29" s="4" t="s">
        <v>24</v>
      </c>
      <c r="I29" s="5">
        <f t="shared" si="1"/>
        <v>11.42</v>
      </c>
      <c r="J29" s="6" t="s">
        <v>1264</v>
      </c>
      <c r="K29" s="5">
        <v>11.42</v>
      </c>
      <c r="L29" s="6"/>
      <c r="M29" s="5"/>
      <c r="N29" s="6"/>
      <c r="O29" s="5"/>
      <c r="P29" s="6"/>
      <c r="Q29" s="5"/>
      <c r="R29" s="6"/>
      <c r="S29" s="5"/>
      <c r="T29" s="6"/>
      <c r="U29" s="5"/>
      <c r="V29" s="5"/>
      <c r="W29" s="5"/>
      <c r="X29" s="6"/>
      <c r="Y29" s="5"/>
      <c r="Z29" s="5">
        <f t="shared" si="4"/>
        <v>11.42</v>
      </c>
    </row>
    <row r="30" spans="1:26" x14ac:dyDescent="0.3">
      <c r="A30" s="92">
        <v>19</v>
      </c>
      <c r="B30" s="92">
        <v>20583</v>
      </c>
      <c r="C30" s="3"/>
      <c r="D30" s="4" t="s">
        <v>1043</v>
      </c>
      <c r="E30" s="92">
        <f t="shared" si="3"/>
        <v>840688</v>
      </c>
      <c r="F30" s="37">
        <v>840689</v>
      </c>
      <c r="G30" s="92">
        <f t="shared" si="0"/>
        <v>2</v>
      </c>
      <c r="H30" s="4" t="s">
        <v>12</v>
      </c>
      <c r="I30" s="5">
        <f t="shared" si="1"/>
        <v>11.42</v>
      </c>
      <c r="J30" s="6" t="s">
        <v>1265</v>
      </c>
      <c r="K30" s="5">
        <v>11.42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5"/>
      <c r="W30" s="5"/>
      <c r="X30" s="6"/>
      <c r="Y30" s="5"/>
      <c r="Z30" s="5">
        <f t="shared" si="4"/>
        <v>11.42</v>
      </c>
    </row>
    <row r="31" spans="1:26" x14ac:dyDescent="0.3">
      <c r="A31" s="92">
        <v>20</v>
      </c>
      <c r="B31" s="92">
        <v>20584</v>
      </c>
      <c r="C31" s="3"/>
      <c r="D31" s="4" t="s">
        <v>186</v>
      </c>
      <c r="E31" s="92">
        <f t="shared" si="3"/>
        <v>840690</v>
      </c>
      <c r="F31" s="37">
        <v>840691</v>
      </c>
      <c r="G31" s="92">
        <f t="shared" si="0"/>
        <v>2</v>
      </c>
      <c r="H31" s="4" t="s">
        <v>117</v>
      </c>
      <c r="I31" s="5">
        <f t="shared" si="1"/>
        <v>11.42</v>
      </c>
      <c r="J31" s="6" t="s">
        <v>199</v>
      </c>
      <c r="K31" s="5">
        <v>11.42</v>
      </c>
      <c r="L31" s="6"/>
      <c r="M31" s="5"/>
      <c r="N31" s="6"/>
      <c r="O31" s="5"/>
      <c r="P31" s="6"/>
      <c r="Q31" s="5"/>
      <c r="R31" s="6"/>
      <c r="S31" s="5"/>
      <c r="T31" s="6"/>
      <c r="U31" s="5"/>
      <c r="V31" s="5"/>
      <c r="W31" s="5"/>
      <c r="X31" s="6"/>
      <c r="Y31" s="5"/>
      <c r="Z31" s="5">
        <f t="shared" si="4"/>
        <v>11.42</v>
      </c>
    </row>
    <row r="32" spans="1:26" x14ac:dyDescent="0.3">
      <c r="A32" s="92">
        <v>21</v>
      </c>
      <c r="B32" s="92">
        <v>20585</v>
      </c>
      <c r="C32" s="3"/>
      <c r="D32" s="4" t="s">
        <v>250</v>
      </c>
      <c r="E32" s="92">
        <f t="shared" si="3"/>
        <v>840692</v>
      </c>
      <c r="F32" s="37">
        <v>840694</v>
      </c>
      <c r="G32" s="92">
        <f t="shared" si="0"/>
        <v>3</v>
      </c>
      <c r="H32" s="4" t="s">
        <v>74</v>
      </c>
      <c r="I32" s="5">
        <f t="shared" si="1"/>
        <v>17.13</v>
      </c>
      <c r="J32" s="6" t="s">
        <v>1266</v>
      </c>
      <c r="K32" s="5">
        <v>17.13</v>
      </c>
      <c r="L32" s="6"/>
      <c r="M32" s="5"/>
      <c r="N32" s="6"/>
      <c r="O32" s="5"/>
      <c r="P32" s="6"/>
      <c r="Q32" s="5"/>
      <c r="R32" s="6"/>
      <c r="S32" s="5"/>
      <c r="T32" s="6"/>
      <c r="U32" s="5"/>
      <c r="V32" s="5"/>
      <c r="W32" s="5"/>
      <c r="X32" s="6"/>
      <c r="Y32" s="5"/>
      <c r="Z32" s="5">
        <f t="shared" si="4"/>
        <v>17.13</v>
      </c>
    </row>
    <row r="33" spans="1:26" x14ac:dyDescent="0.3">
      <c r="A33" s="92">
        <v>22</v>
      </c>
      <c r="B33" s="92">
        <v>20586</v>
      </c>
      <c r="C33" s="3"/>
      <c r="D33" s="4" t="s">
        <v>893</v>
      </c>
      <c r="E33" s="92">
        <f t="shared" si="3"/>
        <v>840695</v>
      </c>
      <c r="F33" s="37">
        <v>840696</v>
      </c>
      <c r="G33" s="92">
        <f t="shared" si="0"/>
        <v>2</v>
      </c>
      <c r="H33" s="4" t="s">
        <v>120</v>
      </c>
      <c r="I33" s="5">
        <f t="shared" si="1"/>
        <v>11.42</v>
      </c>
      <c r="J33" s="6" t="s">
        <v>1267</v>
      </c>
      <c r="K33" s="5">
        <v>11.42</v>
      </c>
      <c r="L33" s="6"/>
      <c r="M33" s="5"/>
      <c r="N33" s="6"/>
      <c r="O33" s="5"/>
      <c r="P33" s="6"/>
      <c r="Q33" s="5"/>
      <c r="R33" s="6"/>
      <c r="S33" s="5"/>
      <c r="T33" s="6"/>
      <c r="U33" s="5"/>
      <c r="V33" s="5"/>
      <c r="W33" s="5"/>
      <c r="X33" s="6"/>
      <c r="Y33" s="5"/>
      <c r="Z33" s="5">
        <f t="shared" si="4"/>
        <v>11.42</v>
      </c>
    </row>
    <row r="34" spans="1:26" x14ac:dyDescent="0.3">
      <c r="A34" s="92">
        <v>23</v>
      </c>
      <c r="B34" s="92">
        <v>20587</v>
      </c>
      <c r="C34" s="3"/>
      <c r="D34" s="4" t="s">
        <v>245</v>
      </c>
      <c r="E34" s="92">
        <f t="shared" si="3"/>
        <v>840697</v>
      </c>
      <c r="F34" s="37">
        <v>840699</v>
      </c>
      <c r="G34" s="92">
        <f t="shared" si="0"/>
        <v>3</v>
      </c>
      <c r="H34" s="4" t="s">
        <v>303</v>
      </c>
      <c r="I34" s="5">
        <f t="shared" si="1"/>
        <v>17.13</v>
      </c>
      <c r="J34" s="6" t="s">
        <v>1268</v>
      </c>
      <c r="K34" s="5">
        <v>17.13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5"/>
      <c r="W34" s="5"/>
      <c r="X34" s="6"/>
      <c r="Y34" s="5"/>
      <c r="Z34" s="5">
        <f t="shared" si="4"/>
        <v>17.13</v>
      </c>
    </row>
    <row r="35" spans="1:26" x14ac:dyDescent="0.3">
      <c r="A35" s="92">
        <v>24</v>
      </c>
      <c r="B35" s="92">
        <v>20588</v>
      </c>
      <c r="C35" s="3"/>
      <c r="D35" s="4" t="s">
        <v>338</v>
      </c>
      <c r="E35" s="92">
        <f t="shared" si="3"/>
        <v>840700</v>
      </c>
      <c r="F35" s="37">
        <v>840897</v>
      </c>
      <c r="G35" s="92">
        <f t="shared" si="0"/>
        <v>198</v>
      </c>
      <c r="H35" s="4" t="s">
        <v>114</v>
      </c>
      <c r="I35" s="5">
        <f t="shared" si="1"/>
        <v>1130.58</v>
      </c>
      <c r="J35" s="6" t="s">
        <v>501</v>
      </c>
      <c r="K35" s="5">
        <v>1130.58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5"/>
      <c r="W35" s="5"/>
      <c r="X35" s="6"/>
      <c r="Y35" s="5"/>
      <c r="Z35" s="5">
        <f t="shared" si="4"/>
        <v>1130.58</v>
      </c>
    </row>
    <row r="36" spans="1:26" x14ac:dyDescent="0.3">
      <c r="A36" s="92">
        <v>25</v>
      </c>
      <c r="B36" s="92">
        <v>20589</v>
      </c>
      <c r="C36" s="3"/>
      <c r="D36" s="4" t="s">
        <v>338</v>
      </c>
      <c r="E36" s="92">
        <f t="shared" si="3"/>
        <v>840898</v>
      </c>
      <c r="F36" s="37">
        <v>841023</v>
      </c>
      <c r="G36" s="92">
        <f t="shared" si="0"/>
        <v>126</v>
      </c>
      <c r="H36" s="4" t="s">
        <v>114</v>
      </c>
      <c r="I36" s="5">
        <f t="shared" si="1"/>
        <v>719.46</v>
      </c>
      <c r="J36" s="6" t="s">
        <v>501</v>
      </c>
      <c r="K36" s="5">
        <v>719.46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5"/>
      <c r="W36" s="5"/>
      <c r="X36" s="6"/>
      <c r="Y36" s="5"/>
      <c r="Z36" s="5">
        <f t="shared" si="4"/>
        <v>719.46</v>
      </c>
    </row>
    <row r="37" spans="1:26" x14ac:dyDescent="0.3">
      <c r="A37" s="92">
        <v>26</v>
      </c>
      <c r="B37" s="92">
        <v>20590</v>
      </c>
      <c r="C37" s="3"/>
      <c r="D37" s="4" t="s">
        <v>149</v>
      </c>
      <c r="E37" s="92">
        <f t="shared" si="3"/>
        <v>841024</v>
      </c>
      <c r="F37" s="37">
        <v>841038</v>
      </c>
      <c r="G37" s="92">
        <f t="shared" si="0"/>
        <v>15</v>
      </c>
      <c r="H37" s="4" t="s">
        <v>1113</v>
      </c>
      <c r="I37" s="5">
        <f t="shared" si="1"/>
        <v>85.65</v>
      </c>
      <c r="J37" s="6" t="s">
        <v>1425</v>
      </c>
      <c r="K37" s="5">
        <v>34.26</v>
      </c>
      <c r="L37" s="6" t="s">
        <v>1426</v>
      </c>
      <c r="M37" s="5">
        <v>22.84</v>
      </c>
      <c r="N37" s="6" t="s">
        <v>1427</v>
      </c>
      <c r="O37" s="5">
        <v>28.55</v>
      </c>
      <c r="P37" s="6"/>
      <c r="Q37" s="5"/>
      <c r="R37" s="6"/>
      <c r="S37" s="5"/>
      <c r="T37" s="6"/>
      <c r="U37" s="5"/>
      <c r="V37" s="5"/>
      <c r="W37" s="5"/>
      <c r="X37" s="6"/>
      <c r="Y37" s="5"/>
      <c r="Z37" s="5">
        <f t="shared" si="4"/>
        <v>85.649999999999991</v>
      </c>
    </row>
    <row r="38" spans="1:26" x14ac:dyDescent="0.3">
      <c r="A38" s="92">
        <v>27</v>
      </c>
      <c r="B38" s="92">
        <v>20591</v>
      </c>
      <c r="C38" s="3"/>
      <c r="D38" s="4" t="s">
        <v>336</v>
      </c>
      <c r="E38" s="92">
        <f t="shared" si="3"/>
        <v>841039</v>
      </c>
      <c r="F38" s="37">
        <v>841280</v>
      </c>
      <c r="G38" s="92">
        <f t="shared" si="0"/>
        <v>242</v>
      </c>
      <c r="H38" s="4" t="s">
        <v>118</v>
      </c>
      <c r="I38" s="5">
        <f t="shared" si="1"/>
        <v>1381.82</v>
      </c>
      <c r="J38" s="6" t="s">
        <v>501</v>
      </c>
      <c r="K38" s="5">
        <v>1381.82</v>
      </c>
      <c r="L38" s="6"/>
      <c r="M38" s="5"/>
      <c r="N38" s="6"/>
      <c r="O38" s="5"/>
      <c r="P38" s="6"/>
      <c r="Q38" s="5"/>
      <c r="R38" s="6"/>
      <c r="S38" s="5"/>
      <c r="T38" s="6"/>
      <c r="U38" s="5"/>
      <c r="V38" s="5"/>
      <c r="W38" s="5"/>
      <c r="X38" s="6"/>
      <c r="Y38" s="5"/>
      <c r="Z38" s="5">
        <f t="shared" si="4"/>
        <v>1381.82</v>
      </c>
    </row>
    <row r="39" spans="1:26" x14ac:dyDescent="0.3">
      <c r="A39" s="92">
        <v>28</v>
      </c>
      <c r="B39" s="92">
        <v>20592</v>
      </c>
      <c r="C39" s="3"/>
      <c r="D39" s="4" t="s">
        <v>336</v>
      </c>
      <c r="E39" s="92">
        <f t="shared" si="3"/>
        <v>841281</v>
      </c>
      <c r="F39" s="37">
        <v>841403</v>
      </c>
      <c r="G39" s="92">
        <f t="shared" si="0"/>
        <v>123</v>
      </c>
      <c r="H39" s="4" t="s">
        <v>118</v>
      </c>
      <c r="I39" s="5">
        <f t="shared" si="1"/>
        <v>702.33</v>
      </c>
      <c r="J39" s="6" t="s">
        <v>501</v>
      </c>
      <c r="K39" s="5">
        <v>702.33</v>
      </c>
      <c r="L39" s="6"/>
      <c r="M39" s="5"/>
      <c r="N39" s="6"/>
      <c r="O39" s="5"/>
      <c r="P39" s="6"/>
      <c r="Q39" s="5"/>
      <c r="R39" s="6"/>
      <c r="S39" s="5"/>
      <c r="T39" s="6"/>
      <c r="U39" s="5"/>
      <c r="V39" s="5"/>
      <c r="W39" s="5"/>
      <c r="X39" s="6"/>
      <c r="Y39" s="5"/>
      <c r="Z39" s="5">
        <f t="shared" si="4"/>
        <v>702.33</v>
      </c>
    </row>
    <row r="40" spans="1:26" x14ac:dyDescent="0.3">
      <c r="A40" s="92">
        <v>29</v>
      </c>
      <c r="B40" s="92">
        <v>20593</v>
      </c>
      <c r="C40" s="3"/>
      <c r="D40" s="4" t="s">
        <v>250</v>
      </c>
      <c r="E40" s="92">
        <f t="shared" si="3"/>
        <v>841404</v>
      </c>
      <c r="F40" s="37">
        <v>841406</v>
      </c>
      <c r="G40" s="92">
        <f t="shared" si="0"/>
        <v>3</v>
      </c>
      <c r="H40" s="4" t="s">
        <v>48</v>
      </c>
      <c r="I40" s="5">
        <f t="shared" si="1"/>
        <v>17.13</v>
      </c>
      <c r="J40" s="6" t="s">
        <v>1818</v>
      </c>
      <c r="K40" s="5">
        <v>17.13</v>
      </c>
      <c r="L40" s="6"/>
      <c r="M40" s="5"/>
      <c r="N40" s="6"/>
      <c r="O40" s="5"/>
      <c r="P40" s="6"/>
      <c r="Q40" s="5"/>
      <c r="R40" s="6"/>
      <c r="S40" s="5"/>
      <c r="T40" s="6"/>
      <c r="U40" s="5"/>
      <c r="V40" s="5"/>
      <c r="W40" s="5"/>
      <c r="X40" s="6"/>
      <c r="Y40" s="5"/>
      <c r="Z40" s="5">
        <f t="shared" si="4"/>
        <v>17.13</v>
      </c>
    </row>
    <row r="41" spans="1:26" x14ac:dyDescent="0.3">
      <c r="A41" s="92">
        <v>30</v>
      </c>
      <c r="B41" s="92">
        <v>20594</v>
      </c>
      <c r="C41" s="3"/>
      <c r="D41" s="4" t="s">
        <v>339</v>
      </c>
      <c r="E41" s="92">
        <f t="shared" si="3"/>
        <v>841407</v>
      </c>
      <c r="F41" s="37">
        <v>841457</v>
      </c>
      <c r="G41" s="92">
        <f t="shared" si="0"/>
        <v>51</v>
      </c>
      <c r="H41" s="4" t="s">
        <v>115</v>
      </c>
      <c r="I41" s="5">
        <f t="shared" si="1"/>
        <v>291.20999999999998</v>
      </c>
      <c r="J41" s="6" t="s">
        <v>501</v>
      </c>
      <c r="K41" s="5">
        <v>291.20999999999998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5"/>
      <c r="W41" s="5"/>
      <c r="X41" s="6"/>
      <c r="Y41" s="5"/>
      <c r="Z41" s="5">
        <f t="shared" si="4"/>
        <v>291.20999999999998</v>
      </c>
    </row>
    <row r="42" spans="1:26" x14ac:dyDescent="0.3">
      <c r="A42" s="92">
        <v>31</v>
      </c>
      <c r="B42" s="92">
        <v>20595</v>
      </c>
      <c r="C42" s="3"/>
      <c r="D42" s="4" t="s">
        <v>339</v>
      </c>
      <c r="E42" s="92">
        <f t="shared" si="3"/>
        <v>841458</v>
      </c>
      <c r="F42" s="37">
        <v>841540</v>
      </c>
      <c r="G42" s="92">
        <f t="shared" si="0"/>
        <v>83</v>
      </c>
      <c r="H42" s="4" t="s">
        <v>115</v>
      </c>
      <c r="I42" s="5">
        <f t="shared" si="1"/>
        <v>473.93</v>
      </c>
      <c r="J42" s="6" t="s">
        <v>501</v>
      </c>
      <c r="K42" s="5">
        <v>473.93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5"/>
      <c r="W42" s="5"/>
      <c r="X42" s="6"/>
      <c r="Y42" s="5"/>
      <c r="Z42" s="5">
        <f t="shared" si="4"/>
        <v>473.93</v>
      </c>
    </row>
    <row r="43" spans="1:26" x14ac:dyDescent="0.3">
      <c r="A43" s="92">
        <v>32</v>
      </c>
      <c r="B43" s="92">
        <v>20598</v>
      </c>
      <c r="C43" s="3">
        <v>43224</v>
      </c>
      <c r="D43" s="4" t="s">
        <v>248</v>
      </c>
      <c r="E43" s="92">
        <f t="shared" si="3"/>
        <v>841541</v>
      </c>
      <c r="F43" s="37">
        <v>841543</v>
      </c>
      <c r="G43" s="92">
        <f t="shared" si="0"/>
        <v>3</v>
      </c>
      <c r="H43" s="4" t="s">
        <v>13</v>
      </c>
      <c r="I43" s="5">
        <f t="shared" si="1"/>
        <v>17.13</v>
      </c>
      <c r="J43" s="6" t="s">
        <v>1269</v>
      </c>
      <c r="K43" s="5">
        <v>17.13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5"/>
      <c r="W43" s="5"/>
      <c r="X43" s="6"/>
      <c r="Y43" s="5"/>
      <c r="Z43" s="5">
        <f t="shared" si="4"/>
        <v>17.13</v>
      </c>
    </row>
    <row r="44" spans="1:26" x14ac:dyDescent="0.3">
      <c r="A44" s="92">
        <v>33</v>
      </c>
      <c r="B44" s="92">
        <v>20599</v>
      </c>
      <c r="C44" s="3"/>
      <c r="D44" s="4" t="s">
        <v>268</v>
      </c>
      <c r="E44" s="92">
        <f t="shared" si="3"/>
        <v>841544</v>
      </c>
      <c r="F44" s="37">
        <v>841546</v>
      </c>
      <c r="G44" s="92">
        <f t="shared" si="0"/>
        <v>3</v>
      </c>
      <c r="H44" s="4" t="s">
        <v>107</v>
      </c>
      <c r="I44" s="5">
        <f t="shared" si="1"/>
        <v>17.13</v>
      </c>
      <c r="J44" s="6" t="s">
        <v>1270</v>
      </c>
      <c r="K44" s="5">
        <v>17.13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5"/>
      <c r="W44" s="5"/>
      <c r="X44" s="6"/>
      <c r="Y44" s="5"/>
      <c r="Z44" s="5">
        <f t="shared" si="4"/>
        <v>17.13</v>
      </c>
    </row>
    <row r="45" spans="1:26" x14ac:dyDescent="0.3">
      <c r="A45" s="92">
        <v>34</v>
      </c>
      <c r="B45" s="92">
        <v>20600</v>
      </c>
      <c r="C45" s="3">
        <v>43227</v>
      </c>
      <c r="D45" s="4" t="s">
        <v>229</v>
      </c>
      <c r="E45" s="92">
        <f t="shared" si="3"/>
        <v>841547</v>
      </c>
      <c r="F45" s="37">
        <v>841551</v>
      </c>
      <c r="G45" s="92">
        <f t="shared" si="0"/>
        <v>5</v>
      </c>
      <c r="H45" s="4" t="s">
        <v>39</v>
      </c>
      <c r="I45" s="5">
        <f t="shared" si="1"/>
        <v>28.55</v>
      </c>
      <c r="J45" s="6" t="s">
        <v>1271</v>
      </c>
      <c r="K45" s="5">
        <v>28.55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5"/>
      <c r="W45" s="5"/>
      <c r="X45" s="6"/>
      <c r="Y45" s="5"/>
      <c r="Z45" s="5">
        <f t="shared" si="4"/>
        <v>28.55</v>
      </c>
    </row>
    <row r="46" spans="1:26" x14ac:dyDescent="0.3">
      <c r="A46" s="92">
        <v>35</v>
      </c>
      <c r="B46" s="92">
        <v>20601</v>
      </c>
      <c r="C46" s="3"/>
      <c r="D46" s="4" t="s">
        <v>156</v>
      </c>
      <c r="E46" s="92">
        <f t="shared" si="3"/>
        <v>841552</v>
      </c>
      <c r="F46" s="37">
        <v>841553</v>
      </c>
      <c r="G46" s="92">
        <f t="shared" si="0"/>
        <v>2</v>
      </c>
      <c r="H46" s="4" t="s">
        <v>290</v>
      </c>
      <c r="I46" s="5">
        <f t="shared" si="1"/>
        <v>11.42</v>
      </c>
      <c r="J46" s="6" t="s">
        <v>1272</v>
      </c>
      <c r="K46" s="5">
        <v>11.42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5"/>
      <c r="W46" s="5"/>
      <c r="X46" s="6"/>
      <c r="Y46" s="5"/>
      <c r="Z46" s="5">
        <f t="shared" si="4"/>
        <v>11.42</v>
      </c>
    </row>
    <row r="47" spans="1:26" x14ac:dyDescent="0.3">
      <c r="A47" s="92">
        <v>36</v>
      </c>
      <c r="B47" s="92">
        <v>20603</v>
      </c>
      <c r="C47" s="3"/>
      <c r="D47" s="4" t="s">
        <v>251</v>
      </c>
      <c r="E47" s="92">
        <f t="shared" si="3"/>
        <v>841554</v>
      </c>
      <c r="F47" s="37">
        <v>841559</v>
      </c>
      <c r="G47" s="92">
        <f t="shared" si="0"/>
        <v>6</v>
      </c>
      <c r="H47" s="4" t="s">
        <v>35</v>
      </c>
      <c r="I47" s="5">
        <f t="shared" si="1"/>
        <v>34.26</v>
      </c>
      <c r="J47" s="6" t="s">
        <v>1431</v>
      </c>
      <c r="K47" s="5">
        <v>34.26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5"/>
      <c r="W47" s="5"/>
      <c r="X47" s="6"/>
      <c r="Y47" s="5"/>
      <c r="Z47" s="5">
        <f t="shared" si="4"/>
        <v>34.26</v>
      </c>
    </row>
    <row r="48" spans="1:26" x14ac:dyDescent="0.3">
      <c r="A48" s="92">
        <v>37</v>
      </c>
      <c r="B48" s="92">
        <v>20604</v>
      </c>
      <c r="C48" s="3"/>
      <c r="D48" s="4" t="s">
        <v>257</v>
      </c>
      <c r="E48" s="92">
        <f t="shared" si="3"/>
        <v>841560</v>
      </c>
      <c r="F48" s="37">
        <v>841560</v>
      </c>
      <c r="G48" s="92">
        <f t="shared" si="0"/>
        <v>1</v>
      </c>
      <c r="H48" s="4" t="s">
        <v>1</v>
      </c>
      <c r="I48" s="5">
        <f t="shared" si="1"/>
        <v>5.71</v>
      </c>
      <c r="J48" s="6" t="s">
        <v>1273</v>
      </c>
      <c r="K48" s="5">
        <v>5.71</v>
      </c>
      <c r="L48" s="6"/>
      <c r="M48" s="5"/>
      <c r="N48" s="6"/>
      <c r="O48" s="5"/>
      <c r="P48" s="6"/>
      <c r="Q48" s="5"/>
      <c r="R48" s="6"/>
      <c r="S48" s="5"/>
      <c r="T48" s="6"/>
      <c r="U48" s="5"/>
      <c r="V48" s="5"/>
      <c r="W48" s="5"/>
      <c r="X48" s="6"/>
      <c r="Y48" s="5"/>
      <c r="Z48" s="5">
        <f t="shared" si="4"/>
        <v>5.71</v>
      </c>
    </row>
    <row r="49" spans="1:26" x14ac:dyDescent="0.3">
      <c r="A49" s="92">
        <v>38</v>
      </c>
      <c r="B49" s="92">
        <v>20605</v>
      </c>
      <c r="C49" s="3"/>
      <c r="D49" s="4" t="s">
        <v>258</v>
      </c>
      <c r="E49" s="92">
        <f t="shared" si="3"/>
        <v>841561</v>
      </c>
      <c r="F49" s="37">
        <v>841562</v>
      </c>
      <c r="G49" s="92">
        <f t="shared" si="0"/>
        <v>2</v>
      </c>
      <c r="H49" s="4" t="s">
        <v>108</v>
      </c>
      <c r="I49" s="5">
        <f t="shared" si="1"/>
        <v>11.42</v>
      </c>
      <c r="J49" s="6" t="s">
        <v>1274</v>
      </c>
      <c r="K49" s="5">
        <v>11.42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5"/>
      <c r="W49" s="5"/>
      <c r="X49" s="6"/>
      <c r="Y49" s="5"/>
      <c r="Z49" s="5">
        <f t="shared" si="4"/>
        <v>11.42</v>
      </c>
    </row>
    <row r="50" spans="1:26" x14ac:dyDescent="0.3">
      <c r="A50" s="92">
        <v>39</v>
      </c>
      <c r="B50" s="92">
        <v>20606</v>
      </c>
      <c r="C50" s="3"/>
      <c r="D50" s="4" t="s">
        <v>337</v>
      </c>
      <c r="E50" s="92">
        <f t="shared" si="3"/>
        <v>841563</v>
      </c>
      <c r="F50" s="37">
        <v>841701</v>
      </c>
      <c r="G50" s="92">
        <f t="shared" si="0"/>
        <v>139</v>
      </c>
      <c r="H50" s="4" t="s">
        <v>47</v>
      </c>
      <c r="I50" s="5">
        <f t="shared" si="1"/>
        <v>793.68999999999994</v>
      </c>
      <c r="J50" s="6" t="s">
        <v>501</v>
      </c>
      <c r="K50" s="5">
        <v>793.69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5"/>
      <c r="W50" s="5"/>
      <c r="X50" s="6"/>
      <c r="Y50" s="5"/>
      <c r="Z50" s="5">
        <f t="shared" si="4"/>
        <v>793.69</v>
      </c>
    </row>
    <row r="51" spans="1:26" x14ac:dyDescent="0.3">
      <c r="A51" s="92">
        <v>40</v>
      </c>
      <c r="B51" s="92">
        <v>20607</v>
      </c>
      <c r="C51" s="3"/>
      <c r="D51" s="4" t="s">
        <v>337</v>
      </c>
      <c r="E51" s="92">
        <f t="shared" si="3"/>
        <v>841702</v>
      </c>
      <c r="F51" s="37">
        <v>841763</v>
      </c>
      <c r="G51" s="92">
        <f t="shared" si="0"/>
        <v>62</v>
      </c>
      <c r="H51" s="4" t="s">
        <v>47</v>
      </c>
      <c r="I51" s="5">
        <f t="shared" si="1"/>
        <v>354.02</v>
      </c>
      <c r="J51" s="6" t="s">
        <v>501</v>
      </c>
      <c r="K51" s="5">
        <v>354.02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5"/>
      <c r="W51" s="5"/>
      <c r="X51" s="6"/>
      <c r="Y51" s="5"/>
      <c r="Z51" s="5">
        <f t="shared" si="4"/>
        <v>354.02</v>
      </c>
    </row>
    <row r="52" spans="1:26" x14ac:dyDescent="0.3">
      <c r="A52" s="92">
        <v>41</v>
      </c>
      <c r="B52" s="92">
        <v>20608</v>
      </c>
      <c r="C52" s="3"/>
      <c r="D52" s="4" t="s">
        <v>156</v>
      </c>
      <c r="E52" s="92">
        <f t="shared" si="3"/>
        <v>841764</v>
      </c>
      <c r="F52" s="37">
        <v>841766</v>
      </c>
      <c r="G52" s="92">
        <f t="shared" si="0"/>
        <v>3</v>
      </c>
      <c r="H52" s="4" t="s">
        <v>6</v>
      </c>
      <c r="I52" s="5">
        <f t="shared" si="1"/>
        <v>17.13</v>
      </c>
      <c r="J52" s="6" t="s">
        <v>1275</v>
      </c>
      <c r="K52" s="5">
        <v>17.13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5"/>
      <c r="W52" s="5"/>
      <c r="X52" s="6"/>
      <c r="Y52" s="5"/>
      <c r="Z52" s="5">
        <f t="shared" si="4"/>
        <v>17.13</v>
      </c>
    </row>
    <row r="53" spans="1:26" x14ac:dyDescent="0.3">
      <c r="A53" s="92">
        <v>42</v>
      </c>
      <c r="B53" s="92">
        <v>20609</v>
      </c>
      <c r="C53" s="3"/>
      <c r="D53" s="4" t="s">
        <v>264</v>
      </c>
      <c r="E53" s="92">
        <f t="shared" si="3"/>
        <v>841767</v>
      </c>
      <c r="F53" s="37">
        <v>841769</v>
      </c>
      <c r="G53" s="92">
        <f t="shared" si="0"/>
        <v>3</v>
      </c>
      <c r="H53" s="4" t="s">
        <v>9</v>
      </c>
      <c r="I53" s="5">
        <f t="shared" si="1"/>
        <v>17.13</v>
      </c>
      <c r="J53" s="6" t="s">
        <v>1276</v>
      </c>
      <c r="K53" s="5">
        <v>17.13</v>
      </c>
      <c r="L53" s="6"/>
      <c r="M53" s="5"/>
      <c r="N53" s="6"/>
      <c r="O53" s="5"/>
      <c r="P53" s="6"/>
      <c r="Q53" s="5"/>
      <c r="R53" s="6"/>
      <c r="S53" s="5"/>
      <c r="T53" s="6"/>
      <c r="U53" s="5"/>
      <c r="V53" s="5"/>
      <c r="W53" s="5"/>
      <c r="X53" s="6"/>
      <c r="Y53" s="5"/>
      <c r="Z53" s="5">
        <f t="shared" si="4"/>
        <v>17.13</v>
      </c>
    </row>
    <row r="54" spans="1:26" x14ac:dyDescent="0.3">
      <c r="A54" s="92">
        <v>43</v>
      </c>
      <c r="B54" s="92">
        <v>20610</v>
      </c>
      <c r="C54" s="3"/>
      <c r="D54" s="4" t="s">
        <v>250</v>
      </c>
      <c r="E54" s="92">
        <f t="shared" si="3"/>
        <v>841770</v>
      </c>
      <c r="F54" s="37">
        <v>841774</v>
      </c>
      <c r="G54" s="92">
        <f t="shared" si="0"/>
        <v>5</v>
      </c>
      <c r="H54" s="4" t="s">
        <v>74</v>
      </c>
      <c r="I54" s="5">
        <f t="shared" si="1"/>
        <v>28.55</v>
      </c>
      <c r="J54" s="6" t="s">
        <v>1278</v>
      </c>
      <c r="K54" s="5">
        <v>11.42</v>
      </c>
      <c r="L54" s="6" t="s">
        <v>1279</v>
      </c>
      <c r="M54" s="5">
        <v>17.13</v>
      </c>
      <c r="N54" s="6"/>
      <c r="O54" s="5"/>
      <c r="P54" s="6"/>
      <c r="Q54" s="5"/>
      <c r="R54" s="6"/>
      <c r="S54" s="5"/>
      <c r="T54" s="6"/>
      <c r="U54" s="5"/>
      <c r="V54" s="5"/>
      <c r="W54" s="5"/>
      <c r="X54" s="6"/>
      <c r="Y54" s="5"/>
      <c r="Z54" s="5">
        <f t="shared" si="4"/>
        <v>28.549999999999997</v>
      </c>
    </row>
    <row r="55" spans="1:26" x14ac:dyDescent="0.3">
      <c r="A55" s="92">
        <v>44</v>
      </c>
      <c r="B55" s="92">
        <v>20611</v>
      </c>
      <c r="C55" s="3"/>
      <c r="D55" s="4" t="s">
        <v>148</v>
      </c>
      <c r="E55" s="92">
        <f t="shared" si="3"/>
        <v>841775</v>
      </c>
      <c r="F55" s="37">
        <v>841779</v>
      </c>
      <c r="G55" s="92">
        <f t="shared" si="0"/>
        <v>5</v>
      </c>
      <c r="H55" s="4" t="s">
        <v>110</v>
      </c>
      <c r="I55" s="5">
        <f t="shared" si="1"/>
        <v>28.55</v>
      </c>
      <c r="J55" s="6" t="s">
        <v>1277</v>
      </c>
      <c r="K55" s="5">
        <v>28.55</v>
      </c>
      <c r="L55" s="6"/>
      <c r="M55" s="5"/>
      <c r="N55" s="6"/>
      <c r="O55" s="5"/>
      <c r="P55" s="6"/>
      <c r="Q55" s="5"/>
      <c r="R55" s="6"/>
      <c r="S55" s="5"/>
      <c r="T55" s="6"/>
      <c r="U55" s="5"/>
      <c r="V55" s="5"/>
      <c r="W55" s="5"/>
      <c r="X55" s="6"/>
      <c r="Y55" s="5"/>
      <c r="Z55" s="5">
        <f t="shared" si="4"/>
        <v>28.55</v>
      </c>
    </row>
    <row r="56" spans="1:26" x14ac:dyDescent="0.3">
      <c r="A56" s="92">
        <v>45</v>
      </c>
      <c r="B56" s="92">
        <v>20612</v>
      </c>
      <c r="C56" s="3"/>
      <c r="D56" s="4" t="s">
        <v>893</v>
      </c>
      <c r="E56" s="92">
        <f t="shared" si="3"/>
        <v>841780</v>
      </c>
      <c r="F56" s="37">
        <v>841782</v>
      </c>
      <c r="G56" s="92">
        <f t="shared" si="0"/>
        <v>3</v>
      </c>
      <c r="H56" s="4" t="s">
        <v>94</v>
      </c>
      <c r="I56" s="5">
        <f t="shared" si="1"/>
        <v>17.13</v>
      </c>
      <c r="J56" s="6" t="s">
        <v>1280</v>
      </c>
      <c r="K56" s="5">
        <v>11.42</v>
      </c>
      <c r="L56" s="6" t="s">
        <v>1281</v>
      </c>
      <c r="M56" s="5">
        <v>5.71</v>
      </c>
      <c r="N56" s="6"/>
      <c r="O56" s="5"/>
      <c r="P56" s="6"/>
      <c r="Q56" s="5"/>
      <c r="R56" s="6"/>
      <c r="S56" s="5"/>
      <c r="T56" s="6"/>
      <c r="U56" s="5"/>
      <c r="V56" s="5"/>
      <c r="W56" s="5"/>
      <c r="X56" s="6"/>
      <c r="Y56" s="5"/>
      <c r="Z56" s="5">
        <f t="shared" si="4"/>
        <v>17.13</v>
      </c>
    </row>
    <row r="57" spans="1:26" x14ac:dyDescent="0.3">
      <c r="A57" s="92">
        <v>46</v>
      </c>
      <c r="B57" s="92">
        <v>20613</v>
      </c>
      <c r="C57" s="3"/>
      <c r="D57" s="4" t="s">
        <v>1114</v>
      </c>
      <c r="E57" s="92">
        <f t="shared" si="3"/>
        <v>841783</v>
      </c>
      <c r="F57" s="37">
        <v>841790</v>
      </c>
      <c r="G57" s="92">
        <f t="shared" si="0"/>
        <v>8</v>
      </c>
      <c r="H57" s="4" t="s">
        <v>188</v>
      </c>
      <c r="I57" s="5">
        <f t="shared" si="1"/>
        <v>45.68</v>
      </c>
      <c r="J57" s="6" t="s">
        <v>1282</v>
      </c>
      <c r="K57" s="5">
        <v>17.13</v>
      </c>
      <c r="L57" s="6" t="s">
        <v>1283</v>
      </c>
      <c r="M57" s="5">
        <v>17.13</v>
      </c>
      <c r="N57" s="6" t="s">
        <v>1284</v>
      </c>
      <c r="O57" s="5">
        <v>11.42</v>
      </c>
      <c r="P57" s="6"/>
      <c r="Q57" s="5"/>
      <c r="R57" s="6"/>
      <c r="S57" s="5"/>
      <c r="T57" s="6"/>
      <c r="U57" s="5"/>
      <c r="V57" s="5"/>
      <c r="W57" s="5"/>
      <c r="X57" s="6"/>
      <c r="Y57" s="5"/>
      <c r="Z57" s="5">
        <f t="shared" si="4"/>
        <v>45.68</v>
      </c>
    </row>
    <row r="58" spans="1:26" x14ac:dyDescent="0.3">
      <c r="A58" s="92">
        <v>47</v>
      </c>
      <c r="B58" s="92">
        <v>20614</v>
      </c>
      <c r="C58" s="3"/>
      <c r="D58" s="4" t="s">
        <v>265</v>
      </c>
      <c r="E58" s="92">
        <f t="shared" si="3"/>
        <v>841791</v>
      </c>
      <c r="F58" s="37">
        <v>841791</v>
      </c>
      <c r="G58" s="92">
        <f t="shared" si="0"/>
        <v>1</v>
      </c>
      <c r="H58" s="4" t="s">
        <v>46</v>
      </c>
      <c r="I58" s="5">
        <f t="shared" si="1"/>
        <v>5.71</v>
      </c>
      <c r="J58" s="6" t="s">
        <v>1285</v>
      </c>
      <c r="K58" s="5">
        <v>5.71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5"/>
      <c r="W58" s="5"/>
      <c r="X58" s="6"/>
      <c r="Y58" s="5"/>
      <c r="Z58" s="5">
        <f t="shared" si="4"/>
        <v>5.71</v>
      </c>
    </row>
    <row r="59" spans="1:26" x14ac:dyDescent="0.3">
      <c r="A59" s="92">
        <v>48</v>
      </c>
      <c r="B59" s="92">
        <v>20615</v>
      </c>
      <c r="C59" s="3">
        <v>43228</v>
      </c>
      <c r="D59" s="4" t="s">
        <v>261</v>
      </c>
      <c r="E59" s="92">
        <f t="shared" si="3"/>
        <v>841792</v>
      </c>
      <c r="F59" s="37">
        <v>841795</v>
      </c>
      <c r="G59" s="92">
        <f t="shared" si="0"/>
        <v>4</v>
      </c>
      <c r="H59" s="4" t="s">
        <v>1115</v>
      </c>
      <c r="I59" s="5">
        <f t="shared" si="1"/>
        <v>22.84</v>
      </c>
      <c r="J59" s="6" t="s">
        <v>1286</v>
      </c>
      <c r="K59" s="5">
        <v>22.84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5"/>
      <c r="W59" s="5"/>
      <c r="X59" s="6"/>
      <c r="Y59" s="5"/>
      <c r="Z59" s="5">
        <f t="shared" si="4"/>
        <v>22.84</v>
      </c>
    </row>
    <row r="60" spans="1:26" x14ac:dyDescent="0.3">
      <c r="A60" s="92">
        <v>49</v>
      </c>
      <c r="B60" s="92">
        <v>20616</v>
      </c>
      <c r="C60" s="3"/>
      <c r="D60" s="4" t="s">
        <v>164</v>
      </c>
      <c r="E60" s="92">
        <f t="shared" si="3"/>
        <v>841796</v>
      </c>
      <c r="F60" s="37">
        <v>841801</v>
      </c>
      <c r="G60" s="92">
        <f t="shared" si="0"/>
        <v>6</v>
      </c>
      <c r="H60" s="4" t="s">
        <v>121</v>
      </c>
      <c r="I60" s="5">
        <f t="shared" si="1"/>
        <v>34.26</v>
      </c>
      <c r="J60" s="6" t="s">
        <v>860</v>
      </c>
      <c r="K60" s="5">
        <v>34.26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5"/>
      <c r="W60" s="5"/>
      <c r="X60" s="6"/>
      <c r="Y60" s="5"/>
      <c r="Z60" s="5">
        <f t="shared" si="4"/>
        <v>34.26</v>
      </c>
    </row>
    <row r="61" spans="1:26" x14ac:dyDescent="0.3">
      <c r="A61" s="92">
        <v>50</v>
      </c>
      <c r="B61" s="92">
        <v>20617</v>
      </c>
      <c r="C61" s="3"/>
      <c r="D61" s="4" t="s">
        <v>237</v>
      </c>
      <c r="E61" s="92">
        <f t="shared" si="3"/>
        <v>841802</v>
      </c>
      <c r="F61" s="37">
        <v>841807</v>
      </c>
      <c r="G61" s="92">
        <f t="shared" si="0"/>
        <v>6</v>
      </c>
      <c r="H61" s="4" t="s">
        <v>60</v>
      </c>
      <c r="I61" s="5">
        <f t="shared" si="1"/>
        <v>34.26</v>
      </c>
      <c r="J61" s="6" t="s">
        <v>1287</v>
      </c>
      <c r="K61" s="5">
        <v>22.84</v>
      </c>
      <c r="L61" s="6" t="s">
        <v>1288</v>
      </c>
      <c r="M61" s="5">
        <v>11.42</v>
      </c>
      <c r="N61" s="6"/>
      <c r="O61" s="5"/>
      <c r="P61" s="6"/>
      <c r="Q61" s="5"/>
      <c r="R61" s="6"/>
      <c r="S61" s="5"/>
      <c r="T61" s="6"/>
      <c r="U61" s="5"/>
      <c r="V61" s="5"/>
      <c r="W61" s="5"/>
      <c r="X61" s="6"/>
      <c r="Y61" s="5"/>
      <c r="Z61" s="5">
        <f t="shared" si="4"/>
        <v>34.26</v>
      </c>
    </row>
    <row r="62" spans="1:26" x14ac:dyDescent="0.3">
      <c r="A62" s="92">
        <v>51</v>
      </c>
      <c r="B62" s="92">
        <v>20618</v>
      </c>
      <c r="C62" s="3"/>
      <c r="D62" s="4" t="s">
        <v>185</v>
      </c>
      <c r="E62" s="92">
        <f t="shared" si="3"/>
        <v>841808</v>
      </c>
      <c r="F62" s="37">
        <v>841817</v>
      </c>
      <c r="G62" s="92">
        <f t="shared" si="0"/>
        <v>10</v>
      </c>
      <c r="H62" s="4" t="s">
        <v>11</v>
      </c>
      <c r="I62" s="5">
        <f t="shared" si="1"/>
        <v>57.1</v>
      </c>
      <c r="J62" s="6" t="s">
        <v>1289</v>
      </c>
      <c r="K62" s="5">
        <v>34.26</v>
      </c>
      <c r="L62" s="6" t="s">
        <v>1290</v>
      </c>
      <c r="M62" s="5">
        <v>22.84</v>
      </c>
      <c r="N62" s="6"/>
      <c r="O62" s="5"/>
      <c r="P62" s="6"/>
      <c r="Q62" s="5"/>
      <c r="R62" s="6"/>
      <c r="S62" s="5"/>
      <c r="T62" s="6"/>
      <c r="U62" s="5"/>
      <c r="V62" s="5"/>
      <c r="W62" s="5"/>
      <c r="X62" s="6"/>
      <c r="Y62" s="5"/>
      <c r="Z62" s="5">
        <f t="shared" si="4"/>
        <v>57.099999999999994</v>
      </c>
    </row>
    <row r="63" spans="1:26" x14ac:dyDescent="0.3">
      <c r="A63" s="92">
        <v>52</v>
      </c>
      <c r="B63" s="92">
        <v>20619</v>
      </c>
      <c r="C63" s="3"/>
      <c r="D63" s="4" t="s">
        <v>246</v>
      </c>
      <c r="E63" s="92">
        <f t="shared" si="3"/>
        <v>841818</v>
      </c>
      <c r="F63" s="37">
        <v>841819</v>
      </c>
      <c r="G63" s="92">
        <f t="shared" si="0"/>
        <v>2</v>
      </c>
      <c r="H63" s="4" t="s">
        <v>17</v>
      </c>
      <c r="I63" s="5">
        <f t="shared" si="1"/>
        <v>11.42</v>
      </c>
      <c r="J63" s="6" t="s">
        <v>1291</v>
      </c>
      <c r="K63" s="5">
        <v>11.42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5"/>
      <c r="W63" s="5"/>
      <c r="X63" s="6"/>
      <c r="Y63" s="5"/>
      <c r="Z63" s="5">
        <f t="shared" si="4"/>
        <v>11.42</v>
      </c>
    </row>
    <row r="64" spans="1:26" x14ac:dyDescent="0.3">
      <c r="A64" s="92">
        <v>53</v>
      </c>
      <c r="B64" s="92">
        <v>20620</v>
      </c>
      <c r="C64" s="3"/>
      <c r="D64" s="4" t="s">
        <v>382</v>
      </c>
      <c r="E64" s="92">
        <f t="shared" si="3"/>
        <v>841820</v>
      </c>
      <c r="F64" s="37">
        <v>841998</v>
      </c>
      <c r="G64" s="92">
        <f t="shared" si="0"/>
        <v>179</v>
      </c>
      <c r="H64" s="4" t="s">
        <v>104</v>
      </c>
      <c r="I64" s="5">
        <f t="shared" si="1"/>
        <v>1022.09</v>
      </c>
      <c r="J64" s="6" t="s">
        <v>1549</v>
      </c>
      <c r="K64" s="5">
        <v>371.15</v>
      </c>
      <c r="L64" s="6" t="s">
        <v>1550</v>
      </c>
      <c r="M64" s="5">
        <v>199.85</v>
      </c>
      <c r="N64" s="6" t="s">
        <v>1551</v>
      </c>
      <c r="O64" s="5">
        <v>371.15</v>
      </c>
      <c r="P64" s="6" t="s">
        <v>1128</v>
      </c>
      <c r="Q64" s="5">
        <v>79.94</v>
      </c>
      <c r="R64" s="6"/>
      <c r="S64" s="5"/>
      <c r="T64" s="6"/>
      <c r="U64" s="5"/>
      <c r="V64" s="5"/>
      <c r="W64" s="5"/>
      <c r="X64" s="6"/>
      <c r="Y64" s="5"/>
      <c r="Z64" s="5">
        <f t="shared" si="4"/>
        <v>1022.0899999999999</v>
      </c>
    </row>
    <row r="65" spans="1:26" x14ac:dyDescent="0.3">
      <c r="A65" s="92">
        <v>54</v>
      </c>
      <c r="B65" s="92">
        <v>20621</v>
      </c>
      <c r="C65" s="3"/>
      <c r="D65" s="4" t="s">
        <v>241</v>
      </c>
      <c r="E65" s="92">
        <f t="shared" si="3"/>
        <v>841999</v>
      </c>
      <c r="F65" s="37">
        <v>842050</v>
      </c>
      <c r="G65" s="92">
        <f t="shared" si="0"/>
        <v>52</v>
      </c>
      <c r="H65" s="4" t="s">
        <v>104</v>
      </c>
      <c r="I65" s="5">
        <f t="shared" si="1"/>
        <v>296.92</v>
      </c>
      <c r="J65" s="6" t="s">
        <v>1552</v>
      </c>
      <c r="K65" s="5">
        <v>85.65</v>
      </c>
      <c r="L65" s="6" t="s">
        <v>1553</v>
      </c>
      <c r="M65" s="5">
        <v>211.27</v>
      </c>
      <c r="N65" s="6"/>
      <c r="O65" s="5"/>
      <c r="P65" s="6"/>
      <c r="Q65" s="5"/>
      <c r="R65" s="6"/>
      <c r="S65" s="5"/>
      <c r="T65" s="6"/>
      <c r="U65" s="5"/>
      <c r="V65" s="5"/>
      <c r="W65" s="5"/>
      <c r="X65" s="6"/>
      <c r="Y65" s="5"/>
      <c r="Z65" s="5">
        <f t="shared" si="4"/>
        <v>296.92</v>
      </c>
    </row>
    <row r="66" spans="1:26" x14ac:dyDescent="0.3">
      <c r="A66" s="92">
        <v>55</v>
      </c>
      <c r="B66" s="92">
        <v>20622</v>
      </c>
      <c r="C66" s="3"/>
      <c r="D66" s="4" t="s">
        <v>267</v>
      </c>
      <c r="E66" s="92">
        <f t="shared" si="3"/>
        <v>842051</v>
      </c>
      <c r="F66" s="37">
        <v>842065</v>
      </c>
      <c r="G66" s="92">
        <f t="shared" si="0"/>
        <v>15</v>
      </c>
      <c r="H66" s="4" t="s">
        <v>102</v>
      </c>
      <c r="I66" s="5">
        <f t="shared" si="1"/>
        <v>85.65</v>
      </c>
      <c r="J66" s="6" t="s">
        <v>1292</v>
      </c>
      <c r="K66" s="5">
        <v>85.65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5"/>
      <c r="W66" s="5"/>
      <c r="X66" s="6"/>
      <c r="Y66" s="5"/>
      <c r="Z66" s="5">
        <f t="shared" si="4"/>
        <v>85.65</v>
      </c>
    </row>
    <row r="67" spans="1:26" x14ac:dyDescent="0.3">
      <c r="A67" s="92">
        <v>56</v>
      </c>
      <c r="B67" s="92">
        <v>20623</v>
      </c>
      <c r="C67" s="3"/>
      <c r="D67" s="4" t="s">
        <v>238</v>
      </c>
      <c r="E67" s="92">
        <f t="shared" si="3"/>
        <v>842066</v>
      </c>
      <c r="F67" s="37">
        <v>842080</v>
      </c>
      <c r="G67" s="92">
        <f t="shared" si="0"/>
        <v>15</v>
      </c>
      <c r="H67" s="4" t="s">
        <v>288</v>
      </c>
      <c r="I67" s="5">
        <f t="shared" si="1"/>
        <v>85.65</v>
      </c>
      <c r="J67" s="6" t="s">
        <v>1293</v>
      </c>
      <c r="K67" s="5">
        <v>85.65</v>
      </c>
      <c r="L67" s="6"/>
      <c r="M67" s="5"/>
      <c r="N67" s="6"/>
      <c r="O67" s="5"/>
      <c r="P67" s="6"/>
      <c r="Q67" s="5"/>
      <c r="R67" s="6"/>
      <c r="S67" s="5"/>
      <c r="T67" s="6"/>
      <c r="U67" s="5"/>
      <c r="V67" s="5"/>
      <c r="W67" s="5"/>
      <c r="X67" s="6"/>
      <c r="Y67" s="5"/>
      <c r="Z67" s="5">
        <f t="shared" si="4"/>
        <v>85.65</v>
      </c>
    </row>
    <row r="68" spans="1:26" x14ac:dyDescent="0.3">
      <c r="A68" s="92">
        <v>57</v>
      </c>
      <c r="B68" s="92">
        <v>20624</v>
      </c>
      <c r="C68" s="3"/>
      <c r="D68" s="4" t="s">
        <v>166</v>
      </c>
      <c r="E68" s="92">
        <f t="shared" si="3"/>
        <v>842081</v>
      </c>
      <c r="F68" s="37">
        <v>842085</v>
      </c>
      <c r="G68" s="92">
        <f t="shared" si="0"/>
        <v>5</v>
      </c>
      <c r="H68" s="4" t="s">
        <v>22</v>
      </c>
      <c r="I68" s="5">
        <f t="shared" si="1"/>
        <v>28.55</v>
      </c>
      <c r="J68" s="6" t="s">
        <v>1294</v>
      </c>
      <c r="K68" s="5">
        <v>28.55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5"/>
      <c r="W68" s="5"/>
      <c r="X68" s="6"/>
      <c r="Y68" s="5"/>
      <c r="Z68" s="5">
        <f t="shared" si="4"/>
        <v>28.55</v>
      </c>
    </row>
    <row r="69" spans="1:26" x14ac:dyDescent="0.3">
      <c r="A69" s="92">
        <v>58</v>
      </c>
      <c r="B69" s="92">
        <v>20625</v>
      </c>
      <c r="C69" s="3"/>
      <c r="D69" s="4" t="s">
        <v>248</v>
      </c>
      <c r="E69" s="92">
        <f t="shared" si="3"/>
        <v>842086</v>
      </c>
      <c r="F69" s="37">
        <v>842087</v>
      </c>
      <c r="G69" s="92">
        <f t="shared" si="0"/>
        <v>2</v>
      </c>
      <c r="H69" s="4" t="s">
        <v>13</v>
      </c>
      <c r="I69" s="5">
        <f t="shared" si="1"/>
        <v>11.42</v>
      </c>
      <c r="J69" s="6" t="s">
        <v>1305</v>
      </c>
      <c r="K69" s="5">
        <v>11.42</v>
      </c>
      <c r="L69" s="6"/>
      <c r="M69" s="5"/>
      <c r="N69" s="6"/>
      <c r="O69" s="5"/>
      <c r="P69" s="6"/>
      <c r="Q69" s="5"/>
      <c r="R69" s="6"/>
      <c r="S69" s="5"/>
      <c r="T69" s="6"/>
      <c r="U69" s="5"/>
      <c r="V69" s="5"/>
      <c r="W69" s="5"/>
      <c r="X69" s="6"/>
      <c r="Y69" s="5"/>
      <c r="Z69" s="5">
        <f t="shared" si="4"/>
        <v>11.42</v>
      </c>
    </row>
    <row r="70" spans="1:26" x14ac:dyDescent="0.3">
      <c r="A70" s="92">
        <v>59</v>
      </c>
      <c r="B70" s="92">
        <v>20626</v>
      </c>
      <c r="C70" s="3">
        <v>43229</v>
      </c>
      <c r="D70" s="4" t="s">
        <v>180</v>
      </c>
      <c r="E70" s="92">
        <f t="shared" si="3"/>
        <v>842088</v>
      </c>
      <c r="F70" s="37">
        <v>842094</v>
      </c>
      <c r="G70" s="92">
        <f t="shared" si="0"/>
        <v>7</v>
      </c>
      <c r="H70" s="4" t="s">
        <v>131</v>
      </c>
      <c r="I70" s="5">
        <f t="shared" si="1"/>
        <v>39.97</v>
      </c>
      <c r="J70" s="6" t="s">
        <v>1295</v>
      </c>
      <c r="K70" s="5">
        <v>39.97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5"/>
      <c r="W70" s="5"/>
      <c r="X70" s="6"/>
      <c r="Y70" s="5"/>
      <c r="Z70" s="5">
        <f t="shared" si="4"/>
        <v>39.97</v>
      </c>
    </row>
    <row r="71" spans="1:26" x14ac:dyDescent="0.3">
      <c r="A71" s="92">
        <v>60</v>
      </c>
      <c r="B71" s="92">
        <v>20627</v>
      </c>
      <c r="C71" s="3"/>
      <c r="D71" s="4" t="s">
        <v>156</v>
      </c>
      <c r="E71" s="92">
        <f t="shared" si="3"/>
        <v>842095</v>
      </c>
      <c r="F71" s="37">
        <v>842098</v>
      </c>
      <c r="G71" s="92">
        <f t="shared" si="0"/>
        <v>4</v>
      </c>
      <c r="H71" s="4" t="s">
        <v>37</v>
      </c>
      <c r="I71" s="5">
        <f t="shared" si="1"/>
        <v>22.84</v>
      </c>
      <c r="J71" s="6" t="s">
        <v>1296</v>
      </c>
      <c r="K71" s="5">
        <v>22.84</v>
      </c>
      <c r="L71" s="6"/>
      <c r="M71" s="5"/>
      <c r="N71" s="6"/>
      <c r="O71" s="5"/>
      <c r="P71" s="6"/>
      <c r="Q71" s="5"/>
      <c r="R71" s="6"/>
      <c r="S71" s="5"/>
      <c r="T71" s="6"/>
      <c r="U71" s="5"/>
      <c r="V71" s="5"/>
      <c r="W71" s="5"/>
      <c r="X71" s="6"/>
      <c r="Y71" s="5"/>
      <c r="Z71" s="5">
        <f t="shared" si="4"/>
        <v>22.84</v>
      </c>
    </row>
    <row r="72" spans="1:26" x14ac:dyDescent="0.3">
      <c r="A72" s="92">
        <v>61</v>
      </c>
      <c r="B72" s="92">
        <v>20628</v>
      </c>
      <c r="C72" s="3"/>
      <c r="D72" s="4" t="s">
        <v>893</v>
      </c>
      <c r="E72" s="92">
        <f t="shared" si="3"/>
        <v>842099</v>
      </c>
      <c r="F72" s="37">
        <v>842099</v>
      </c>
      <c r="G72" s="92">
        <f t="shared" si="0"/>
        <v>1</v>
      </c>
      <c r="H72" s="4" t="s">
        <v>120</v>
      </c>
      <c r="I72" s="5">
        <f t="shared" si="1"/>
        <v>5.71</v>
      </c>
      <c r="J72" s="6" t="s">
        <v>1297</v>
      </c>
      <c r="K72" s="5">
        <v>5.71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5"/>
      <c r="W72" s="5"/>
      <c r="X72" s="6"/>
      <c r="Y72" s="5"/>
      <c r="Z72" s="5">
        <f t="shared" si="4"/>
        <v>5.71</v>
      </c>
    </row>
    <row r="73" spans="1:26" x14ac:dyDescent="0.3">
      <c r="A73" s="92">
        <v>62</v>
      </c>
      <c r="B73" s="92">
        <v>20629</v>
      </c>
      <c r="C73" s="3"/>
      <c r="D73" s="4" t="s">
        <v>161</v>
      </c>
      <c r="E73" s="92">
        <f t="shared" si="3"/>
        <v>842100</v>
      </c>
      <c r="F73" s="37">
        <v>842101</v>
      </c>
      <c r="G73" s="92">
        <f t="shared" si="0"/>
        <v>2</v>
      </c>
      <c r="H73" s="4" t="s">
        <v>108</v>
      </c>
      <c r="I73" s="5">
        <f t="shared" si="1"/>
        <v>11.42</v>
      </c>
      <c r="J73" s="6" t="s">
        <v>1298</v>
      </c>
      <c r="K73" s="5">
        <v>11.42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5"/>
      <c r="W73" s="5"/>
      <c r="X73" s="6"/>
      <c r="Y73" s="5"/>
      <c r="Z73" s="5">
        <f t="shared" si="4"/>
        <v>11.42</v>
      </c>
    </row>
    <row r="74" spans="1:26" x14ac:dyDescent="0.3">
      <c r="A74" s="92">
        <v>63</v>
      </c>
      <c r="B74" s="92">
        <v>20630</v>
      </c>
      <c r="C74" s="3"/>
      <c r="D74" s="4" t="s">
        <v>245</v>
      </c>
      <c r="E74" s="92">
        <f t="shared" si="3"/>
        <v>842102</v>
      </c>
      <c r="F74" s="37">
        <v>842103</v>
      </c>
      <c r="G74" s="92">
        <f t="shared" si="0"/>
        <v>2</v>
      </c>
      <c r="H74" s="4" t="s">
        <v>193</v>
      </c>
      <c r="I74" s="5">
        <f t="shared" si="1"/>
        <v>11.42</v>
      </c>
      <c r="J74" s="6" t="s">
        <v>1299</v>
      </c>
      <c r="K74" s="5">
        <v>11.42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5"/>
      <c r="W74" s="5"/>
      <c r="X74" s="6"/>
      <c r="Y74" s="5"/>
      <c r="Z74" s="5">
        <f t="shared" si="4"/>
        <v>11.42</v>
      </c>
    </row>
    <row r="75" spans="1:26" x14ac:dyDescent="0.3">
      <c r="A75" s="92">
        <v>64</v>
      </c>
      <c r="B75" s="92">
        <v>20631</v>
      </c>
      <c r="C75" s="3"/>
      <c r="D75" s="4" t="s">
        <v>270</v>
      </c>
      <c r="E75" s="92">
        <f t="shared" si="3"/>
        <v>842104</v>
      </c>
      <c r="F75" s="37">
        <v>842107</v>
      </c>
      <c r="G75" s="92">
        <f t="shared" si="0"/>
        <v>4</v>
      </c>
      <c r="H75" s="4" t="s">
        <v>109</v>
      </c>
      <c r="I75" s="5">
        <f t="shared" si="1"/>
        <v>22.84</v>
      </c>
      <c r="J75" s="6" t="s">
        <v>1303</v>
      </c>
      <c r="K75" s="5">
        <v>22.84</v>
      </c>
      <c r="L75" s="6"/>
      <c r="M75" s="5"/>
      <c r="N75" s="6"/>
      <c r="O75" s="5"/>
      <c r="P75" s="6"/>
      <c r="Q75" s="5"/>
      <c r="R75" s="6"/>
      <c r="S75" s="5"/>
      <c r="T75" s="6"/>
      <c r="U75" s="5"/>
      <c r="V75" s="5"/>
      <c r="W75" s="5"/>
      <c r="X75" s="6"/>
      <c r="Y75" s="5"/>
      <c r="Z75" s="5">
        <f t="shared" ref="Z75:Z135" si="5">K75+M75+O75+Q75+S75+U75+Y75</f>
        <v>22.84</v>
      </c>
    </row>
    <row r="76" spans="1:26" x14ac:dyDescent="0.3">
      <c r="A76" s="92">
        <v>65</v>
      </c>
      <c r="B76" s="92">
        <v>20632</v>
      </c>
      <c r="C76" s="3"/>
      <c r="D76" s="4" t="s">
        <v>259</v>
      </c>
      <c r="E76" s="92">
        <f t="shared" si="3"/>
        <v>842108</v>
      </c>
      <c r="F76" s="37">
        <v>842110</v>
      </c>
      <c r="G76" s="92">
        <f t="shared" ref="G76:G139" si="6">(F76-E76)+1</f>
        <v>3</v>
      </c>
      <c r="H76" s="4" t="s">
        <v>219</v>
      </c>
      <c r="I76" s="5">
        <f t="shared" ref="I76:I139" si="7">(G76*5.71)</f>
        <v>17.13</v>
      </c>
      <c r="J76" s="6" t="s">
        <v>1644</v>
      </c>
      <c r="K76" s="5">
        <v>17.13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5"/>
      <c r="W76" s="5"/>
      <c r="X76" s="6"/>
      <c r="Y76" s="5"/>
      <c r="Z76" s="5">
        <f t="shared" si="5"/>
        <v>17.13</v>
      </c>
    </row>
    <row r="77" spans="1:26" x14ac:dyDescent="0.3">
      <c r="A77" s="92">
        <v>66</v>
      </c>
      <c r="B77" s="92">
        <v>20633</v>
      </c>
      <c r="C77" s="3"/>
      <c r="D77" s="4" t="s">
        <v>264</v>
      </c>
      <c r="E77" s="92">
        <f t="shared" si="3"/>
        <v>842111</v>
      </c>
      <c r="F77" s="37">
        <v>842122</v>
      </c>
      <c r="G77" s="92">
        <f t="shared" si="6"/>
        <v>12</v>
      </c>
      <c r="H77" s="4" t="s">
        <v>219</v>
      </c>
      <c r="I77" s="5">
        <f t="shared" si="7"/>
        <v>68.52</v>
      </c>
      <c r="J77" s="6" t="s">
        <v>1432</v>
      </c>
      <c r="K77" s="5">
        <v>34.26</v>
      </c>
      <c r="L77" s="6" t="s">
        <v>1433</v>
      </c>
      <c r="M77" s="5">
        <v>22.84</v>
      </c>
      <c r="N77" s="6" t="s">
        <v>1434</v>
      </c>
      <c r="O77" s="5">
        <v>11.42</v>
      </c>
      <c r="P77" s="6"/>
      <c r="Q77" s="5"/>
      <c r="R77" s="6"/>
      <c r="S77" s="5"/>
      <c r="T77" s="6"/>
      <c r="U77" s="5"/>
      <c r="V77" s="5"/>
      <c r="W77" s="5"/>
      <c r="X77" s="6"/>
      <c r="Y77" s="5"/>
      <c r="Z77" s="5">
        <f t="shared" si="5"/>
        <v>68.52</v>
      </c>
    </row>
    <row r="78" spans="1:26" x14ac:dyDescent="0.3">
      <c r="A78" s="92">
        <v>67</v>
      </c>
      <c r="B78" s="92">
        <v>20634</v>
      </c>
      <c r="C78" s="3">
        <v>43231</v>
      </c>
      <c r="D78" s="4" t="s">
        <v>156</v>
      </c>
      <c r="E78" s="92">
        <f t="shared" si="3"/>
        <v>842123</v>
      </c>
      <c r="F78" s="37">
        <v>842124</v>
      </c>
      <c r="G78" s="92">
        <f t="shared" si="6"/>
        <v>2</v>
      </c>
      <c r="H78" s="4" t="s">
        <v>24</v>
      </c>
      <c r="I78" s="5">
        <f t="shared" si="7"/>
        <v>11.42</v>
      </c>
      <c r="J78" s="6" t="s">
        <v>1304</v>
      </c>
      <c r="K78" s="5">
        <v>11.42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5"/>
      <c r="W78" s="5"/>
      <c r="X78" s="6"/>
      <c r="Y78" s="5"/>
      <c r="Z78" s="5">
        <f t="shared" si="5"/>
        <v>11.42</v>
      </c>
    </row>
    <row r="79" spans="1:26" x14ac:dyDescent="0.3">
      <c r="A79" s="92">
        <v>68</v>
      </c>
      <c r="B79" s="92">
        <v>20635</v>
      </c>
      <c r="C79" s="3"/>
      <c r="D79" s="4" t="s">
        <v>265</v>
      </c>
      <c r="E79" s="92">
        <f t="shared" ref="E79:E142" si="8">(F78+1)</f>
        <v>842125</v>
      </c>
      <c r="F79" s="37">
        <v>842129</v>
      </c>
      <c r="G79" s="92">
        <f t="shared" si="6"/>
        <v>5</v>
      </c>
      <c r="H79" s="4" t="s">
        <v>17</v>
      </c>
      <c r="I79" s="5">
        <f t="shared" si="7"/>
        <v>28.55</v>
      </c>
      <c r="J79" s="6" t="s">
        <v>299</v>
      </c>
      <c r="K79" s="5">
        <v>28.55</v>
      </c>
      <c r="L79" s="6"/>
      <c r="M79" s="5"/>
      <c r="N79" s="6"/>
      <c r="O79" s="5"/>
      <c r="P79" s="6"/>
      <c r="Q79" s="5"/>
      <c r="R79" s="6"/>
      <c r="S79" s="5"/>
      <c r="T79" s="6"/>
      <c r="U79" s="5"/>
      <c r="V79" s="5"/>
      <c r="W79" s="5"/>
      <c r="X79" s="6"/>
      <c r="Y79" s="5"/>
      <c r="Z79" s="5">
        <f t="shared" si="5"/>
        <v>28.55</v>
      </c>
    </row>
    <row r="80" spans="1:26" x14ac:dyDescent="0.3">
      <c r="A80" s="92">
        <v>69</v>
      </c>
      <c r="B80" s="92">
        <v>20636</v>
      </c>
      <c r="C80" s="3"/>
      <c r="D80" s="4" t="s">
        <v>264</v>
      </c>
      <c r="E80" s="92">
        <f t="shared" si="8"/>
        <v>842130</v>
      </c>
      <c r="F80" s="37">
        <v>842134</v>
      </c>
      <c r="G80" s="92">
        <f t="shared" si="6"/>
        <v>5</v>
      </c>
      <c r="H80" s="4" t="s">
        <v>202</v>
      </c>
      <c r="I80" s="5">
        <f t="shared" si="7"/>
        <v>28.55</v>
      </c>
      <c r="J80" s="6" t="s">
        <v>368</v>
      </c>
      <c r="K80" s="5">
        <v>28.55</v>
      </c>
      <c r="L80" s="6"/>
      <c r="M80" s="5"/>
      <c r="N80" s="6"/>
      <c r="O80" s="5"/>
      <c r="P80" s="6"/>
      <c r="Q80" s="5"/>
      <c r="R80" s="6"/>
      <c r="S80" s="5"/>
      <c r="T80" s="6"/>
      <c r="U80" s="5"/>
      <c r="V80" s="5"/>
      <c r="W80" s="5"/>
      <c r="X80" s="6"/>
      <c r="Y80" s="5"/>
      <c r="Z80" s="5">
        <f t="shared" si="5"/>
        <v>28.55</v>
      </c>
    </row>
    <row r="81" spans="1:26" x14ac:dyDescent="0.3">
      <c r="A81" s="92">
        <v>70</v>
      </c>
      <c r="B81" s="92">
        <v>20637</v>
      </c>
      <c r="C81" s="3"/>
      <c r="D81" s="4" t="s">
        <v>179</v>
      </c>
      <c r="E81" s="92">
        <f t="shared" si="8"/>
        <v>842135</v>
      </c>
      <c r="F81" s="37">
        <v>842140</v>
      </c>
      <c r="G81" s="92">
        <f t="shared" si="6"/>
        <v>6</v>
      </c>
      <c r="H81" s="4" t="s">
        <v>9</v>
      </c>
      <c r="I81" s="5">
        <f t="shared" si="7"/>
        <v>34.26</v>
      </c>
      <c r="J81" s="6" t="s">
        <v>1306</v>
      </c>
      <c r="K81" s="5">
        <v>22.84</v>
      </c>
      <c r="L81" s="6" t="s">
        <v>1307</v>
      </c>
      <c r="M81" s="5">
        <v>11.42</v>
      </c>
      <c r="N81" s="6"/>
      <c r="O81" s="5"/>
      <c r="P81" s="6"/>
      <c r="Q81" s="5"/>
      <c r="R81" s="6"/>
      <c r="S81" s="5"/>
      <c r="T81" s="6"/>
      <c r="U81" s="5"/>
      <c r="V81" s="5"/>
      <c r="W81" s="5"/>
      <c r="X81" s="6"/>
      <c r="Y81" s="5"/>
      <c r="Z81" s="5">
        <f t="shared" si="5"/>
        <v>34.26</v>
      </c>
    </row>
    <row r="82" spans="1:26" x14ac:dyDescent="0.3">
      <c r="A82" s="92">
        <v>71</v>
      </c>
      <c r="B82" s="92">
        <v>20638</v>
      </c>
      <c r="C82" s="3"/>
      <c r="D82" s="4" t="s">
        <v>186</v>
      </c>
      <c r="E82" s="92">
        <f t="shared" si="8"/>
        <v>842141</v>
      </c>
      <c r="F82" s="37">
        <v>842142</v>
      </c>
      <c r="G82" s="92">
        <f t="shared" si="6"/>
        <v>2</v>
      </c>
      <c r="H82" s="4" t="s">
        <v>3</v>
      </c>
      <c r="I82" s="5">
        <f t="shared" si="7"/>
        <v>11.42</v>
      </c>
      <c r="J82" s="6" t="s">
        <v>1302</v>
      </c>
      <c r="K82" s="5">
        <v>11.42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5"/>
      <c r="W82" s="5"/>
      <c r="X82" s="6"/>
      <c r="Y82" s="5"/>
      <c r="Z82" s="5">
        <f t="shared" si="5"/>
        <v>11.42</v>
      </c>
    </row>
    <row r="83" spans="1:26" x14ac:dyDescent="0.3">
      <c r="A83" s="92">
        <v>72</v>
      </c>
      <c r="B83" s="92">
        <v>20639</v>
      </c>
      <c r="C83" s="3"/>
      <c r="D83" s="4" t="s">
        <v>156</v>
      </c>
      <c r="E83" s="92">
        <f t="shared" si="8"/>
        <v>842143</v>
      </c>
      <c r="F83" s="37">
        <v>842146</v>
      </c>
      <c r="G83" s="92">
        <f t="shared" si="6"/>
        <v>4</v>
      </c>
      <c r="H83" s="4" t="s">
        <v>37</v>
      </c>
      <c r="I83" s="5">
        <f t="shared" si="7"/>
        <v>22.84</v>
      </c>
      <c r="J83" s="6" t="s">
        <v>1308</v>
      </c>
      <c r="K83" s="5">
        <v>11.42</v>
      </c>
      <c r="L83" s="6" t="s">
        <v>1309</v>
      </c>
      <c r="M83" s="5">
        <v>11.42</v>
      </c>
      <c r="N83" s="6"/>
      <c r="O83" s="5"/>
      <c r="P83" s="6"/>
      <c r="Q83" s="5"/>
      <c r="R83" s="6"/>
      <c r="S83" s="5"/>
      <c r="T83" s="6"/>
      <c r="U83" s="5"/>
      <c r="V83" s="5"/>
      <c r="W83" s="5"/>
      <c r="X83" s="6"/>
      <c r="Y83" s="5"/>
      <c r="Z83" s="5">
        <f t="shared" si="5"/>
        <v>22.84</v>
      </c>
    </row>
    <row r="84" spans="1:26" x14ac:dyDescent="0.3">
      <c r="A84" s="92">
        <v>73</v>
      </c>
      <c r="B84" s="92">
        <v>20640</v>
      </c>
      <c r="C84" s="3"/>
      <c r="D84" s="4" t="s">
        <v>256</v>
      </c>
      <c r="E84" s="92">
        <f t="shared" si="8"/>
        <v>842147</v>
      </c>
      <c r="F84" s="37">
        <v>842151</v>
      </c>
      <c r="G84" s="92">
        <f t="shared" si="6"/>
        <v>5</v>
      </c>
      <c r="H84" s="4" t="s">
        <v>119</v>
      </c>
      <c r="I84" s="5">
        <f t="shared" si="7"/>
        <v>28.55</v>
      </c>
      <c r="J84" s="6" t="s">
        <v>1310</v>
      </c>
      <c r="K84" s="5">
        <v>17.13</v>
      </c>
      <c r="L84" s="6" t="s">
        <v>1311</v>
      </c>
      <c r="M84" s="5">
        <v>11.42</v>
      </c>
      <c r="N84" s="6"/>
      <c r="O84" s="5"/>
      <c r="P84" s="6"/>
      <c r="Q84" s="5"/>
      <c r="R84" s="6"/>
      <c r="S84" s="5"/>
      <c r="T84" s="6"/>
      <c r="U84" s="5"/>
      <c r="V84" s="5"/>
      <c r="W84" s="5"/>
      <c r="X84" s="6"/>
      <c r="Y84" s="5"/>
      <c r="Z84" s="5">
        <f t="shared" si="5"/>
        <v>28.549999999999997</v>
      </c>
    </row>
    <row r="85" spans="1:26" x14ac:dyDescent="0.3">
      <c r="A85" s="92">
        <v>74</v>
      </c>
      <c r="B85" s="92">
        <v>20641</v>
      </c>
      <c r="C85" s="3"/>
      <c r="D85" s="4" t="s">
        <v>255</v>
      </c>
      <c r="E85" s="92">
        <f t="shared" si="8"/>
        <v>842152</v>
      </c>
      <c r="F85" s="37">
        <v>842155</v>
      </c>
      <c r="G85" s="92">
        <f t="shared" si="6"/>
        <v>4</v>
      </c>
      <c r="H85" s="4" t="s">
        <v>103</v>
      </c>
      <c r="I85" s="5">
        <f t="shared" si="7"/>
        <v>22.84</v>
      </c>
      <c r="J85" s="6" t="s">
        <v>1570</v>
      </c>
      <c r="K85" s="5">
        <v>22.84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5"/>
      <c r="W85" s="5"/>
      <c r="X85" s="6"/>
      <c r="Y85" s="5"/>
      <c r="Z85" s="5">
        <f t="shared" si="5"/>
        <v>22.84</v>
      </c>
    </row>
    <row r="86" spans="1:26" x14ac:dyDescent="0.3">
      <c r="A86" s="92">
        <v>75</v>
      </c>
      <c r="B86" s="92">
        <v>20642</v>
      </c>
      <c r="C86" s="3"/>
      <c r="D86" s="4" t="s">
        <v>268</v>
      </c>
      <c r="E86" s="92">
        <f t="shared" si="8"/>
        <v>842156</v>
      </c>
      <c r="F86" s="37">
        <v>842157</v>
      </c>
      <c r="G86" s="92">
        <f t="shared" si="6"/>
        <v>2</v>
      </c>
      <c r="H86" s="4" t="s">
        <v>1</v>
      </c>
      <c r="I86" s="5">
        <f t="shared" si="7"/>
        <v>11.42</v>
      </c>
      <c r="J86" s="6" t="s">
        <v>1312</v>
      </c>
      <c r="K86" s="5">
        <v>11.42</v>
      </c>
      <c r="L86" s="6"/>
      <c r="M86" s="5"/>
      <c r="N86" s="6"/>
      <c r="O86" s="5"/>
      <c r="P86" s="6"/>
      <c r="Q86" s="5"/>
      <c r="R86" s="6"/>
      <c r="S86" s="5"/>
      <c r="T86" s="6"/>
      <c r="U86" s="5"/>
      <c r="V86" s="5"/>
      <c r="W86" s="5"/>
      <c r="X86" s="6"/>
      <c r="Y86" s="5"/>
      <c r="Z86" s="5">
        <f t="shared" si="5"/>
        <v>11.42</v>
      </c>
    </row>
    <row r="87" spans="1:26" x14ac:dyDescent="0.3">
      <c r="A87" s="92">
        <v>76</v>
      </c>
      <c r="B87" s="92">
        <v>20643</v>
      </c>
      <c r="C87" s="3">
        <v>43234</v>
      </c>
      <c r="D87" s="4" t="s">
        <v>229</v>
      </c>
      <c r="E87" s="92">
        <f t="shared" si="8"/>
        <v>842158</v>
      </c>
      <c r="F87" s="37">
        <v>842162</v>
      </c>
      <c r="G87" s="92">
        <f t="shared" si="6"/>
        <v>5</v>
      </c>
      <c r="H87" s="4" t="s">
        <v>39</v>
      </c>
      <c r="I87" s="5">
        <f t="shared" si="7"/>
        <v>28.55</v>
      </c>
      <c r="J87" s="6" t="s">
        <v>1313</v>
      </c>
      <c r="K87" s="5">
        <v>28.55</v>
      </c>
      <c r="L87" s="6"/>
      <c r="M87" s="5"/>
      <c r="N87" s="6"/>
      <c r="O87" s="5"/>
      <c r="P87" s="6"/>
      <c r="Q87" s="5"/>
      <c r="R87" s="6"/>
      <c r="S87" s="5"/>
      <c r="T87" s="6"/>
      <c r="U87" s="5"/>
      <c r="V87" s="5"/>
      <c r="W87" s="5"/>
      <c r="X87" s="6"/>
      <c r="Y87" s="5"/>
      <c r="Z87" s="5">
        <f t="shared" si="5"/>
        <v>28.55</v>
      </c>
    </row>
    <row r="88" spans="1:26" x14ac:dyDescent="0.3">
      <c r="A88" s="92">
        <v>77</v>
      </c>
      <c r="B88" s="92">
        <v>20644</v>
      </c>
      <c r="C88" s="3"/>
      <c r="D88" s="4" t="s">
        <v>262</v>
      </c>
      <c r="E88" s="92">
        <f t="shared" si="8"/>
        <v>842163</v>
      </c>
      <c r="F88" s="37">
        <v>842163</v>
      </c>
      <c r="G88" s="92">
        <f t="shared" si="6"/>
        <v>1</v>
      </c>
      <c r="H88" s="4" t="s">
        <v>1116</v>
      </c>
      <c r="I88" s="5">
        <f t="shared" si="7"/>
        <v>5.71</v>
      </c>
      <c r="J88" s="6" t="s">
        <v>1314</v>
      </c>
      <c r="K88" s="5">
        <v>5.71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5"/>
      <c r="W88" s="5"/>
      <c r="X88" s="6"/>
      <c r="Y88" s="5"/>
      <c r="Z88" s="5">
        <f t="shared" si="5"/>
        <v>5.71</v>
      </c>
    </row>
    <row r="89" spans="1:26" x14ac:dyDescent="0.3">
      <c r="A89" s="92">
        <v>78</v>
      </c>
      <c r="B89" s="92">
        <v>20645</v>
      </c>
      <c r="C89" s="3"/>
      <c r="D89" s="4" t="s">
        <v>251</v>
      </c>
      <c r="E89" s="92">
        <f t="shared" si="8"/>
        <v>842164</v>
      </c>
      <c r="F89" s="37">
        <v>842170</v>
      </c>
      <c r="G89" s="92">
        <f t="shared" si="6"/>
        <v>7</v>
      </c>
      <c r="H89" s="4" t="s">
        <v>193</v>
      </c>
      <c r="I89" s="5">
        <f t="shared" si="7"/>
        <v>39.97</v>
      </c>
      <c r="J89" s="6" t="s">
        <v>1345</v>
      </c>
      <c r="K89" s="5">
        <v>39.97</v>
      </c>
      <c r="L89" s="6"/>
      <c r="M89" s="5"/>
      <c r="N89" s="6"/>
      <c r="O89" s="5"/>
      <c r="P89" s="6"/>
      <c r="Q89" s="5"/>
      <c r="R89" s="6"/>
      <c r="S89" s="5"/>
      <c r="T89" s="6"/>
      <c r="U89" s="5"/>
      <c r="V89" s="5"/>
      <c r="W89" s="5"/>
      <c r="X89" s="6"/>
      <c r="Y89" s="5"/>
      <c r="Z89" s="5">
        <f t="shared" si="5"/>
        <v>39.97</v>
      </c>
    </row>
    <row r="90" spans="1:26" x14ac:dyDescent="0.3">
      <c r="A90" s="92">
        <v>79</v>
      </c>
      <c r="B90" s="92">
        <v>20646</v>
      </c>
      <c r="C90" s="3"/>
      <c r="D90" s="4" t="s">
        <v>254</v>
      </c>
      <c r="E90" s="92">
        <f t="shared" si="8"/>
        <v>842171</v>
      </c>
      <c r="F90" s="37">
        <v>842172</v>
      </c>
      <c r="G90" s="92">
        <f t="shared" si="6"/>
        <v>2</v>
      </c>
      <c r="H90" s="4" t="s">
        <v>24</v>
      </c>
      <c r="I90" s="5">
        <f t="shared" si="7"/>
        <v>11.42</v>
      </c>
      <c r="J90" s="6" t="s">
        <v>298</v>
      </c>
      <c r="K90" s="5">
        <v>11.42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5"/>
      <c r="W90" s="5"/>
      <c r="X90" s="6"/>
      <c r="Y90" s="5"/>
      <c r="Z90" s="5">
        <f t="shared" si="5"/>
        <v>11.42</v>
      </c>
    </row>
    <row r="91" spans="1:26" x14ac:dyDescent="0.3">
      <c r="A91" s="92">
        <v>80</v>
      </c>
      <c r="B91" s="92">
        <v>20647</v>
      </c>
      <c r="C91" s="3"/>
      <c r="D91" s="4" t="s">
        <v>249</v>
      </c>
      <c r="E91" s="92">
        <f t="shared" si="8"/>
        <v>842173</v>
      </c>
      <c r="F91" s="37">
        <v>842189</v>
      </c>
      <c r="G91" s="92">
        <f t="shared" si="6"/>
        <v>17</v>
      </c>
      <c r="H91" s="4" t="s">
        <v>108</v>
      </c>
      <c r="I91" s="5">
        <f t="shared" si="7"/>
        <v>97.07</v>
      </c>
      <c r="J91" s="6" t="s">
        <v>1346</v>
      </c>
      <c r="K91" s="5">
        <v>45.68</v>
      </c>
      <c r="L91" s="6" t="s">
        <v>1347</v>
      </c>
      <c r="M91" s="5">
        <v>51.39</v>
      </c>
      <c r="N91" s="6"/>
      <c r="O91" s="5"/>
      <c r="P91" s="6"/>
      <c r="Q91" s="5"/>
      <c r="R91" s="6"/>
      <c r="S91" s="5"/>
      <c r="T91" s="6"/>
      <c r="U91" s="5"/>
      <c r="V91" s="5"/>
      <c r="W91" s="5"/>
      <c r="X91" s="6"/>
      <c r="Y91" s="5"/>
      <c r="Z91" s="5">
        <f t="shared" si="5"/>
        <v>97.07</v>
      </c>
    </row>
    <row r="92" spans="1:26" x14ac:dyDescent="0.3">
      <c r="A92" s="92">
        <v>81</v>
      </c>
      <c r="B92" s="92">
        <v>20648</v>
      </c>
      <c r="C92" s="3"/>
      <c r="D92" s="4" t="s">
        <v>258</v>
      </c>
      <c r="E92" s="92">
        <f t="shared" si="8"/>
        <v>842190</v>
      </c>
      <c r="F92" s="37">
        <v>842192</v>
      </c>
      <c r="G92" s="92">
        <f t="shared" si="6"/>
        <v>3</v>
      </c>
      <c r="H92" s="4" t="s">
        <v>108</v>
      </c>
      <c r="I92" s="5">
        <f t="shared" si="7"/>
        <v>17.13</v>
      </c>
      <c r="J92" s="6" t="s">
        <v>1435</v>
      </c>
      <c r="K92" s="5">
        <v>17.13</v>
      </c>
      <c r="L92" s="6"/>
      <c r="M92" s="5"/>
      <c r="N92" s="6"/>
      <c r="O92" s="5"/>
      <c r="P92" s="6"/>
      <c r="Q92" s="5"/>
      <c r="R92" s="6"/>
      <c r="S92" s="5"/>
      <c r="T92" s="6"/>
      <c r="U92" s="5"/>
      <c r="V92" s="5"/>
      <c r="W92" s="5"/>
      <c r="X92" s="6"/>
      <c r="Y92" s="5"/>
      <c r="Z92" s="5">
        <f t="shared" si="5"/>
        <v>17.13</v>
      </c>
    </row>
    <row r="93" spans="1:26" x14ac:dyDescent="0.3">
      <c r="A93" s="92">
        <v>82</v>
      </c>
      <c r="B93" s="92">
        <v>20649</v>
      </c>
      <c r="C93" s="3"/>
      <c r="D93" s="4" t="s">
        <v>267</v>
      </c>
      <c r="E93" s="92">
        <f t="shared" si="8"/>
        <v>842193</v>
      </c>
      <c r="F93" s="37">
        <v>842196</v>
      </c>
      <c r="G93" s="92">
        <f t="shared" si="6"/>
        <v>4</v>
      </c>
      <c r="H93" s="4" t="s">
        <v>193</v>
      </c>
      <c r="I93" s="5">
        <f t="shared" si="7"/>
        <v>22.84</v>
      </c>
      <c r="J93" s="6" t="s">
        <v>1348</v>
      </c>
      <c r="K93" s="5">
        <v>22.84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5"/>
      <c r="W93" s="5"/>
      <c r="X93" s="6"/>
      <c r="Y93" s="5"/>
      <c r="Z93" s="5">
        <f t="shared" si="5"/>
        <v>22.84</v>
      </c>
    </row>
    <row r="94" spans="1:26" x14ac:dyDescent="0.3">
      <c r="A94" s="92">
        <v>83</v>
      </c>
      <c r="B94" s="92">
        <v>20650</v>
      </c>
      <c r="C94" s="3"/>
      <c r="D94" s="4" t="s">
        <v>250</v>
      </c>
      <c r="E94" s="92">
        <f t="shared" si="8"/>
        <v>842197</v>
      </c>
      <c r="F94" s="37">
        <v>842202</v>
      </c>
      <c r="G94" s="92">
        <f t="shared" si="6"/>
        <v>6</v>
      </c>
      <c r="H94" s="4" t="s">
        <v>111</v>
      </c>
      <c r="I94" s="5">
        <f t="shared" si="7"/>
        <v>34.26</v>
      </c>
      <c r="J94" s="6" t="s">
        <v>1349</v>
      </c>
      <c r="K94" s="5">
        <v>17.13</v>
      </c>
      <c r="L94" s="6" t="s">
        <v>1350</v>
      </c>
      <c r="M94" s="5">
        <v>11.42</v>
      </c>
      <c r="N94" s="6" t="s">
        <v>1351</v>
      </c>
      <c r="O94" s="5">
        <v>5.71</v>
      </c>
      <c r="P94" s="6"/>
      <c r="Q94" s="5"/>
      <c r="R94" s="6"/>
      <c r="S94" s="5"/>
      <c r="T94" s="6"/>
      <c r="U94" s="5"/>
      <c r="V94" s="5"/>
      <c r="W94" s="5"/>
      <c r="X94" s="6"/>
      <c r="Y94" s="5"/>
      <c r="Z94" s="5">
        <f t="shared" si="5"/>
        <v>34.26</v>
      </c>
    </row>
    <row r="95" spans="1:26" x14ac:dyDescent="0.3">
      <c r="A95" s="92">
        <v>84</v>
      </c>
      <c r="B95" s="92">
        <v>20651</v>
      </c>
      <c r="C95" s="3"/>
      <c r="D95" s="4" t="s">
        <v>148</v>
      </c>
      <c r="E95" s="92">
        <f t="shared" si="8"/>
        <v>842203</v>
      </c>
      <c r="F95" s="37">
        <v>842207</v>
      </c>
      <c r="G95" s="92">
        <f t="shared" si="6"/>
        <v>5</v>
      </c>
      <c r="H95" s="4" t="s">
        <v>110</v>
      </c>
      <c r="I95" s="5">
        <f t="shared" si="7"/>
        <v>28.55</v>
      </c>
      <c r="J95" s="6" t="s">
        <v>1436</v>
      </c>
      <c r="K95" s="5">
        <v>28.55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5"/>
      <c r="W95" s="5"/>
      <c r="X95" s="6"/>
      <c r="Y95" s="5"/>
      <c r="Z95" s="5">
        <f t="shared" si="5"/>
        <v>28.55</v>
      </c>
    </row>
    <row r="96" spans="1:26" x14ac:dyDescent="0.3">
      <c r="A96" s="92">
        <v>85</v>
      </c>
      <c r="B96" s="92">
        <v>20652</v>
      </c>
      <c r="C96" s="3"/>
      <c r="D96" s="4" t="s">
        <v>167</v>
      </c>
      <c r="E96" s="92">
        <f t="shared" si="8"/>
        <v>842208</v>
      </c>
      <c r="F96" s="37">
        <v>842209</v>
      </c>
      <c r="G96" s="92">
        <f t="shared" si="6"/>
        <v>2</v>
      </c>
      <c r="H96" s="4" t="s">
        <v>35</v>
      </c>
      <c r="I96" s="5">
        <f t="shared" si="7"/>
        <v>11.42</v>
      </c>
      <c r="J96" s="6" t="s">
        <v>1352</v>
      </c>
      <c r="K96" s="5">
        <v>11.42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5"/>
      <c r="W96" s="5"/>
      <c r="X96" s="6"/>
      <c r="Y96" s="5"/>
      <c r="Z96" s="5">
        <f t="shared" si="5"/>
        <v>11.42</v>
      </c>
    </row>
    <row r="97" spans="1:26" x14ac:dyDescent="0.3">
      <c r="A97" s="92">
        <v>86</v>
      </c>
      <c r="B97" s="92">
        <v>20653</v>
      </c>
      <c r="C97" s="3"/>
      <c r="D97" s="4" t="s">
        <v>167</v>
      </c>
      <c r="E97" s="92">
        <f t="shared" si="8"/>
        <v>842210</v>
      </c>
      <c r="F97" s="37">
        <v>842224</v>
      </c>
      <c r="G97" s="92">
        <f t="shared" si="6"/>
        <v>15</v>
      </c>
      <c r="H97" s="4" t="s">
        <v>35</v>
      </c>
      <c r="I97" s="5">
        <f t="shared" si="7"/>
        <v>85.65</v>
      </c>
      <c r="J97" s="6" t="s">
        <v>1353</v>
      </c>
      <c r="K97" s="5">
        <v>45.68</v>
      </c>
      <c r="L97" s="6" t="s">
        <v>1354</v>
      </c>
      <c r="M97" s="5">
        <v>39.97</v>
      </c>
      <c r="N97" s="6"/>
      <c r="O97" s="5"/>
      <c r="P97" s="6"/>
      <c r="Q97" s="5"/>
      <c r="R97" s="6"/>
      <c r="S97" s="5"/>
      <c r="T97" s="6"/>
      <c r="U97" s="5"/>
      <c r="V97" s="5"/>
      <c r="W97" s="5"/>
      <c r="X97" s="6"/>
      <c r="Y97" s="5"/>
      <c r="Z97" s="5">
        <f t="shared" si="5"/>
        <v>85.65</v>
      </c>
    </row>
    <row r="98" spans="1:26" x14ac:dyDescent="0.3">
      <c r="A98" s="92">
        <v>87</v>
      </c>
      <c r="B98" s="92">
        <v>20654</v>
      </c>
      <c r="C98" s="3"/>
      <c r="D98" s="4" t="s">
        <v>262</v>
      </c>
      <c r="E98" s="92">
        <f t="shared" si="8"/>
        <v>842225</v>
      </c>
      <c r="F98" s="37">
        <v>842229</v>
      </c>
      <c r="G98" s="92">
        <f t="shared" si="6"/>
        <v>5</v>
      </c>
      <c r="H98" s="4" t="s">
        <v>27</v>
      </c>
      <c r="I98" s="5">
        <f t="shared" si="7"/>
        <v>28.55</v>
      </c>
      <c r="J98" s="6" t="s">
        <v>1355</v>
      </c>
      <c r="K98" s="5">
        <v>28.55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5"/>
      <c r="W98" s="5"/>
      <c r="X98" s="6"/>
      <c r="Y98" s="5"/>
      <c r="Z98" s="5">
        <f t="shared" si="5"/>
        <v>28.55</v>
      </c>
    </row>
    <row r="99" spans="1:26" x14ac:dyDescent="0.3">
      <c r="A99" s="92">
        <v>88</v>
      </c>
      <c r="B99" s="92">
        <v>20655</v>
      </c>
      <c r="C99" s="3"/>
      <c r="D99" s="4" t="s">
        <v>333</v>
      </c>
      <c r="E99" s="92">
        <f t="shared" si="8"/>
        <v>842230</v>
      </c>
      <c r="F99" s="37">
        <v>842236</v>
      </c>
      <c r="G99" s="92">
        <f t="shared" si="6"/>
        <v>7</v>
      </c>
      <c r="H99" s="4" t="s">
        <v>188</v>
      </c>
      <c r="I99" s="5">
        <f t="shared" si="7"/>
        <v>39.97</v>
      </c>
      <c r="J99" s="6" t="s">
        <v>1315</v>
      </c>
      <c r="K99" s="5">
        <v>17.13</v>
      </c>
      <c r="L99" s="6" t="s">
        <v>1316</v>
      </c>
      <c r="M99" s="5">
        <v>17.13</v>
      </c>
      <c r="N99" s="6" t="s">
        <v>1317</v>
      </c>
      <c r="O99" s="5">
        <v>5.71</v>
      </c>
      <c r="P99" s="6"/>
      <c r="Q99" s="5"/>
      <c r="R99" s="6"/>
      <c r="S99" s="5"/>
      <c r="T99" s="6"/>
      <c r="U99" s="5"/>
      <c r="V99" s="5"/>
      <c r="W99" s="5"/>
      <c r="X99" s="6"/>
      <c r="Y99" s="5"/>
      <c r="Z99" s="5">
        <f t="shared" si="5"/>
        <v>39.97</v>
      </c>
    </row>
    <row r="100" spans="1:26" x14ac:dyDescent="0.3">
      <c r="A100" s="92">
        <v>89</v>
      </c>
      <c r="B100" s="92">
        <v>20656</v>
      </c>
      <c r="C100" s="3"/>
      <c r="D100" s="4" t="s">
        <v>893</v>
      </c>
      <c r="E100" s="92">
        <f t="shared" si="8"/>
        <v>842237</v>
      </c>
      <c r="F100" s="37">
        <v>842241</v>
      </c>
      <c r="G100" s="92">
        <f t="shared" si="6"/>
        <v>5</v>
      </c>
      <c r="H100" s="4" t="s">
        <v>108</v>
      </c>
      <c r="I100" s="5">
        <f t="shared" si="7"/>
        <v>28.55</v>
      </c>
      <c r="J100" s="6" t="s">
        <v>1356</v>
      </c>
      <c r="K100" s="5">
        <v>28.55</v>
      </c>
      <c r="L100" s="6"/>
      <c r="M100" s="5"/>
      <c r="N100" s="6"/>
      <c r="O100" s="5"/>
      <c r="P100" s="6"/>
      <c r="Q100" s="5"/>
      <c r="R100" s="6"/>
      <c r="S100" s="5"/>
      <c r="T100" s="6"/>
      <c r="U100" s="5"/>
      <c r="V100" s="5"/>
      <c r="W100" s="5"/>
      <c r="X100" s="6"/>
      <c r="Y100" s="5"/>
      <c r="Z100" s="5">
        <f t="shared" si="5"/>
        <v>28.55</v>
      </c>
    </row>
    <row r="101" spans="1:26" x14ac:dyDescent="0.3">
      <c r="A101" s="92">
        <v>90</v>
      </c>
      <c r="B101" s="92">
        <v>20657</v>
      </c>
      <c r="C101" s="3"/>
      <c r="D101" s="4" t="s">
        <v>176</v>
      </c>
      <c r="E101" s="92">
        <f t="shared" si="8"/>
        <v>842242</v>
      </c>
      <c r="F101" s="37">
        <v>842245</v>
      </c>
      <c r="G101" s="92">
        <f t="shared" si="6"/>
        <v>4</v>
      </c>
      <c r="H101" s="4" t="s">
        <v>105</v>
      </c>
      <c r="I101" s="5">
        <f t="shared" si="7"/>
        <v>22.84</v>
      </c>
      <c r="J101" s="6" t="s">
        <v>1437</v>
      </c>
      <c r="K101" s="5">
        <v>17.13</v>
      </c>
      <c r="L101" s="6" t="s">
        <v>320</v>
      </c>
      <c r="M101" s="5">
        <v>5.71</v>
      </c>
      <c r="N101" s="6"/>
      <c r="O101" s="5"/>
      <c r="P101" s="6"/>
      <c r="Q101" s="5"/>
      <c r="R101" s="6"/>
      <c r="S101" s="5"/>
      <c r="T101" s="6"/>
      <c r="U101" s="5"/>
      <c r="V101" s="5"/>
      <c r="W101" s="5"/>
      <c r="X101" s="6"/>
      <c r="Y101" s="5"/>
      <c r="Z101" s="5">
        <f t="shared" si="5"/>
        <v>22.84</v>
      </c>
    </row>
    <row r="102" spans="1:26" x14ac:dyDescent="0.3">
      <c r="A102" s="92">
        <v>91</v>
      </c>
      <c r="B102" s="92">
        <v>20658</v>
      </c>
      <c r="C102" s="3"/>
      <c r="D102" s="4" t="s">
        <v>265</v>
      </c>
      <c r="E102" s="92">
        <f t="shared" si="8"/>
        <v>842246</v>
      </c>
      <c r="F102" s="37">
        <v>842246</v>
      </c>
      <c r="G102" s="92">
        <f t="shared" si="6"/>
        <v>1</v>
      </c>
      <c r="H102" s="4" t="s">
        <v>97</v>
      </c>
      <c r="I102" s="5">
        <f t="shared" si="7"/>
        <v>5.71</v>
      </c>
      <c r="J102" s="6" t="s">
        <v>1357</v>
      </c>
      <c r="K102" s="5">
        <v>5.71</v>
      </c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5"/>
      <c r="W102" s="5"/>
      <c r="X102" s="6"/>
      <c r="Y102" s="5"/>
      <c r="Z102" s="5">
        <f t="shared" si="5"/>
        <v>5.71</v>
      </c>
    </row>
    <row r="103" spans="1:26" x14ac:dyDescent="0.3">
      <c r="A103" s="92">
        <v>92</v>
      </c>
      <c r="B103" s="92">
        <v>20659</v>
      </c>
      <c r="C103" s="3">
        <v>43235</v>
      </c>
      <c r="D103" s="4" t="s">
        <v>185</v>
      </c>
      <c r="E103" s="92">
        <f t="shared" si="8"/>
        <v>842247</v>
      </c>
      <c r="F103" s="37">
        <v>842272</v>
      </c>
      <c r="G103" s="92">
        <f t="shared" si="6"/>
        <v>26</v>
      </c>
      <c r="H103" s="4" t="s">
        <v>11</v>
      </c>
      <c r="I103" s="5">
        <f t="shared" si="7"/>
        <v>148.46</v>
      </c>
      <c r="J103" s="6" t="s">
        <v>1318</v>
      </c>
      <c r="K103" s="5">
        <v>68.52</v>
      </c>
      <c r="L103" s="6" t="s">
        <v>1319</v>
      </c>
      <c r="M103" s="5">
        <v>45.68</v>
      </c>
      <c r="N103" s="6" t="s">
        <v>1320</v>
      </c>
      <c r="O103" s="5">
        <v>34.26</v>
      </c>
      <c r="P103" s="6"/>
      <c r="Q103" s="5"/>
      <c r="R103" s="6"/>
      <c r="S103" s="5"/>
      <c r="T103" s="6"/>
      <c r="U103" s="5"/>
      <c r="V103" s="5"/>
      <c r="W103" s="5"/>
      <c r="X103" s="6"/>
      <c r="Y103" s="5"/>
      <c r="Z103" s="5">
        <f t="shared" si="5"/>
        <v>148.45999999999998</v>
      </c>
    </row>
    <row r="104" spans="1:26" x14ac:dyDescent="0.3">
      <c r="A104" s="92">
        <v>93</v>
      </c>
      <c r="B104" s="92">
        <v>20660</v>
      </c>
      <c r="C104" s="3"/>
      <c r="D104" s="4" t="s">
        <v>180</v>
      </c>
      <c r="E104" s="92">
        <f t="shared" si="8"/>
        <v>842273</v>
      </c>
      <c r="F104" s="37">
        <v>842280</v>
      </c>
      <c r="G104" s="92">
        <f t="shared" si="6"/>
        <v>8</v>
      </c>
      <c r="H104" s="4" t="s">
        <v>131</v>
      </c>
      <c r="I104" s="5">
        <f t="shared" si="7"/>
        <v>45.68</v>
      </c>
      <c r="J104" s="6" t="s">
        <v>1321</v>
      </c>
      <c r="K104" s="5">
        <v>22.84</v>
      </c>
      <c r="L104" s="6" t="s">
        <v>1322</v>
      </c>
      <c r="M104" s="5">
        <v>22.84</v>
      </c>
      <c r="N104" s="6"/>
      <c r="O104" s="5"/>
      <c r="P104" s="6"/>
      <c r="Q104" s="5"/>
      <c r="R104" s="6"/>
      <c r="S104" s="5"/>
      <c r="T104" s="6"/>
      <c r="U104" s="5"/>
      <c r="V104" s="5"/>
      <c r="W104" s="5"/>
      <c r="X104" s="6"/>
      <c r="Y104" s="5"/>
      <c r="Z104" s="5">
        <f t="shared" si="5"/>
        <v>45.68</v>
      </c>
    </row>
    <row r="105" spans="1:26" x14ac:dyDescent="0.3">
      <c r="A105" s="92">
        <v>94</v>
      </c>
      <c r="B105" s="92">
        <v>20661</v>
      </c>
      <c r="C105" s="3"/>
      <c r="D105" s="4" t="s">
        <v>248</v>
      </c>
      <c r="E105" s="92">
        <f t="shared" si="8"/>
        <v>842281</v>
      </c>
      <c r="F105" s="37">
        <v>842286</v>
      </c>
      <c r="G105" s="92">
        <f t="shared" si="6"/>
        <v>6</v>
      </c>
      <c r="H105" s="4" t="s">
        <v>13</v>
      </c>
      <c r="I105" s="5">
        <f t="shared" si="7"/>
        <v>34.26</v>
      </c>
      <c r="J105" s="6" t="s">
        <v>1323</v>
      </c>
      <c r="K105" s="5">
        <v>34.26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5"/>
      <c r="W105" s="5"/>
      <c r="X105" s="6"/>
      <c r="Y105" s="5"/>
      <c r="Z105" s="5">
        <f t="shared" si="5"/>
        <v>34.26</v>
      </c>
    </row>
    <row r="106" spans="1:26" x14ac:dyDescent="0.3">
      <c r="A106" s="92">
        <v>95</v>
      </c>
      <c r="B106" s="92">
        <v>20662</v>
      </c>
      <c r="C106" s="3"/>
      <c r="D106" s="4" t="s">
        <v>164</v>
      </c>
      <c r="E106" s="92">
        <f t="shared" si="8"/>
        <v>842287</v>
      </c>
      <c r="F106" s="37">
        <v>842288</v>
      </c>
      <c r="G106" s="92">
        <f t="shared" si="6"/>
        <v>2</v>
      </c>
      <c r="H106" s="4" t="s">
        <v>121</v>
      </c>
      <c r="I106" s="5">
        <f t="shared" si="7"/>
        <v>11.42</v>
      </c>
      <c r="J106" s="6" t="s">
        <v>1358</v>
      </c>
      <c r="K106" s="5">
        <v>11.42</v>
      </c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5"/>
      <c r="W106" s="5"/>
      <c r="X106" s="6"/>
      <c r="Y106" s="5"/>
      <c r="Z106" s="5">
        <f t="shared" si="5"/>
        <v>11.42</v>
      </c>
    </row>
    <row r="107" spans="1:26" x14ac:dyDescent="0.3">
      <c r="A107" s="92">
        <v>96</v>
      </c>
      <c r="B107" s="92">
        <v>20663</v>
      </c>
      <c r="C107" s="3"/>
      <c r="D107" s="4" t="s">
        <v>246</v>
      </c>
      <c r="E107" s="92">
        <f t="shared" si="8"/>
        <v>842289</v>
      </c>
      <c r="F107" s="37">
        <v>842290</v>
      </c>
      <c r="G107" s="92">
        <f t="shared" si="6"/>
        <v>2</v>
      </c>
      <c r="H107" s="4" t="s">
        <v>17</v>
      </c>
      <c r="I107" s="5">
        <f t="shared" si="7"/>
        <v>11.42</v>
      </c>
      <c r="J107" s="6" t="s">
        <v>1324</v>
      </c>
      <c r="K107" s="5">
        <v>11.42</v>
      </c>
      <c r="L107" s="6"/>
      <c r="M107" s="5"/>
      <c r="N107" s="6"/>
      <c r="O107" s="5"/>
      <c r="P107" s="6"/>
      <c r="Q107" s="5"/>
      <c r="R107" s="6"/>
      <c r="S107" s="5"/>
      <c r="T107" s="6"/>
      <c r="U107" s="5"/>
      <c r="V107" s="5"/>
      <c r="W107" s="5"/>
      <c r="X107" s="6"/>
      <c r="Y107" s="5"/>
      <c r="Z107" s="5">
        <f t="shared" si="5"/>
        <v>11.42</v>
      </c>
    </row>
    <row r="108" spans="1:26" x14ac:dyDescent="0.3">
      <c r="A108" s="92">
        <v>97</v>
      </c>
      <c r="B108" s="92">
        <v>20664</v>
      </c>
      <c r="C108" s="3"/>
      <c r="D108" s="4" t="s">
        <v>245</v>
      </c>
      <c r="E108" s="92">
        <f t="shared" si="8"/>
        <v>842291</v>
      </c>
      <c r="F108" s="37">
        <v>842292</v>
      </c>
      <c r="G108" s="92">
        <f t="shared" si="6"/>
        <v>2</v>
      </c>
      <c r="H108" s="4" t="s">
        <v>107</v>
      </c>
      <c r="I108" s="5">
        <f t="shared" si="7"/>
        <v>11.42</v>
      </c>
      <c r="J108" s="6" t="s">
        <v>1359</v>
      </c>
      <c r="K108" s="5">
        <v>11.42</v>
      </c>
      <c r="L108" s="6"/>
      <c r="M108" s="5"/>
      <c r="N108" s="6"/>
      <c r="O108" s="5"/>
      <c r="P108" s="6"/>
      <c r="Q108" s="5"/>
      <c r="R108" s="6"/>
      <c r="S108" s="5"/>
      <c r="T108" s="6"/>
      <c r="U108" s="5"/>
      <c r="V108" s="5"/>
      <c r="W108" s="5"/>
      <c r="X108" s="6"/>
      <c r="Y108" s="5"/>
      <c r="Z108" s="5">
        <f t="shared" si="5"/>
        <v>11.42</v>
      </c>
    </row>
    <row r="109" spans="1:26" x14ac:dyDescent="0.3">
      <c r="A109" s="92">
        <v>98</v>
      </c>
      <c r="B109" s="92">
        <v>20665</v>
      </c>
      <c r="C109" s="3"/>
      <c r="D109" s="4" t="s">
        <v>261</v>
      </c>
      <c r="E109" s="92">
        <f t="shared" si="8"/>
        <v>842293</v>
      </c>
      <c r="F109" s="37">
        <v>842303</v>
      </c>
      <c r="G109" s="92">
        <f t="shared" si="6"/>
        <v>11</v>
      </c>
      <c r="H109" s="4" t="s">
        <v>1115</v>
      </c>
      <c r="I109" s="5">
        <f t="shared" si="7"/>
        <v>62.81</v>
      </c>
      <c r="J109" s="6" t="s">
        <v>1325</v>
      </c>
      <c r="K109" s="5">
        <v>28.55</v>
      </c>
      <c r="L109" s="6" t="s">
        <v>1326</v>
      </c>
      <c r="M109" s="5">
        <v>34.26</v>
      </c>
      <c r="N109" s="6"/>
      <c r="O109" s="5"/>
      <c r="P109" s="6"/>
      <c r="Q109" s="5"/>
      <c r="R109" s="6"/>
      <c r="S109" s="5"/>
      <c r="T109" s="6"/>
      <c r="U109" s="5"/>
      <c r="V109" s="5"/>
      <c r="W109" s="5"/>
      <c r="X109" s="6"/>
      <c r="Y109" s="5"/>
      <c r="Z109" s="5">
        <f t="shared" si="5"/>
        <v>62.81</v>
      </c>
    </row>
    <row r="110" spans="1:26" x14ac:dyDescent="0.3">
      <c r="A110" s="92">
        <v>99</v>
      </c>
      <c r="B110" s="92">
        <v>20666</v>
      </c>
      <c r="C110" s="3"/>
      <c r="D110" s="4" t="s">
        <v>264</v>
      </c>
      <c r="E110" s="92">
        <f t="shared" si="8"/>
        <v>842304</v>
      </c>
      <c r="F110" s="37">
        <v>842313</v>
      </c>
      <c r="G110" s="92">
        <f t="shared" si="6"/>
        <v>10</v>
      </c>
      <c r="H110" s="4" t="s">
        <v>202</v>
      </c>
      <c r="I110" s="5">
        <f t="shared" si="7"/>
        <v>57.1</v>
      </c>
      <c r="J110" s="6" t="s">
        <v>1398</v>
      </c>
      <c r="K110" s="5">
        <v>28.55</v>
      </c>
      <c r="L110" s="180" t="s">
        <v>98</v>
      </c>
      <c r="M110" s="5"/>
      <c r="N110" s="6"/>
      <c r="O110" s="5"/>
      <c r="P110" s="6"/>
      <c r="Q110" s="5"/>
      <c r="R110" s="6"/>
      <c r="S110" s="5"/>
      <c r="T110" s="6"/>
      <c r="U110" s="5"/>
      <c r="V110" s="5"/>
      <c r="W110" s="5"/>
      <c r="X110" s="6"/>
      <c r="Y110" s="5"/>
      <c r="Z110" s="5">
        <f t="shared" si="5"/>
        <v>28.55</v>
      </c>
    </row>
    <row r="111" spans="1:26" x14ac:dyDescent="0.3">
      <c r="A111" s="92">
        <v>100</v>
      </c>
      <c r="B111" s="92">
        <v>20667</v>
      </c>
      <c r="C111" s="3"/>
      <c r="D111" s="4" t="s">
        <v>255</v>
      </c>
      <c r="E111" s="92">
        <f t="shared" si="8"/>
        <v>842314</v>
      </c>
      <c r="F111" s="37">
        <v>842321</v>
      </c>
      <c r="G111" s="92">
        <f t="shared" si="6"/>
        <v>8</v>
      </c>
      <c r="H111" s="4" t="s">
        <v>23</v>
      </c>
      <c r="I111" s="5">
        <f t="shared" si="7"/>
        <v>45.68</v>
      </c>
      <c r="J111" s="6" t="s">
        <v>1360</v>
      </c>
      <c r="K111" s="5">
        <v>17.13</v>
      </c>
      <c r="L111" s="6" t="s">
        <v>1361</v>
      </c>
      <c r="M111" s="5">
        <v>28.55</v>
      </c>
      <c r="N111" s="6"/>
      <c r="O111" s="5"/>
      <c r="P111" s="6"/>
      <c r="Q111" s="5"/>
      <c r="R111" s="6"/>
      <c r="S111" s="5"/>
      <c r="T111" s="6"/>
      <c r="U111" s="5"/>
      <c r="V111" s="5"/>
      <c r="W111" s="5"/>
      <c r="X111" s="6"/>
      <c r="Y111" s="5"/>
      <c r="Z111" s="5">
        <f t="shared" si="5"/>
        <v>45.68</v>
      </c>
    </row>
    <row r="112" spans="1:26" x14ac:dyDescent="0.3">
      <c r="A112" s="92">
        <v>101</v>
      </c>
      <c r="B112" s="92">
        <v>20668</v>
      </c>
      <c r="C112" s="3"/>
      <c r="D112" s="4" t="s">
        <v>256</v>
      </c>
      <c r="E112" s="92">
        <f t="shared" si="8"/>
        <v>842322</v>
      </c>
      <c r="F112" s="37">
        <v>842330</v>
      </c>
      <c r="G112" s="92">
        <f t="shared" si="6"/>
        <v>9</v>
      </c>
      <c r="H112" s="4" t="s">
        <v>119</v>
      </c>
      <c r="I112" s="5">
        <f t="shared" si="7"/>
        <v>51.39</v>
      </c>
      <c r="J112" s="6" t="s">
        <v>1327</v>
      </c>
      <c r="K112" s="5">
        <v>28.55</v>
      </c>
      <c r="L112" s="6" t="s">
        <v>1328</v>
      </c>
      <c r="M112" s="5">
        <v>22.84</v>
      </c>
      <c r="N112" s="6"/>
      <c r="O112" s="5"/>
      <c r="P112" s="6"/>
      <c r="Q112" s="5"/>
      <c r="R112" s="6"/>
      <c r="S112" s="5"/>
      <c r="T112" s="6"/>
      <c r="U112" s="5"/>
      <c r="V112" s="5"/>
      <c r="W112" s="5"/>
      <c r="X112" s="6"/>
      <c r="Y112" s="5"/>
      <c r="Z112" s="5">
        <f t="shared" si="5"/>
        <v>51.39</v>
      </c>
    </row>
    <row r="113" spans="1:26" x14ac:dyDescent="0.3">
      <c r="A113" s="92">
        <v>102</v>
      </c>
      <c r="B113" s="92">
        <v>20669</v>
      </c>
      <c r="C113" s="3"/>
      <c r="D113" s="4" t="s">
        <v>156</v>
      </c>
      <c r="E113" s="92">
        <f t="shared" si="8"/>
        <v>842331</v>
      </c>
      <c r="F113" s="37">
        <v>842331</v>
      </c>
      <c r="G113" s="92">
        <f t="shared" si="6"/>
        <v>1</v>
      </c>
      <c r="H113" s="4" t="s">
        <v>37</v>
      </c>
      <c r="I113" s="5">
        <f t="shared" si="7"/>
        <v>5.71</v>
      </c>
      <c r="J113" s="6" t="s">
        <v>1329</v>
      </c>
      <c r="K113" s="5">
        <v>5.71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5"/>
      <c r="W113" s="5"/>
      <c r="X113" s="6"/>
      <c r="Y113" s="5"/>
      <c r="Z113" s="5">
        <f t="shared" si="5"/>
        <v>5.71</v>
      </c>
    </row>
    <row r="114" spans="1:26" x14ac:dyDescent="0.3">
      <c r="A114" s="92">
        <v>103</v>
      </c>
      <c r="B114" s="92">
        <v>20670</v>
      </c>
      <c r="C114" s="3"/>
      <c r="D114" s="4" t="s">
        <v>1156</v>
      </c>
      <c r="E114" s="92">
        <f t="shared" si="8"/>
        <v>842332</v>
      </c>
      <c r="F114" s="37">
        <v>842412</v>
      </c>
      <c r="G114" s="92">
        <f t="shared" si="6"/>
        <v>81</v>
      </c>
      <c r="H114" s="4" t="s">
        <v>15</v>
      </c>
      <c r="I114" s="5">
        <f t="shared" si="7"/>
        <v>462.51</v>
      </c>
      <c r="J114" s="6" t="s">
        <v>1438</v>
      </c>
      <c r="K114" s="5">
        <v>462.51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5"/>
      <c r="W114" s="5"/>
      <c r="X114" s="6"/>
      <c r="Y114" s="5"/>
      <c r="Z114" s="5">
        <f t="shared" si="5"/>
        <v>462.51</v>
      </c>
    </row>
    <row r="115" spans="1:26" x14ac:dyDescent="0.3">
      <c r="A115" s="92">
        <v>104</v>
      </c>
      <c r="B115" s="92">
        <v>20671</v>
      </c>
      <c r="C115" s="3"/>
      <c r="D115" s="4" t="s">
        <v>270</v>
      </c>
      <c r="E115" s="92">
        <f t="shared" si="8"/>
        <v>842413</v>
      </c>
      <c r="F115" s="37">
        <v>842419</v>
      </c>
      <c r="G115" s="92">
        <f t="shared" si="6"/>
        <v>7</v>
      </c>
      <c r="H115" s="4" t="s">
        <v>109</v>
      </c>
      <c r="I115" s="5">
        <f t="shared" si="7"/>
        <v>39.97</v>
      </c>
      <c r="J115" s="6" t="s">
        <v>1330</v>
      </c>
      <c r="K115" s="5">
        <v>28.55</v>
      </c>
      <c r="L115" s="6" t="s">
        <v>1331</v>
      </c>
      <c r="M115" s="5">
        <v>11.42</v>
      </c>
      <c r="N115" s="6"/>
      <c r="O115" s="5"/>
      <c r="P115" s="6"/>
      <c r="Q115" s="5"/>
      <c r="R115" s="6"/>
      <c r="S115" s="5"/>
      <c r="T115" s="6"/>
      <c r="U115" s="5"/>
      <c r="V115" s="5"/>
      <c r="W115" s="5"/>
      <c r="X115" s="6"/>
      <c r="Y115" s="5"/>
      <c r="Z115" s="5">
        <f t="shared" si="5"/>
        <v>39.97</v>
      </c>
    </row>
    <row r="116" spans="1:26" x14ac:dyDescent="0.3">
      <c r="A116" s="92">
        <v>105</v>
      </c>
      <c r="B116" s="92">
        <v>20672</v>
      </c>
      <c r="C116" s="3"/>
      <c r="D116" s="4" t="s">
        <v>257</v>
      </c>
      <c r="E116" s="92">
        <f t="shared" si="8"/>
        <v>842420</v>
      </c>
      <c r="F116" s="37">
        <v>842420</v>
      </c>
      <c r="G116" s="92">
        <f t="shared" si="6"/>
        <v>1</v>
      </c>
      <c r="H116" s="4" t="s">
        <v>46</v>
      </c>
      <c r="I116" s="5">
        <f t="shared" si="7"/>
        <v>5.71</v>
      </c>
      <c r="J116" s="6" t="s">
        <v>1366</v>
      </c>
      <c r="K116" s="5">
        <v>5.71</v>
      </c>
      <c r="L116" s="6"/>
      <c r="M116" s="5"/>
      <c r="N116" s="6"/>
      <c r="O116" s="5"/>
      <c r="P116" s="6"/>
      <c r="Q116" s="5"/>
      <c r="R116" s="6"/>
      <c r="S116" s="5"/>
      <c r="T116" s="6"/>
      <c r="U116" s="5"/>
      <c r="V116" s="5"/>
      <c r="W116" s="5"/>
      <c r="X116" s="6"/>
      <c r="Y116" s="5"/>
      <c r="Z116" s="5">
        <f t="shared" si="5"/>
        <v>5.71</v>
      </c>
    </row>
    <row r="117" spans="1:26" x14ac:dyDescent="0.3">
      <c r="A117" s="92">
        <v>106</v>
      </c>
      <c r="B117" s="92">
        <v>20673</v>
      </c>
      <c r="C117" s="3"/>
      <c r="D117" s="4" t="s">
        <v>237</v>
      </c>
      <c r="E117" s="92">
        <f t="shared" si="8"/>
        <v>842421</v>
      </c>
      <c r="F117" s="37">
        <v>842424</v>
      </c>
      <c r="G117" s="92">
        <f t="shared" si="6"/>
        <v>4</v>
      </c>
      <c r="H117" s="4" t="s">
        <v>60</v>
      </c>
      <c r="I117" s="5">
        <f t="shared" si="7"/>
        <v>22.84</v>
      </c>
      <c r="J117" s="6" t="s">
        <v>1362</v>
      </c>
      <c r="K117" s="5">
        <v>11.42</v>
      </c>
      <c r="L117" s="6" t="s">
        <v>1363</v>
      </c>
      <c r="M117" s="5">
        <v>11.42</v>
      </c>
      <c r="N117" s="6"/>
      <c r="O117" s="5"/>
      <c r="P117" s="6"/>
      <c r="Q117" s="5"/>
      <c r="R117" s="6"/>
      <c r="S117" s="5"/>
      <c r="T117" s="6"/>
      <c r="U117" s="5"/>
      <c r="V117" s="5"/>
      <c r="W117" s="5"/>
      <c r="X117" s="6"/>
      <c r="Y117" s="5"/>
      <c r="Z117" s="5">
        <f t="shared" si="5"/>
        <v>22.84</v>
      </c>
    </row>
    <row r="118" spans="1:26" x14ac:dyDescent="0.3">
      <c r="A118" s="92">
        <v>107</v>
      </c>
      <c r="B118" s="92">
        <v>20674</v>
      </c>
      <c r="C118" s="3">
        <v>43236</v>
      </c>
      <c r="D118" s="4" t="s">
        <v>145</v>
      </c>
      <c r="E118" s="92">
        <f t="shared" si="8"/>
        <v>842425</v>
      </c>
      <c r="F118" s="37">
        <v>842443</v>
      </c>
      <c r="G118" s="92">
        <f t="shared" si="6"/>
        <v>19</v>
      </c>
      <c r="H118" s="4" t="s">
        <v>7</v>
      </c>
      <c r="I118" s="5">
        <f t="shared" si="7"/>
        <v>108.49</v>
      </c>
      <c r="J118" s="6" t="s">
        <v>1468</v>
      </c>
      <c r="K118" s="5">
        <v>22.84</v>
      </c>
      <c r="L118" s="6" t="s">
        <v>1469</v>
      </c>
      <c r="M118" s="5">
        <v>45.68</v>
      </c>
      <c r="N118" s="6" t="s">
        <v>1470</v>
      </c>
      <c r="O118" s="5">
        <v>34.26</v>
      </c>
      <c r="P118" s="6" t="s">
        <v>1471</v>
      </c>
      <c r="Q118" s="5">
        <v>5.71</v>
      </c>
      <c r="R118" s="6"/>
      <c r="S118" s="5"/>
      <c r="T118" s="6"/>
      <c r="U118" s="5"/>
      <c r="V118" s="5"/>
      <c r="W118" s="5"/>
      <c r="X118" s="6"/>
      <c r="Y118" s="5"/>
      <c r="Z118" s="5">
        <f t="shared" si="5"/>
        <v>108.49</v>
      </c>
    </row>
    <row r="119" spans="1:26" x14ac:dyDescent="0.3">
      <c r="A119" s="92">
        <v>108</v>
      </c>
      <c r="B119" s="92">
        <v>20675</v>
      </c>
      <c r="C119" s="3"/>
      <c r="D119" s="4" t="s">
        <v>156</v>
      </c>
      <c r="E119" s="92">
        <f t="shared" si="8"/>
        <v>842444</v>
      </c>
      <c r="F119" s="37">
        <v>842447</v>
      </c>
      <c r="G119" s="92">
        <f t="shared" si="6"/>
        <v>4</v>
      </c>
      <c r="H119" s="4" t="s">
        <v>37</v>
      </c>
      <c r="I119" s="5">
        <f t="shared" si="7"/>
        <v>22.84</v>
      </c>
      <c r="J119" s="180" t="s">
        <v>98</v>
      </c>
      <c r="K119" s="5"/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5"/>
      <c r="W119" s="5"/>
      <c r="X119" s="6"/>
      <c r="Y119" s="5"/>
      <c r="Z119" s="5">
        <f t="shared" si="5"/>
        <v>0</v>
      </c>
    </row>
    <row r="120" spans="1:26" x14ac:dyDescent="0.3">
      <c r="A120" s="92">
        <v>109</v>
      </c>
      <c r="B120" s="92">
        <v>20677</v>
      </c>
      <c r="C120" s="3"/>
      <c r="D120" s="4" t="s">
        <v>262</v>
      </c>
      <c r="E120" s="92">
        <f t="shared" si="8"/>
        <v>842448</v>
      </c>
      <c r="F120" s="37">
        <v>842450</v>
      </c>
      <c r="G120" s="92">
        <f t="shared" si="6"/>
        <v>3</v>
      </c>
      <c r="H120" s="4" t="s">
        <v>38</v>
      </c>
      <c r="I120" s="5">
        <f t="shared" si="7"/>
        <v>17.13</v>
      </c>
      <c r="J120" s="6" t="s">
        <v>276</v>
      </c>
      <c r="K120" s="5">
        <v>17.13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5"/>
      <c r="W120" s="5"/>
      <c r="X120" s="6"/>
      <c r="Y120" s="5"/>
      <c r="Z120" s="5">
        <f t="shared" si="5"/>
        <v>17.13</v>
      </c>
    </row>
    <row r="121" spans="1:26" x14ac:dyDescent="0.3">
      <c r="A121" s="92">
        <v>110</v>
      </c>
      <c r="B121" s="92">
        <v>20678</v>
      </c>
      <c r="C121" s="3"/>
      <c r="D121" s="4" t="s">
        <v>186</v>
      </c>
      <c r="E121" s="92">
        <f t="shared" si="8"/>
        <v>842451</v>
      </c>
      <c r="F121" s="37">
        <v>842452</v>
      </c>
      <c r="G121" s="92">
        <f t="shared" si="6"/>
        <v>2</v>
      </c>
      <c r="H121" s="4" t="s">
        <v>117</v>
      </c>
      <c r="I121" s="5">
        <f t="shared" si="7"/>
        <v>11.42</v>
      </c>
      <c r="J121" s="6" t="s">
        <v>1823</v>
      </c>
      <c r="K121" s="5">
        <v>11.42</v>
      </c>
      <c r="L121" s="6"/>
      <c r="M121" s="5"/>
      <c r="N121" s="6"/>
      <c r="O121" s="5"/>
      <c r="P121" s="6"/>
      <c r="Q121" s="5"/>
      <c r="R121" s="6" t="s">
        <v>125</v>
      </c>
      <c r="S121" s="5"/>
      <c r="T121" s="6"/>
      <c r="U121" s="5"/>
      <c r="V121" s="5"/>
      <c r="W121" s="5"/>
      <c r="X121" s="6"/>
      <c r="Y121" s="5"/>
      <c r="Z121" s="5">
        <f t="shared" si="5"/>
        <v>11.42</v>
      </c>
    </row>
    <row r="122" spans="1:26" x14ac:dyDescent="0.3">
      <c r="A122" s="92">
        <v>111</v>
      </c>
      <c r="B122" s="92">
        <v>20679</v>
      </c>
      <c r="C122" s="3"/>
      <c r="D122" s="4" t="s">
        <v>179</v>
      </c>
      <c r="E122" s="92">
        <f t="shared" si="8"/>
        <v>842453</v>
      </c>
      <c r="F122" s="37">
        <v>842454</v>
      </c>
      <c r="G122" s="92">
        <f t="shared" si="6"/>
        <v>2</v>
      </c>
      <c r="H122" s="4" t="s">
        <v>381</v>
      </c>
      <c r="I122" s="5">
        <f t="shared" si="7"/>
        <v>11.42</v>
      </c>
      <c r="J122" s="6" t="s">
        <v>1332</v>
      </c>
      <c r="K122" s="5">
        <v>11.42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5"/>
      <c r="W122" s="5"/>
      <c r="X122" s="6"/>
      <c r="Y122" s="5"/>
      <c r="Z122" s="5">
        <f t="shared" si="5"/>
        <v>11.42</v>
      </c>
    </row>
    <row r="123" spans="1:26" x14ac:dyDescent="0.3">
      <c r="A123" s="92">
        <v>112</v>
      </c>
      <c r="B123" s="92">
        <v>20680</v>
      </c>
      <c r="C123" s="3">
        <v>43237</v>
      </c>
      <c r="D123" s="4" t="s">
        <v>253</v>
      </c>
      <c r="E123" s="92">
        <f t="shared" si="8"/>
        <v>842455</v>
      </c>
      <c r="F123" s="37">
        <v>842456</v>
      </c>
      <c r="G123" s="92">
        <f t="shared" si="6"/>
        <v>2</v>
      </c>
      <c r="H123" s="4" t="s">
        <v>43</v>
      </c>
      <c r="I123" s="5">
        <f t="shared" si="7"/>
        <v>11.42</v>
      </c>
      <c r="J123" s="6" t="s">
        <v>183</v>
      </c>
      <c r="K123" s="5">
        <v>5.71</v>
      </c>
      <c r="L123" s="6" t="s">
        <v>1439</v>
      </c>
      <c r="M123" s="5">
        <v>5.71</v>
      </c>
      <c r="N123" s="6"/>
      <c r="O123" s="5"/>
      <c r="P123" s="6"/>
      <c r="Q123" s="5"/>
      <c r="R123" s="6"/>
      <c r="S123" s="5"/>
      <c r="T123" s="6"/>
      <c r="U123" s="5"/>
      <c r="V123" s="5"/>
      <c r="W123" s="5"/>
      <c r="X123" s="6"/>
      <c r="Y123" s="5"/>
      <c r="Z123" s="5">
        <f t="shared" si="5"/>
        <v>11.42</v>
      </c>
    </row>
    <row r="124" spans="1:26" x14ac:dyDescent="0.3">
      <c r="A124" s="92">
        <v>113</v>
      </c>
      <c r="B124" s="92">
        <v>20681</v>
      </c>
      <c r="C124" s="3"/>
      <c r="D124" s="4" t="s">
        <v>267</v>
      </c>
      <c r="E124" s="92">
        <f t="shared" si="8"/>
        <v>842457</v>
      </c>
      <c r="F124" s="37">
        <v>842458</v>
      </c>
      <c r="G124" s="92">
        <f t="shared" si="6"/>
        <v>2</v>
      </c>
      <c r="H124" s="4" t="s">
        <v>1157</v>
      </c>
      <c r="I124" s="5">
        <f t="shared" si="7"/>
        <v>11.42</v>
      </c>
      <c r="J124" s="6" t="s">
        <v>1686</v>
      </c>
      <c r="K124" s="5">
        <v>5.71</v>
      </c>
      <c r="L124" s="6" t="s">
        <v>1687</v>
      </c>
      <c r="M124" s="5">
        <v>5.71</v>
      </c>
      <c r="N124" s="6"/>
      <c r="O124" s="5"/>
      <c r="P124" s="6"/>
      <c r="Q124" s="5"/>
      <c r="R124" s="6"/>
      <c r="S124" s="5"/>
      <c r="T124" s="6"/>
      <c r="U124" s="5"/>
      <c r="V124" s="5"/>
      <c r="W124" s="5"/>
      <c r="X124" s="6"/>
      <c r="Y124" s="5"/>
      <c r="Z124" s="5">
        <f t="shared" si="5"/>
        <v>11.42</v>
      </c>
    </row>
    <row r="125" spans="1:26" x14ac:dyDescent="0.3">
      <c r="A125" s="92">
        <v>114</v>
      </c>
      <c r="B125" s="92">
        <v>20682</v>
      </c>
      <c r="C125" s="3">
        <v>43238</v>
      </c>
      <c r="D125" s="4" t="s">
        <v>246</v>
      </c>
      <c r="E125" s="92">
        <v>842459</v>
      </c>
      <c r="F125" s="37">
        <v>842459</v>
      </c>
      <c r="G125" s="92">
        <f t="shared" si="6"/>
        <v>1</v>
      </c>
      <c r="H125" s="4" t="s">
        <v>1158</v>
      </c>
      <c r="I125" s="5">
        <f t="shared" si="7"/>
        <v>5.71</v>
      </c>
      <c r="J125" s="6" t="s">
        <v>1364</v>
      </c>
      <c r="K125" s="5">
        <v>5.71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5"/>
      <c r="W125" s="5"/>
      <c r="X125" s="6"/>
      <c r="Y125" s="5"/>
      <c r="Z125" s="5">
        <f t="shared" si="5"/>
        <v>5.71</v>
      </c>
    </row>
    <row r="126" spans="1:26" x14ac:dyDescent="0.3">
      <c r="A126" s="92">
        <v>115</v>
      </c>
      <c r="B126" s="92">
        <v>20683</v>
      </c>
      <c r="C126" s="3"/>
      <c r="D126" s="4" t="s">
        <v>1159</v>
      </c>
      <c r="E126" s="92">
        <f t="shared" si="8"/>
        <v>842460</v>
      </c>
      <c r="F126" s="37">
        <v>842466</v>
      </c>
      <c r="G126" s="92">
        <f t="shared" si="6"/>
        <v>7</v>
      </c>
      <c r="H126" s="4" t="s">
        <v>40</v>
      </c>
      <c r="I126" s="5">
        <f t="shared" si="7"/>
        <v>39.97</v>
      </c>
      <c r="J126" s="6" t="s">
        <v>1440</v>
      </c>
      <c r="K126" s="5">
        <v>39.97</v>
      </c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5"/>
      <c r="W126" s="5"/>
      <c r="X126" s="6"/>
      <c r="Y126" s="5"/>
      <c r="Z126" s="5">
        <f t="shared" si="5"/>
        <v>39.97</v>
      </c>
    </row>
    <row r="127" spans="1:26" x14ac:dyDescent="0.3">
      <c r="A127" s="92">
        <v>116</v>
      </c>
      <c r="B127" s="92">
        <v>20684</v>
      </c>
      <c r="C127" s="3"/>
      <c r="D127" s="4" t="s">
        <v>249</v>
      </c>
      <c r="E127" s="92">
        <f t="shared" si="8"/>
        <v>842467</v>
      </c>
      <c r="F127" s="37">
        <v>842467</v>
      </c>
      <c r="G127" s="92">
        <f t="shared" si="6"/>
        <v>1</v>
      </c>
      <c r="H127" s="4" t="s">
        <v>108</v>
      </c>
      <c r="I127" s="5">
        <f t="shared" si="7"/>
        <v>5.71</v>
      </c>
      <c r="J127" s="6" t="s">
        <v>1441</v>
      </c>
      <c r="K127" s="5">
        <v>5.71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5"/>
      <c r="W127" s="5"/>
      <c r="X127" s="6"/>
      <c r="Y127" s="5"/>
      <c r="Z127" s="5">
        <f t="shared" si="5"/>
        <v>5.71</v>
      </c>
    </row>
    <row r="128" spans="1:26" x14ac:dyDescent="0.3">
      <c r="A128" s="92">
        <v>117</v>
      </c>
      <c r="B128" s="92">
        <v>20685</v>
      </c>
      <c r="C128" s="3"/>
      <c r="D128" s="4" t="s">
        <v>246</v>
      </c>
      <c r="E128" s="92">
        <f t="shared" si="8"/>
        <v>842468</v>
      </c>
      <c r="F128" s="37">
        <v>842469</v>
      </c>
      <c r="G128" s="92">
        <f t="shared" si="6"/>
        <v>2</v>
      </c>
      <c r="H128" s="4" t="s">
        <v>1</v>
      </c>
      <c r="I128" s="5">
        <f t="shared" si="7"/>
        <v>11.42</v>
      </c>
      <c r="J128" s="6" t="s">
        <v>1367</v>
      </c>
      <c r="K128" s="5">
        <v>11.42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5"/>
      <c r="W128" s="5"/>
      <c r="X128" s="6"/>
      <c r="Y128" s="5"/>
      <c r="Z128" s="5">
        <f t="shared" si="5"/>
        <v>11.42</v>
      </c>
    </row>
    <row r="129" spans="1:26" x14ac:dyDescent="0.3">
      <c r="A129" s="92">
        <v>118</v>
      </c>
      <c r="B129" s="92">
        <v>20686</v>
      </c>
      <c r="C129" s="3">
        <v>43241</v>
      </c>
      <c r="D129" s="4" t="s">
        <v>166</v>
      </c>
      <c r="E129" s="92">
        <f t="shared" si="8"/>
        <v>842470</v>
      </c>
      <c r="F129" s="37">
        <v>842479</v>
      </c>
      <c r="G129" s="92">
        <f t="shared" si="6"/>
        <v>10</v>
      </c>
      <c r="H129" s="4" t="s">
        <v>22</v>
      </c>
      <c r="I129" s="5">
        <f t="shared" si="7"/>
        <v>57.1</v>
      </c>
      <c r="J129" s="6" t="s">
        <v>1442</v>
      </c>
      <c r="K129" s="5">
        <v>28.55</v>
      </c>
      <c r="L129" s="6" t="s">
        <v>1443</v>
      </c>
      <c r="M129" s="5">
        <v>28.55</v>
      </c>
      <c r="N129" s="6"/>
      <c r="O129" s="5"/>
      <c r="P129" s="6"/>
      <c r="Q129" s="5"/>
      <c r="R129" s="6"/>
      <c r="S129" s="5"/>
      <c r="T129" s="6"/>
      <c r="U129" s="5"/>
      <c r="V129" s="5"/>
      <c r="W129" s="5"/>
      <c r="X129" s="6"/>
      <c r="Y129" s="5"/>
      <c r="Z129" s="5">
        <f t="shared" si="5"/>
        <v>57.1</v>
      </c>
    </row>
    <row r="130" spans="1:26" x14ac:dyDescent="0.3">
      <c r="A130" s="92">
        <v>119</v>
      </c>
      <c r="B130" s="92">
        <v>20687</v>
      </c>
      <c r="C130" s="3"/>
      <c r="D130" s="4" t="s">
        <v>265</v>
      </c>
      <c r="E130" s="92">
        <f t="shared" si="8"/>
        <v>842480</v>
      </c>
      <c r="F130" s="37">
        <v>842482</v>
      </c>
      <c r="G130" s="92">
        <f t="shared" si="6"/>
        <v>3</v>
      </c>
      <c r="H130" s="4" t="s">
        <v>17</v>
      </c>
      <c r="I130" s="5">
        <f t="shared" si="7"/>
        <v>17.13</v>
      </c>
      <c r="J130" s="6" t="s">
        <v>1365</v>
      </c>
      <c r="K130" s="5">
        <v>17.13</v>
      </c>
      <c r="L130" s="6"/>
      <c r="M130" s="5"/>
      <c r="N130" s="6"/>
      <c r="O130" s="5"/>
      <c r="P130" s="6"/>
      <c r="Q130" s="5"/>
      <c r="R130" s="6"/>
      <c r="S130" s="5"/>
      <c r="T130" s="6"/>
      <c r="U130" s="5"/>
      <c r="V130" s="5"/>
      <c r="W130" s="5"/>
      <c r="X130" s="6"/>
      <c r="Y130" s="5"/>
      <c r="Z130" s="5">
        <f t="shared" si="5"/>
        <v>17.13</v>
      </c>
    </row>
    <row r="131" spans="1:26" x14ac:dyDescent="0.3">
      <c r="A131" s="92">
        <v>120</v>
      </c>
      <c r="B131" s="92">
        <v>20688</v>
      </c>
      <c r="C131" s="3"/>
      <c r="D131" s="4" t="s">
        <v>156</v>
      </c>
      <c r="E131" s="92">
        <f t="shared" si="8"/>
        <v>842483</v>
      </c>
      <c r="F131" s="37">
        <v>842484</v>
      </c>
      <c r="G131" s="92">
        <f t="shared" si="6"/>
        <v>2</v>
      </c>
      <c r="H131" s="4" t="s">
        <v>290</v>
      </c>
      <c r="I131" s="5">
        <f t="shared" si="7"/>
        <v>11.42</v>
      </c>
      <c r="J131" s="6" t="s">
        <v>1333</v>
      </c>
      <c r="K131" s="5">
        <v>11.42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5"/>
      <c r="W131" s="5"/>
      <c r="X131" s="6"/>
      <c r="Y131" s="5"/>
      <c r="Z131" s="5">
        <f t="shared" si="5"/>
        <v>11.42</v>
      </c>
    </row>
    <row r="132" spans="1:26" x14ac:dyDescent="0.3">
      <c r="A132" s="92">
        <v>121</v>
      </c>
      <c r="B132" s="92">
        <v>20689</v>
      </c>
      <c r="C132" s="3"/>
      <c r="D132" s="4" t="s">
        <v>148</v>
      </c>
      <c r="E132" s="92">
        <f t="shared" si="8"/>
        <v>842485</v>
      </c>
      <c r="F132" s="37">
        <v>842485</v>
      </c>
      <c r="G132" s="92">
        <f t="shared" si="6"/>
        <v>1</v>
      </c>
      <c r="H132" s="4" t="s">
        <v>123</v>
      </c>
      <c r="I132" s="5">
        <f t="shared" si="7"/>
        <v>5.71</v>
      </c>
      <c r="J132" s="6" t="s">
        <v>1334</v>
      </c>
      <c r="K132" s="5">
        <v>5.71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5"/>
      <c r="W132" s="5"/>
      <c r="X132" s="6"/>
      <c r="Y132" s="5"/>
      <c r="Z132" s="5">
        <f t="shared" si="5"/>
        <v>5.71</v>
      </c>
    </row>
    <row r="133" spans="1:26" x14ac:dyDescent="0.3">
      <c r="A133" s="92">
        <v>122</v>
      </c>
      <c r="B133" s="92">
        <v>20690</v>
      </c>
      <c r="C133" s="3"/>
      <c r="D133" s="4" t="s">
        <v>245</v>
      </c>
      <c r="E133" s="92">
        <f t="shared" si="8"/>
        <v>842486</v>
      </c>
      <c r="F133" s="37">
        <v>842488</v>
      </c>
      <c r="G133" s="92">
        <f t="shared" si="6"/>
        <v>3</v>
      </c>
      <c r="H133" s="4" t="s">
        <v>108</v>
      </c>
      <c r="I133" s="5">
        <f t="shared" si="7"/>
        <v>17.13</v>
      </c>
      <c r="J133" s="6" t="s">
        <v>1444</v>
      </c>
      <c r="K133" s="5">
        <v>17.13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5"/>
      <c r="W133" s="5"/>
      <c r="X133" s="6"/>
      <c r="Y133" s="5"/>
      <c r="Z133" s="5">
        <f t="shared" si="5"/>
        <v>17.13</v>
      </c>
    </row>
    <row r="134" spans="1:26" x14ac:dyDescent="0.3">
      <c r="A134" s="92">
        <v>123</v>
      </c>
      <c r="B134" s="92">
        <v>20691</v>
      </c>
      <c r="C134" s="3"/>
      <c r="D134" s="4" t="s">
        <v>246</v>
      </c>
      <c r="E134" s="92">
        <f t="shared" si="8"/>
        <v>842489</v>
      </c>
      <c r="F134" s="37">
        <v>842491</v>
      </c>
      <c r="G134" s="92">
        <f t="shared" si="6"/>
        <v>3</v>
      </c>
      <c r="H134" s="4" t="s">
        <v>35</v>
      </c>
      <c r="I134" s="5">
        <f t="shared" si="7"/>
        <v>17.13</v>
      </c>
      <c r="J134" s="6" t="s">
        <v>1445</v>
      </c>
      <c r="K134" s="5">
        <v>17.13</v>
      </c>
      <c r="L134" s="6"/>
      <c r="M134" s="5"/>
      <c r="N134" s="6"/>
      <c r="O134" s="5"/>
      <c r="P134" s="6"/>
      <c r="Q134" s="5"/>
      <c r="R134" s="6"/>
      <c r="S134" s="5"/>
      <c r="T134" s="6"/>
      <c r="U134" s="5"/>
      <c r="V134" s="5"/>
      <c r="W134" s="5"/>
      <c r="X134" s="6"/>
      <c r="Y134" s="5"/>
      <c r="Z134" s="5">
        <f t="shared" si="5"/>
        <v>17.13</v>
      </c>
    </row>
    <row r="135" spans="1:26" x14ac:dyDescent="0.3">
      <c r="A135" s="92">
        <v>124</v>
      </c>
      <c r="B135" s="92">
        <v>20692</v>
      </c>
      <c r="C135" s="3"/>
      <c r="D135" s="4" t="s">
        <v>164</v>
      </c>
      <c r="E135" s="92">
        <f t="shared" si="8"/>
        <v>842492</v>
      </c>
      <c r="F135" s="37">
        <v>842494</v>
      </c>
      <c r="G135" s="92">
        <f t="shared" si="6"/>
        <v>3</v>
      </c>
      <c r="H135" s="4" t="s">
        <v>131</v>
      </c>
      <c r="I135" s="5">
        <f t="shared" si="7"/>
        <v>17.13</v>
      </c>
      <c r="J135" s="6" t="s">
        <v>1368</v>
      </c>
      <c r="K135" s="5">
        <v>17.13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5"/>
      <c r="W135" s="5"/>
      <c r="X135" s="6"/>
      <c r="Y135" s="5"/>
      <c r="Z135" s="5">
        <f t="shared" si="5"/>
        <v>17.13</v>
      </c>
    </row>
    <row r="136" spans="1:26" x14ac:dyDescent="0.3">
      <c r="A136" s="92">
        <v>125</v>
      </c>
      <c r="B136" s="92">
        <v>20693</v>
      </c>
      <c r="C136" s="3"/>
      <c r="D136" s="4" t="s">
        <v>270</v>
      </c>
      <c r="E136" s="92">
        <f t="shared" si="8"/>
        <v>842495</v>
      </c>
      <c r="F136" s="37">
        <v>842500</v>
      </c>
      <c r="G136" s="92">
        <f t="shared" si="6"/>
        <v>6</v>
      </c>
      <c r="H136" s="4" t="s">
        <v>109</v>
      </c>
      <c r="I136" s="5">
        <f t="shared" si="7"/>
        <v>34.26</v>
      </c>
      <c r="J136" s="6" t="s">
        <v>1472</v>
      </c>
      <c r="K136" s="5">
        <v>17.13</v>
      </c>
      <c r="L136" s="6" t="s">
        <v>1473</v>
      </c>
      <c r="M136" s="5">
        <v>17.13</v>
      </c>
      <c r="N136" s="6"/>
      <c r="O136" s="5"/>
      <c r="P136" s="6"/>
      <c r="Q136" s="5"/>
      <c r="R136" s="6"/>
      <c r="S136" s="5"/>
      <c r="T136" s="6"/>
      <c r="U136" s="5"/>
      <c r="V136" s="5"/>
      <c r="W136" s="5"/>
      <c r="X136" s="6"/>
      <c r="Y136" s="5"/>
      <c r="Z136" s="5">
        <f t="shared" ref="Z136:Z165" si="9">K136+M136+O136+Q136+S136+U136+Y136</f>
        <v>34.26</v>
      </c>
    </row>
    <row r="137" spans="1:26" x14ac:dyDescent="0.3">
      <c r="A137" s="92">
        <v>126</v>
      </c>
      <c r="B137" s="92">
        <v>20694</v>
      </c>
      <c r="C137" s="3"/>
      <c r="D137" s="4" t="s">
        <v>252</v>
      </c>
      <c r="E137" s="92">
        <f t="shared" si="8"/>
        <v>842501</v>
      </c>
      <c r="F137" s="37">
        <v>842530</v>
      </c>
      <c r="G137" s="92">
        <f t="shared" si="6"/>
        <v>30</v>
      </c>
      <c r="H137" s="4" t="s">
        <v>108</v>
      </c>
      <c r="I137" s="5">
        <f t="shared" si="7"/>
        <v>171.3</v>
      </c>
      <c r="J137" s="6" t="s">
        <v>1446</v>
      </c>
      <c r="K137" s="5">
        <v>62.81</v>
      </c>
      <c r="L137" s="6" t="s">
        <v>1447</v>
      </c>
      <c r="M137" s="5">
        <v>45.68</v>
      </c>
      <c r="N137" s="6" t="s">
        <v>1448</v>
      </c>
      <c r="O137" s="5">
        <v>62.81</v>
      </c>
      <c r="P137" s="6"/>
      <c r="Q137" s="5"/>
      <c r="R137" s="6"/>
      <c r="S137" s="5"/>
      <c r="T137" s="6"/>
      <c r="U137" s="5"/>
      <c r="V137" s="5"/>
      <c r="W137" s="5"/>
      <c r="X137" s="6"/>
      <c r="Y137" s="5"/>
      <c r="Z137" s="5">
        <f t="shared" si="9"/>
        <v>171.3</v>
      </c>
    </row>
    <row r="138" spans="1:26" x14ac:dyDescent="0.3">
      <c r="A138" s="92">
        <v>127</v>
      </c>
      <c r="B138" s="92">
        <v>20695</v>
      </c>
      <c r="C138" s="3"/>
      <c r="D138" s="4" t="s">
        <v>249</v>
      </c>
      <c r="E138" s="92">
        <f t="shared" si="8"/>
        <v>842531</v>
      </c>
      <c r="F138" s="37">
        <v>842540</v>
      </c>
      <c r="G138" s="92">
        <f t="shared" si="6"/>
        <v>10</v>
      </c>
      <c r="H138" s="4" t="s">
        <v>193</v>
      </c>
      <c r="I138" s="5">
        <f t="shared" si="7"/>
        <v>57.1</v>
      </c>
      <c r="J138" s="6" t="s">
        <v>1449</v>
      </c>
      <c r="K138" s="5">
        <v>34.26</v>
      </c>
      <c r="L138" s="6" t="s">
        <v>1450</v>
      </c>
      <c r="M138" s="5">
        <v>22.84</v>
      </c>
      <c r="N138" s="6"/>
      <c r="O138" s="5"/>
      <c r="P138" s="6"/>
      <c r="Q138" s="5"/>
      <c r="R138" s="6"/>
      <c r="S138" s="5"/>
      <c r="T138" s="6"/>
      <c r="U138" s="5"/>
      <c r="V138" s="5"/>
      <c r="W138" s="5"/>
      <c r="X138" s="6"/>
      <c r="Y138" s="5"/>
      <c r="Z138" s="5">
        <f t="shared" si="9"/>
        <v>57.099999999999994</v>
      </c>
    </row>
    <row r="139" spans="1:26" x14ac:dyDescent="0.3">
      <c r="A139" s="92">
        <v>128</v>
      </c>
      <c r="B139" s="92">
        <v>20696</v>
      </c>
      <c r="C139" s="3"/>
      <c r="D139" s="4" t="s">
        <v>235</v>
      </c>
      <c r="E139" s="92">
        <f t="shared" si="8"/>
        <v>842541</v>
      </c>
      <c r="F139" s="37">
        <v>842546</v>
      </c>
      <c r="G139" s="92">
        <f t="shared" si="6"/>
        <v>6</v>
      </c>
      <c r="H139" s="4" t="s">
        <v>1160</v>
      </c>
      <c r="I139" s="5">
        <f t="shared" si="7"/>
        <v>34.26</v>
      </c>
      <c r="J139" s="6" t="s">
        <v>1232</v>
      </c>
      <c r="K139" s="5">
        <v>11.42</v>
      </c>
      <c r="L139" s="180" t="s">
        <v>98</v>
      </c>
      <c r="M139" s="5"/>
      <c r="N139" s="6"/>
      <c r="O139" s="5"/>
      <c r="P139" s="6"/>
      <c r="Q139" s="5"/>
      <c r="R139" s="6"/>
      <c r="S139" s="5"/>
      <c r="T139" s="6"/>
      <c r="U139" s="5"/>
      <c r="V139" s="5"/>
      <c r="W139" s="5"/>
      <c r="X139" s="6"/>
      <c r="Y139" s="5"/>
      <c r="Z139" s="5">
        <f t="shared" si="9"/>
        <v>11.42</v>
      </c>
    </row>
    <row r="140" spans="1:26" x14ac:dyDescent="0.3">
      <c r="A140" s="92">
        <v>129</v>
      </c>
      <c r="B140" s="92">
        <v>20697</v>
      </c>
      <c r="C140" s="3"/>
      <c r="D140" s="4" t="s">
        <v>248</v>
      </c>
      <c r="E140" s="92">
        <f t="shared" si="8"/>
        <v>842547</v>
      </c>
      <c r="F140" s="37">
        <v>842547</v>
      </c>
      <c r="G140" s="92">
        <f t="shared" ref="G140:G203" si="10">(F140-E140)+1</f>
        <v>1</v>
      </c>
      <c r="H140" s="4" t="s">
        <v>13</v>
      </c>
      <c r="I140" s="5">
        <f t="shared" ref="I140:I203" si="11">(G140*5.71)</f>
        <v>5.71</v>
      </c>
      <c r="J140" s="6" t="s">
        <v>1369</v>
      </c>
      <c r="K140" s="5">
        <v>5.71</v>
      </c>
      <c r="L140" s="6"/>
      <c r="M140" s="5"/>
      <c r="N140" s="6"/>
      <c r="O140" s="5"/>
      <c r="P140" s="6"/>
      <c r="Q140" s="5"/>
      <c r="R140" s="6"/>
      <c r="S140" s="5"/>
      <c r="T140" s="6"/>
      <c r="U140" s="5"/>
      <c r="V140" s="5"/>
      <c r="W140" s="5"/>
      <c r="X140" s="6"/>
      <c r="Y140" s="5"/>
      <c r="Z140" s="5">
        <f t="shared" si="9"/>
        <v>5.71</v>
      </c>
    </row>
    <row r="141" spans="1:26" x14ac:dyDescent="0.3">
      <c r="A141" s="92">
        <v>130</v>
      </c>
      <c r="B141" s="92">
        <v>20698</v>
      </c>
      <c r="C141" s="3"/>
      <c r="D141" s="4" t="s">
        <v>256</v>
      </c>
      <c r="E141" s="92">
        <f t="shared" si="8"/>
        <v>842548</v>
      </c>
      <c r="F141" s="37">
        <v>842550</v>
      </c>
      <c r="G141" s="92">
        <f t="shared" si="10"/>
        <v>3</v>
      </c>
      <c r="H141" s="4" t="s">
        <v>119</v>
      </c>
      <c r="I141" s="5">
        <f t="shared" si="11"/>
        <v>17.13</v>
      </c>
      <c r="J141" s="6" t="s">
        <v>1335</v>
      </c>
      <c r="K141" s="5">
        <v>17.13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5"/>
      <c r="W141" s="5"/>
      <c r="X141" s="6"/>
      <c r="Y141" s="5"/>
      <c r="Z141" s="5">
        <f t="shared" si="9"/>
        <v>17.13</v>
      </c>
    </row>
    <row r="142" spans="1:26" x14ac:dyDescent="0.3">
      <c r="A142" s="92">
        <v>131</v>
      </c>
      <c r="B142" s="92">
        <v>20699</v>
      </c>
      <c r="C142" s="3"/>
      <c r="D142" s="4" t="s">
        <v>261</v>
      </c>
      <c r="E142" s="92">
        <f t="shared" si="8"/>
        <v>842551</v>
      </c>
      <c r="F142" s="37">
        <v>842567</v>
      </c>
      <c r="G142" s="92">
        <f t="shared" si="10"/>
        <v>17</v>
      </c>
      <c r="H142" s="4" t="s">
        <v>1115</v>
      </c>
      <c r="I142" s="5">
        <f t="shared" si="11"/>
        <v>97.07</v>
      </c>
      <c r="J142" s="6" t="s">
        <v>1451</v>
      </c>
      <c r="K142" s="5">
        <v>17.13</v>
      </c>
      <c r="L142" s="6" t="s">
        <v>1452</v>
      </c>
      <c r="M142" s="5">
        <v>39.97</v>
      </c>
      <c r="N142" s="6" t="s">
        <v>1453</v>
      </c>
      <c r="O142" s="5">
        <v>39.97</v>
      </c>
      <c r="P142" s="6"/>
      <c r="Q142" s="5"/>
      <c r="R142" s="6"/>
      <c r="S142" s="5"/>
      <c r="T142" s="6"/>
      <c r="U142" s="5"/>
      <c r="V142" s="5"/>
      <c r="W142" s="5"/>
      <c r="X142" s="6"/>
      <c r="Y142" s="5"/>
      <c r="Z142" s="5">
        <f t="shared" si="9"/>
        <v>97.07</v>
      </c>
    </row>
    <row r="143" spans="1:26" x14ac:dyDescent="0.3">
      <c r="A143" s="92">
        <v>132</v>
      </c>
      <c r="B143" s="92">
        <v>20700</v>
      </c>
      <c r="C143" s="3"/>
      <c r="D143" s="4" t="s">
        <v>156</v>
      </c>
      <c r="E143" s="92">
        <f t="shared" ref="E143:E207" si="12">(F142+1)</f>
        <v>842568</v>
      </c>
      <c r="F143" s="37">
        <v>842570</v>
      </c>
      <c r="G143" s="92">
        <f t="shared" si="10"/>
        <v>3</v>
      </c>
      <c r="H143" s="4" t="s">
        <v>37</v>
      </c>
      <c r="I143" s="5">
        <f t="shared" si="11"/>
        <v>17.13</v>
      </c>
      <c r="J143" s="6" t="s">
        <v>1370</v>
      </c>
      <c r="K143" s="5">
        <v>17.13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5"/>
      <c r="W143" s="5"/>
      <c r="X143" s="6"/>
      <c r="Y143" s="5"/>
      <c r="Z143" s="5">
        <f t="shared" si="9"/>
        <v>17.13</v>
      </c>
    </row>
    <row r="144" spans="1:26" x14ac:dyDescent="0.3">
      <c r="A144" s="92">
        <v>133</v>
      </c>
      <c r="B144" s="92">
        <v>20701</v>
      </c>
      <c r="C144" s="3"/>
      <c r="D144" s="4" t="s">
        <v>156</v>
      </c>
      <c r="E144" s="92">
        <f t="shared" si="12"/>
        <v>842571</v>
      </c>
      <c r="F144" s="37">
        <v>842574</v>
      </c>
      <c r="G144" s="92">
        <f t="shared" si="10"/>
        <v>4</v>
      </c>
      <c r="H144" s="4" t="s">
        <v>6</v>
      </c>
      <c r="I144" s="5">
        <f t="shared" si="11"/>
        <v>22.84</v>
      </c>
      <c r="J144" s="6" t="s">
        <v>1371</v>
      </c>
      <c r="K144" s="5">
        <v>17.13</v>
      </c>
      <c r="L144" s="6" t="s">
        <v>1372</v>
      </c>
      <c r="M144" s="5">
        <v>5.71</v>
      </c>
      <c r="N144" s="6"/>
      <c r="O144" s="5"/>
      <c r="P144" s="6"/>
      <c r="Q144" s="5"/>
      <c r="R144" s="6"/>
      <c r="S144" s="5"/>
      <c r="T144" s="6"/>
      <c r="U144" s="5"/>
      <c r="V144" s="5"/>
      <c r="W144" s="5"/>
      <c r="X144" s="6"/>
      <c r="Y144" s="5"/>
      <c r="Z144" s="5">
        <f t="shared" si="9"/>
        <v>22.84</v>
      </c>
    </row>
    <row r="145" spans="1:26" x14ac:dyDescent="0.3">
      <c r="A145" s="92">
        <v>134</v>
      </c>
      <c r="B145" s="92">
        <v>20702</v>
      </c>
      <c r="C145" s="3"/>
      <c r="D145" s="4" t="s">
        <v>185</v>
      </c>
      <c r="E145" s="92">
        <f t="shared" si="12"/>
        <v>842575</v>
      </c>
      <c r="F145" s="37">
        <v>842602</v>
      </c>
      <c r="G145" s="92">
        <f t="shared" si="10"/>
        <v>28</v>
      </c>
      <c r="H145" s="4" t="s">
        <v>11</v>
      </c>
      <c r="I145" s="5">
        <f t="shared" si="11"/>
        <v>159.88</v>
      </c>
      <c r="J145" s="6" t="s">
        <v>1373</v>
      </c>
      <c r="K145" s="5">
        <v>34.26</v>
      </c>
      <c r="L145" s="6" t="s">
        <v>1374</v>
      </c>
      <c r="M145" s="5">
        <v>34.26</v>
      </c>
      <c r="N145" s="6" t="s">
        <v>1375</v>
      </c>
      <c r="O145" s="5">
        <v>57.1</v>
      </c>
      <c r="P145" s="6" t="s">
        <v>1376</v>
      </c>
      <c r="Q145" s="5">
        <v>34.26</v>
      </c>
      <c r="R145" s="6"/>
      <c r="S145" s="5"/>
      <c r="T145" s="6"/>
      <c r="U145" s="5"/>
      <c r="V145" s="5"/>
      <c r="W145" s="5"/>
      <c r="X145" s="6"/>
      <c r="Y145" s="5"/>
      <c r="Z145" s="5">
        <f t="shared" si="9"/>
        <v>159.88</v>
      </c>
    </row>
    <row r="146" spans="1:26" x14ac:dyDescent="0.3">
      <c r="A146" s="92">
        <v>135</v>
      </c>
      <c r="B146" s="92">
        <v>20703</v>
      </c>
      <c r="C146" s="3"/>
      <c r="D146" s="4" t="s">
        <v>333</v>
      </c>
      <c r="E146" s="92">
        <f t="shared" si="12"/>
        <v>842603</v>
      </c>
      <c r="F146" s="37">
        <v>842608</v>
      </c>
      <c r="G146" s="92">
        <f t="shared" si="10"/>
        <v>6</v>
      </c>
      <c r="H146" s="4" t="s">
        <v>188</v>
      </c>
      <c r="I146" s="5">
        <f t="shared" si="11"/>
        <v>34.26</v>
      </c>
      <c r="J146" s="6" t="s">
        <v>1377</v>
      </c>
      <c r="K146" s="5">
        <v>17.13</v>
      </c>
      <c r="L146" s="6" t="s">
        <v>1378</v>
      </c>
      <c r="M146" s="5">
        <v>11.42</v>
      </c>
      <c r="N146" s="6" t="s">
        <v>224</v>
      </c>
      <c r="O146" s="5">
        <v>5.71</v>
      </c>
      <c r="P146" s="6"/>
      <c r="Q146" s="5"/>
      <c r="R146" s="6"/>
      <c r="S146" s="5"/>
      <c r="T146" s="6"/>
      <c r="U146" s="5"/>
      <c r="V146" s="5"/>
      <c r="W146" s="5"/>
      <c r="X146" s="6"/>
      <c r="Y146" s="5"/>
      <c r="Z146" s="5">
        <f t="shared" si="9"/>
        <v>34.26</v>
      </c>
    </row>
    <row r="147" spans="1:26" x14ac:dyDescent="0.3">
      <c r="A147" s="92">
        <v>136</v>
      </c>
      <c r="B147" s="92">
        <v>20704</v>
      </c>
      <c r="C147" s="3"/>
      <c r="D147" s="4" t="s">
        <v>179</v>
      </c>
      <c r="E147" s="92">
        <f t="shared" si="12"/>
        <v>842609</v>
      </c>
      <c r="F147" s="37">
        <v>842611</v>
      </c>
      <c r="G147" s="92">
        <f t="shared" si="10"/>
        <v>3</v>
      </c>
      <c r="H147" s="4" t="s">
        <v>381</v>
      </c>
      <c r="I147" s="5">
        <f t="shared" si="11"/>
        <v>17.13</v>
      </c>
      <c r="J147" s="6" t="s">
        <v>1571</v>
      </c>
      <c r="K147" s="5">
        <v>17.13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5"/>
      <c r="W147" s="5"/>
      <c r="X147" s="6"/>
      <c r="Y147" s="5"/>
      <c r="Z147" s="5">
        <f t="shared" si="9"/>
        <v>17.13</v>
      </c>
    </row>
    <row r="148" spans="1:26" x14ac:dyDescent="0.3">
      <c r="A148" s="92">
        <v>137</v>
      </c>
      <c r="B148" s="92">
        <v>20705</v>
      </c>
      <c r="C148" s="3"/>
      <c r="D148" s="4" t="s">
        <v>268</v>
      </c>
      <c r="E148" s="92">
        <f t="shared" si="12"/>
        <v>842612</v>
      </c>
      <c r="F148" s="37">
        <v>842613</v>
      </c>
      <c r="G148" s="92">
        <f t="shared" si="10"/>
        <v>2</v>
      </c>
      <c r="H148" s="4" t="s">
        <v>19</v>
      </c>
      <c r="I148" s="5">
        <f t="shared" si="11"/>
        <v>11.42</v>
      </c>
      <c r="J148" s="6" t="s">
        <v>1454</v>
      </c>
      <c r="K148" s="5">
        <v>11.42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5"/>
      <c r="W148" s="5"/>
      <c r="X148" s="6"/>
      <c r="Y148" s="5"/>
      <c r="Z148" s="5">
        <f t="shared" si="9"/>
        <v>11.42</v>
      </c>
    </row>
    <row r="149" spans="1:26" x14ac:dyDescent="0.3">
      <c r="A149" s="92">
        <v>138</v>
      </c>
      <c r="B149" s="92">
        <v>20706</v>
      </c>
      <c r="C149" s="3">
        <v>43242</v>
      </c>
      <c r="D149" s="4" t="s">
        <v>250</v>
      </c>
      <c r="E149" s="92">
        <f t="shared" si="12"/>
        <v>842614</v>
      </c>
      <c r="F149" s="37">
        <v>842615</v>
      </c>
      <c r="G149" s="92">
        <f t="shared" si="10"/>
        <v>2</v>
      </c>
      <c r="H149" s="4" t="s">
        <v>116</v>
      </c>
      <c r="I149" s="5">
        <f t="shared" si="11"/>
        <v>11.42</v>
      </c>
      <c r="J149" s="6" t="s">
        <v>1455</v>
      </c>
      <c r="K149" s="5">
        <v>11.42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5"/>
      <c r="W149" s="5"/>
      <c r="X149" s="6"/>
      <c r="Y149" s="5"/>
      <c r="Z149" s="5">
        <f t="shared" si="9"/>
        <v>11.42</v>
      </c>
    </row>
    <row r="150" spans="1:26" x14ac:dyDescent="0.3">
      <c r="A150" s="92">
        <v>139</v>
      </c>
      <c r="B150" s="92">
        <v>20710</v>
      </c>
      <c r="C150" s="3"/>
      <c r="D150" s="4" t="s">
        <v>148</v>
      </c>
      <c r="E150" s="92">
        <f t="shared" si="12"/>
        <v>842616</v>
      </c>
      <c r="F150" s="37">
        <v>842622</v>
      </c>
      <c r="G150" s="92">
        <f t="shared" si="10"/>
        <v>7</v>
      </c>
      <c r="H150" s="4" t="s">
        <v>45</v>
      </c>
      <c r="I150" s="5">
        <f t="shared" si="11"/>
        <v>39.97</v>
      </c>
      <c r="J150" s="6" t="s">
        <v>1456</v>
      </c>
      <c r="K150" s="5">
        <v>11.42</v>
      </c>
      <c r="L150" s="6" t="s">
        <v>1457</v>
      </c>
      <c r="M150" s="5">
        <v>28.55</v>
      </c>
      <c r="N150" s="6"/>
      <c r="O150" s="5"/>
      <c r="P150" s="6"/>
      <c r="Q150" s="5"/>
      <c r="R150" s="6"/>
      <c r="S150" s="5"/>
      <c r="T150" s="6"/>
      <c r="U150" s="5"/>
      <c r="V150" s="5"/>
      <c r="W150" s="5"/>
      <c r="X150" s="6"/>
      <c r="Y150" s="5"/>
      <c r="Z150" s="5">
        <f t="shared" si="9"/>
        <v>39.97</v>
      </c>
    </row>
    <row r="151" spans="1:26" x14ac:dyDescent="0.3">
      <c r="A151" s="92">
        <v>140</v>
      </c>
      <c r="B151" s="92">
        <v>20711</v>
      </c>
      <c r="C151" s="3"/>
      <c r="D151" s="4" t="s">
        <v>268</v>
      </c>
      <c r="E151" s="92">
        <f t="shared" si="12"/>
        <v>842623</v>
      </c>
      <c r="F151" s="37">
        <v>842629</v>
      </c>
      <c r="G151" s="92">
        <f t="shared" si="10"/>
        <v>7</v>
      </c>
      <c r="H151" s="4" t="s">
        <v>19</v>
      </c>
      <c r="I151" s="5">
        <f t="shared" si="11"/>
        <v>39.97</v>
      </c>
      <c r="J151" s="6" t="s">
        <v>1474</v>
      </c>
      <c r="K151" s="5">
        <v>22.84</v>
      </c>
      <c r="L151" s="180" t="s">
        <v>98</v>
      </c>
      <c r="M151" s="5"/>
      <c r="N151" s="6"/>
      <c r="O151" s="5"/>
      <c r="P151" s="6"/>
      <c r="Q151" s="5"/>
      <c r="R151" s="6"/>
      <c r="S151" s="5"/>
      <c r="T151" s="6"/>
      <c r="U151" s="5"/>
      <c r="V151" s="5"/>
      <c r="W151" s="5"/>
      <c r="X151" s="6"/>
      <c r="Y151" s="5"/>
      <c r="Z151" s="5">
        <f t="shared" si="9"/>
        <v>22.84</v>
      </c>
    </row>
    <row r="152" spans="1:26" x14ac:dyDescent="0.3">
      <c r="A152" s="92">
        <v>141</v>
      </c>
      <c r="B152" s="92">
        <v>20712</v>
      </c>
      <c r="C152" s="3">
        <v>43243</v>
      </c>
      <c r="D152" s="4" t="s">
        <v>265</v>
      </c>
      <c r="E152" s="92">
        <f t="shared" si="12"/>
        <v>842630</v>
      </c>
      <c r="F152" s="37">
        <v>842637</v>
      </c>
      <c r="G152" s="92">
        <f t="shared" si="10"/>
        <v>8</v>
      </c>
      <c r="H152" s="4" t="s">
        <v>35</v>
      </c>
      <c r="I152" s="5">
        <f t="shared" si="11"/>
        <v>45.68</v>
      </c>
      <c r="J152" s="6" t="s">
        <v>1458</v>
      </c>
      <c r="K152" s="5">
        <v>28.55</v>
      </c>
      <c r="L152" s="6" t="s">
        <v>1459</v>
      </c>
      <c r="M152" s="5">
        <v>17.13</v>
      </c>
      <c r="N152" s="6"/>
      <c r="O152" s="5"/>
      <c r="P152" s="6"/>
      <c r="Q152" s="5"/>
      <c r="R152" s="6"/>
      <c r="S152" s="5"/>
      <c r="T152" s="6"/>
      <c r="U152" s="5"/>
      <c r="V152" s="5"/>
      <c r="W152" s="5"/>
      <c r="X152" s="6"/>
      <c r="Y152" s="5"/>
      <c r="Z152" s="5">
        <f t="shared" si="9"/>
        <v>45.68</v>
      </c>
    </row>
    <row r="153" spans="1:26" x14ac:dyDescent="0.3">
      <c r="A153" s="92">
        <v>142</v>
      </c>
      <c r="B153" s="92">
        <v>20713</v>
      </c>
      <c r="C153" s="3"/>
      <c r="D153" s="4" t="s">
        <v>238</v>
      </c>
      <c r="E153" s="92">
        <f t="shared" si="12"/>
        <v>842638</v>
      </c>
      <c r="F153" s="37">
        <v>842656</v>
      </c>
      <c r="G153" s="92">
        <f t="shared" si="10"/>
        <v>19</v>
      </c>
      <c r="H153" s="4" t="s">
        <v>288</v>
      </c>
      <c r="I153" s="5">
        <f t="shared" si="11"/>
        <v>108.49</v>
      </c>
      <c r="J153" s="6" t="s">
        <v>1460</v>
      </c>
      <c r="K153" s="5">
        <v>108.49</v>
      </c>
      <c r="L153" s="6"/>
      <c r="M153" s="5"/>
      <c r="N153" s="6"/>
      <c r="O153" s="5"/>
      <c r="P153" s="5"/>
      <c r="Q153" s="5"/>
      <c r="R153" s="6"/>
      <c r="S153" s="5"/>
      <c r="T153" s="6"/>
      <c r="U153" s="5"/>
      <c r="V153" s="5"/>
      <c r="W153" s="5"/>
      <c r="X153" s="6"/>
      <c r="Y153" s="5"/>
      <c r="Z153" s="5">
        <f t="shared" si="9"/>
        <v>108.49</v>
      </c>
    </row>
    <row r="154" spans="1:26" x14ac:dyDescent="0.3">
      <c r="A154" s="92">
        <v>143</v>
      </c>
      <c r="B154" s="92">
        <v>20714</v>
      </c>
      <c r="C154" s="3"/>
      <c r="D154" s="4" t="s">
        <v>267</v>
      </c>
      <c r="E154" s="92">
        <f t="shared" si="12"/>
        <v>842657</v>
      </c>
      <c r="F154" s="37">
        <v>842669</v>
      </c>
      <c r="G154" s="92">
        <f t="shared" si="10"/>
        <v>13</v>
      </c>
      <c r="H154" s="4" t="s">
        <v>102</v>
      </c>
      <c r="I154" s="5">
        <f t="shared" si="11"/>
        <v>74.23</v>
      </c>
      <c r="J154" s="6" t="s">
        <v>1461</v>
      </c>
      <c r="K154" s="5">
        <v>74.23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5"/>
      <c r="W154" s="5"/>
      <c r="X154" s="6"/>
      <c r="Y154" s="5"/>
      <c r="Z154" s="5">
        <f t="shared" si="9"/>
        <v>74.23</v>
      </c>
    </row>
    <row r="155" spans="1:26" x14ac:dyDescent="0.3">
      <c r="A155" s="92">
        <v>144</v>
      </c>
      <c r="B155" s="92">
        <v>20715</v>
      </c>
      <c r="C155" s="3"/>
      <c r="D155" s="4" t="s">
        <v>274</v>
      </c>
      <c r="E155" s="92">
        <f t="shared" si="12"/>
        <v>842670</v>
      </c>
      <c r="F155" s="37">
        <v>842674</v>
      </c>
      <c r="G155" s="92">
        <f t="shared" si="10"/>
        <v>5</v>
      </c>
      <c r="H155" s="4" t="s">
        <v>200</v>
      </c>
      <c r="I155" s="5">
        <f t="shared" si="11"/>
        <v>28.55</v>
      </c>
      <c r="J155" s="6" t="s">
        <v>1645</v>
      </c>
      <c r="K155" s="5">
        <v>28.55</v>
      </c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5"/>
      <c r="W155" s="5"/>
      <c r="X155" s="6"/>
      <c r="Y155" s="5"/>
      <c r="Z155" s="5">
        <f t="shared" si="9"/>
        <v>28.55</v>
      </c>
    </row>
    <row r="156" spans="1:26" x14ac:dyDescent="0.3">
      <c r="A156" s="92">
        <v>145</v>
      </c>
      <c r="B156" s="92">
        <v>20716</v>
      </c>
      <c r="C156" s="3"/>
      <c r="D156" s="4" t="s">
        <v>256</v>
      </c>
      <c r="E156" s="92">
        <f t="shared" si="12"/>
        <v>842675</v>
      </c>
      <c r="F156" s="37">
        <v>842684</v>
      </c>
      <c r="G156" s="92">
        <f t="shared" si="10"/>
        <v>10</v>
      </c>
      <c r="H156" s="4" t="s">
        <v>119</v>
      </c>
      <c r="I156" s="5">
        <f t="shared" si="11"/>
        <v>57.1</v>
      </c>
      <c r="J156" s="6" t="s">
        <v>1506</v>
      </c>
      <c r="K156" s="5">
        <v>28.55</v>
      </c>
      <c r="L156" s="6" t="s">
        <v>1507</v>
      </c>
      <c r="M156" s="5">
        <v>17.13</v>
      </c>
      <c r="N156" s="6" t="s">
        <v>1508</v>
      </c>
      <c r="O156" s="5">
        <v>11.42</v>
      </c>
      <c r="P156" s="6"/>
      <c r="Q156" s="5"/>
      <c r="R156" s="6"/>
      <c r="S156" s="5"/>
      <c r="T156" s="6"/>
      <c r="U156" s="5"/>
      <c r="V156" s="5"/>
      <c r="W156" s="5"/>
      <c r="X156" s="6"/>
      <c r="Y156" s="5"/>
      <c r="Z156" s="5">
        <f t="shared" si="9"/>
        <v>57.1</v>
      </c>
    </row>
    <row r="157" spans="1:26" x14ac:dyDescent="0.3">
      <c r="A157" s="92">
        <v>146</v>
      </c>
      <c r="B157" s="92">
        <v>20717</v>
      </c>
      <c r="C157" s="3"/>
      <c r="D157" s="4" t="s">
        <v>172</v>
      </c>
      <c r="E157" s="92">
        <f t="shared" si="12"/>
        <v>842685</v>
      </c>
      <c r="F157" s="37">
        <v>842689</v>
      </c>
      <c r="G157" s="92">
        <f t="shared" si="10"/>
        <v>5</v>
      </c>
      <c r="H157" s="4" t="s">
        <v>5</v>
      </c>
      <c r="I157" s="5">
        <f t="shared" si="11"/>
        <v>28.55</v>
      </c>
      <c r="J157" s="6" t="s">
        <v>1462</v>
      </c>
      <c r="K157" s="5">
        <v>28.55</v>
      </c>
      <c r="L157" s="6"/>
      <c r="M157" s="5"/>
      <c r="N157" s="6"/>
      <c r="O157" s="5"/>
      <c r="P157" s="6"/>
      <c r="Q157" s="5"/>
      <c r="R157" s="6"/>
      <c r="S157" s="5"/>
      <c r="T157" s="6"/>
      <c r="U157" s="5"/>
      <c r="V157" s="5"/>
      <c r="W157" s="5"/>
      <c r="X157" s="6"/>
      <c r="Y157" s="5"/>
      <c r="Z157" s="5">
        <f t="shared" si="9"/>
        <v>28.55</v>
      </c>
    </row>
    <row r="158" spans="1:26" x14ac:dyDescent="0.3">
      <c r="A158" s="92">
        <v>147</v>
      </c>
      <c r="B158" s="92">
        <v>20718</v>
      </c>
      <c r="C158" s="3"/>
      <c r="D158" s="4" t="s">
        <v>245</v>
      </c>
      <c r="E158" s="92">
        <f t="shared" si="12"/>
        <v>842690</v>
      </c>
      <c r="F158" s="37">
        <v>842696</v>
      </c>
      <c r="G158" s="92">
        <f t="shared" si="10"/>
        <v>7</v>
      </c>
      <c r="H158" s="4" t="s">
        <v>207</v>
      </c>
      <c r="I158" s="5">
        <f t="shared" si="11"/>
        <v>39.97</v>
      </c>
      <c r="J158" s="6" t="s">
        <v>1646</v>
      </c>
      <c r="K158" s="5">
        <v>22.84</v>
      </c>
      <c r="L158" s="6" t="s">
        <v>1647</v>
      </c>
      <c r="M158" s="5">
        <v>17.13</v>
      </c>
      <c r="N158" s="6"/>
      <c r="O158" s="5"/>
      <c r="P158" s="6"/>
      <c r="Q158" s="5"/>
      <c r="R158" s="6"/>
      <c r="S158" s="5"/>
      <c r="T158" s="6"/>
      <c r="U158" s="5"/>
      <c r="V158" s="5"/>
      <c r="W158" s="5"/>
      <c r="X158" s="6"/>
      <c r="Y158" s="5"/>
      <c r="Z158" s="5">
        <f t="shared" si="9"/>
        <v>39.97</v>
      </c>
    </row>
    <row r="159" spans="1:26" x14ac:dyDescent="0.3">
      <c r="A159" s="92">
        <v>148</v>
      </c>
      <c r="B159" s="92">
        <v>20719</v>
      </c>
      <c r="C159" s="3"/>
      <c r="D159" s="4" t="s">
        <v>246</v>
      </c>
      <c r="E159" s="92">
        <f t="shared" si="12"/>
        <v>842697</v>
      </c>
      <c r="F159" s="37">
        <v>842703</v>
      </c>
      <c r="G159" s="92">
        <f t="shared" si="10"/>
        <v>7</v>
      </c>
      <c r="H159" s="4" t="s">
        <v>102</v>
      </c>
      <c r="I159" s="5">
        <f t="shared" si="11"/>
        <v>39.97</v>
      </c>
      <c r="J159" s="6" t="s">
        <v>1379</v>
      </c>
      <c r="K159" s="5">
        <v>22.84</v>
      </c>
      <c r="L159" s="6" t="s">
        <v>1380</v>
      </c>
      <c r="M159" s="5">
        <v>17.13</v>
      </c>
      <c r="N159" s="6"/>
      <c r="O159" s="5"/>
      <c r="P159" s="6"/>
      <c r="Q159" s="5"/>
      <c r="R159" s="6"/>
      <c r="S159" s="5"/>
      <c r="T159" s="6"/>
      <c r="U159" s="5"/>
      <c r="V159" s="5"/>
      <c r="W159" s="5"/>
      <c r="X159" s="6"/>
      <c r="Y159" s="5"/>
      <c r="Z159" s="5">
        <f t="shared" si="9"/>
        <v>39.97</v>
      </c>
    </row>
    <row r="160" spans="1:26" x14ac:dyDescent="0.3">
      <c r="A160" s="92">
        <v>149</v>
      </c>
      <c r="B160" s="92">
        <v>20720</v>
      </c>
      <c r="C160" s="3">
        <v>43244</v>
      </c>
      <c r="D160" s="4" t="s">
        <v>265</v>
      </c>
      <c r="E160" s="92">
        <f t="shared" si="12"/>
        <v>842704</v>
      </c>
      <c r="F160" s="37">
        <v>842710</v>
      </c>
      <c r="G160" s="92">
        <f t="shared" si="10"/>
        <v>7</v>
      </c>
      <c r="H160" s="4" t="s">
        <v>17</v>
      </c>
      <c r="I160" s="5">
        <f t="shared" si="11"/>
        <v>39.97</v>
      </c>
      <c r="J160" s="6" t="s">
        <v>1381</v>
      </c>
      <c r="K160" s="5">
        <v>11.42</v>
      </c>
      <c r="L160" s="6" t="s">
        <v>315</v>
      </c>
      <c r="M160" s="5">
        <v>11.42</v>
      </c>
      <c r="N160" s="6" t="s">
        <v>1382</v>
      </c>
      <c r="O160" s="5">
        <v>17.13</v>
      </c>
      <c r="P160" s="6"/>
      <c r="Q160" s="5"/>
      <c r="R160" s="6"/>
      <c r="S160" s="5"/>
      <c r="T160" s="6"/>
      <c r="U160" s="5"/>
      <c r="V160" s="5"/>
      <c r="W160" s="5"/>
      <c r="X160" s="6"/>
      <c r="Y160" s="5"/>
      <c r="Z160" s="5">
        <f t="shared" si="9"/>
        <v>39.97</v>
      </c>
    </row>
    <row r="161" spans="1:26" x14ac:dyDescent="0.3">
      <c r="A161" s="92">
        <v>150</v>
      </c>
      <c r="B161" s="92">
        <v>20721</v>
      </c>
      <c r="C161" s="3"/>
      <c r="D161" s="4" t="s">
        <v>252</v>
      </c>
      <c r="E161" s="92">
        <f t="shared" si="12"/>
        <v>842711</v>
      </c>
      <c r="F161" s="37">
        <v>842711</v>
      </c>
      <c r="G161" s="92">
        <f t="shared" si="10"/>
        <v>1</v>
      </c>
      <c r="H161" s="4" t="s">
        <v>108</v>
      </c>
      <c r="I161" s="5">
        <f t="shared" si="11"/>
        <v>5.71</v>
      </c>
      <c r="J161" s="6" t="s">
        <v>1383</v>
      </c>
      <c r="K161" s="5">
        <v>5.71</v>
      </c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5"/>
      <c r="W161" s="5"/>
      <c r="X161" s="6"/>
      <c r="Y161" s="5"/>
      <c r="Z161" s="5">
        <f t="shared" si="9"/>
        <v>5.71</v>
      </c>
    </row>
    <row r="162" spans="1:26" x14ac:dyDescent="0.3">
      <c r="A162" s="92">
        <v>151</v>
      </c>
      <c r="B162" s="92">
        <v>20722</v>
      </c>
      <c r="C162" s="3"/>
      <c r="D162" s="4" t="s">
        <v>262</v>
      </c>
      <c r="E162" s="92">
        <f t="shared" si="12"/>
        <v>842712</v>
      </c>
      <c r="F162" s="37">
        <v>842712</v>
      </c>
      <c r="G162" s="92">
        <f t="shared" si="10"/>
        <v>1</v>
      </c>
      <c r="H162" s="4" t="s">
        <v>96</v>
      </c>
      <c r="I162" s="5">
        <f t="shared" si="11"/>
        <v>5.71</v>
      </c>
      <c r="J162" s="6" t="s">
        <v>1336</v>
      </c>
      <c r="K162" s="5">
        <v>5.71</v>
      </c>
      <c r="L162" s="6"/>
      <c r="M162" s="5"/>
      <c r="N162" s="6"/>
      <c r="O162" s="5"/>
      <c r="P162" s="6"/>
      <c r="Q162" s="5"/>
      <c r="R162" s="6"/>
      <c r="S162" s="5"/>
      <c r="T162" s="6"/>
      <c r="U162" s="5"/>
      <c r="V162" s="5"/>
      <c r="W162" s="5"/>
      <c r="X162" s="6"/>
      <c r="Y162" s="5"/>
      <c r="Z162" s="5">
        <f t="shared" si="9"/>
        <v>5.71</v>
      </c>
    </row>
    <row r="163" spans="1:26" x14ac:dyDescent="0.3">
      <c r="A163" s="92">
        <v>152</v>
      </c>
      <c r="B163" s="92">
        <v>20723</v>
      </c>
      <c r="C163" s="3"/>
      <c r="D163" s="4" t="s">
        <v>159</v>
      </c>
      <c r="E163" s="92">
        <f t="shared" si="12"/>
        <v>842713</v>
      </c>
      <c r="F163" s="37">
        <v>842714</v>
      </c>
      <c r="G163" s="92">
        <f t="shared" si="10"/>
        <v>2</v>
      </c>
      <c r="H163" s="4" t="s">
        <v>35</v>
      </c>
      <c r="I163" s="5">
        <f t="shared" si="11"/>
        <v>11.42</v>
      </c>
      <c r="J163" s="6" t="s">
        <v>1384</v>
      </c>
      <c r="K163" s="5">
        <v>11.42</v>
      </c>
      <c r="L163" s="6"/>
      <c r="M163" s="5"/>
      <c r="N163" s="6"/>
      <c r="O163" s="5"/>
      <c r="P163" s="6"/>
      <c r="Q163" s="5"/>
      <c r="R163" s="6"/>
      <c r="S163" s="5"/>
      <c r="T163" s="6"/>
      <c r="U163" s="5"/>
      <c r="V163" s="5"/>
      <c r="W163" s="5"/>
      <c r="X163" s="6"/>
      <c r="Y163" s="5"/>
      <c r="Z163" s="5">
        <f t="shared" si="9"/>
        <v>11.42</v>
      </c>
    </row>
    <row r="164" spans="1:26" x14ac:dyDescent="0.3">
      <c r="A164" s="92">
        <v>153</v>
      </c>
      <c r="B164" s="92">
        <v>20724</v>
      </c>
      <c r="C164" s="3"/>
      <c r="D164" s="4" t="s">
        <v>255</v>
      </c>
      <c r="E164" s="92">
        <f t="shared" si="12"/>
        <v>842715</v>
      </c>
      <c r="F164" s="37">
        <v>842721</v>
      </c>
      <c r="G164" s="92">
        <f t="shared" si="10"/>
        <v>7</v>
      </c>
      <c r="H164" s="4" t="s">
        <v>23</v>
      </c>
      <c r="I164" s="5">
        <f t="shared" si="11"/>
        <v>39.97</v>
      </c>
      <c r="J164" s="6" t="s">
        <v>1400</v>
      </c>
      <c r="K164" s="5">
        <v>28.55</v>
      </c>
      <c r="L164" s="180" t="s">
        <v>98</v>
      </c>
      <c r="M164" s="5"/>
      <c r="N164" s="6"/>
      <c r="O164" s="5"/>
      <c r="P164" s="6"/>
      <c r="Q164" s="5"/>
      <c r="R164" s="6"/>
      <c r="S164" s="5"/>
      <c r="T164" s="6"/>
      <c r="U164" s="5"/>
      <c r="V164" s="5"/>
      <c r="W164" s="5"/>
      <c r="X164" s="6"/>
      <c r="Y164" s="5"/>
      <c r="Z164" s="5">
        <f t="shared" si="9"/>
        <v>28.55</v>
      </c>
    </row>
    <row r="165" spans="1:26" x14ac:dyDescent="0.3">
      <c r="A165" s="92">
        <v>154</v>
      </c>
      <c r="B165" s="92">
        <v>20725</v>
      </c>
      <c r="C165" s="3"/>
      <c r="D165" s="4" t="s">
        <v>159</v>
      </c>
      <c r="E165" s="92">
        <f t="shared" si="12"/>
        <v>842722</v>
      </c>
      <c r="F165" s="37">
        <v>842723</v>
      </c>
      <c r="G165" s="92">
        <f t="shared" si="10"/>
        <v>2</v>
      </c>
      <c r="H165" s="4" t="s">
        <v>35</v>
      </c>
      <c r="I165" s="5">
        <f t="shared" si="11"/>
        <v>11.42</v>
      </c>
      <c r="J165" s="6" t="s">
        <v>1385</v>
      </c>
      <c r="K165" s="5">
        <v>11.42</v>
      </c>
      <c r="L165" s="6"/>
      <c r="M165" s="5"/>
      <c r="N165" s="6"/>
      <c r="O165" s="5"/>
      <c r="P165" s="6"/>
      <c r="Q165" s="5"/>
      <c r="R165" s="6"/>
      <c r="S165" s="5"/>
      <c r="T165" s="6"/>
      <c r="U165" s="5"/>
      <c r="V165" s="5"/>
      <c r="W165" s="5"/>
      <c r="X165" s="6"/>
      <c r="Y165" s="5"/>
      <c r="Z165" s="5">
        <f t="shared" si="9"/>
        <v>11.42</v>
      </c>
    </row>
    <row r="166" spans="1:26" x14ac:dyDescent="0.3">
      <c r="A166" s="92">
        <v>155</v>
      </c>
      <c r="B166" s="92">
        <v>20726</v>
      </c>
      <c r="C166" s="3">
        <v>43245</v>
      </c>
      <c r="D166" s="4" t="s">
        <v>176</v>
      </c>
      <c r="E166" s="92">
        <f t="shared" si="12"/>
        <v>842724</v>
      </c>
      <c r="F166" s="37">
        <v>842724</v>
      </c>
      <c r="G166" s="92">
        <f t="shared" si="10"/>
        <v>1</v>
      </c>
      <c r="H166" s="4" t="s">
        <v>16</v>
      </c>
      <c r="I166" s="5">
        <f t="shared" si="11"/>
        <v>5.71</v>
      </c>
      <c r="J166" s="6" t="s">
        <v>1463</v>
      </c>
      <c r="K166" s="5">
        <v>5.71</v>
      </c>
      <c r="L166" s="6"/>
      <c r="M166" s="5"/>
      <c r="N166" s="6"/>
      <c r="O166" s="5"/>
      <c r="P166" s="6"/>
      <c r="Q166" s="5"/>
      <c r="R166" s="6"/>
      <c r="S166" s="5"/>
      <c r="T166" s="6"/>
      <c r="U166" s="5"/>
      <c r="V166" s="5"/>
      <c r="W166" s="5"/>
      <c r="X166" s="6"/>
      <c r="Y166" s="5"/>
      <c r="Z166" s="5">
        <f t="shared" ref="Z166:Z207" si="13">K166+M166+O166+Q166+S166+U166+Y166</f>
        <v>5.71</v>
      </c>
    </row>
    <row r="167" spans="1:26" x14ac:dyDescent="0.3">
      <c r="A167" s="92">
        <v>156</v>
      </c>
      <c r="B167" s="92">
        <v>20727</v>
      </c>
      <c r="C167" s="3"/>
      <c r="D167" s="4" t="s">
        <v>229</v>
      </c>
      <c r="E167" s="92">
        <f t="shared" si="12"/>
        <v>842725</v>
      </c>
      <c r="F167" s="37">
        <v>842732</v>
      </c>
      <c r="G167" s="92">
        <f t="shared" si="10"/>
        <v>8</v>
      </c>
      <c r="H167" s="4" t="s">
        <v>39</v>
      </c>
      <c r="I167" s="5">
        <f t="shared" si="11"/>
        <v>45.68</v>
      </c>
      <c r="J167" s="6" t="s">
        <v>1399</v>
      </c>
      <c r="K167" s="5">
        <v>17.13</v>
      </c>
      <c r="L167" s="180" t="s">
        <v>98</v>
      </c>
      <c r="M167" s="5"/>
      <c r="N167" s="6"/>
      <c r="O167" s="5"/>
      <c r="P167" s="6"/>
      <c r="Q167" s="5"/>
      <c r="R167" s="6"/>
      <c r="S167" s="5"/>
      <c r="T167" s="6"/>
      <c r="U167" s="5"/>
      <c r="V167" s="5"/>
      <c r="W167" s="5"/>
      <c r="X167" s="6"/>
      <c r="Y167" s="5"/>
      <c r="Z167" s="5">
        <f t="shared" si="13"/>
        <v>17.13</v>
      </c>
    </row>
    <row r="168" spans="1:26" x14ac:dyDescent="0.3">
      <c r="A168" s="92">
        <v>157</v>
      </c>
      <c r="B168" s="92">
        <v>20728</v>
      </c>
      <c r="C168" s="3"/>
      <c r="D168" s="4" t="s">
        <v>333</v>
      </c>
      <c r="E168" s="92">
        <f t="shared" si="12"/>
        <v>842733</v>
      </c>
      <c r="F168" s="37">
        <v>842735</v>
      </c>
      <c r="G168" s="92">
        <f t="shared" si="10"/>
        <v>3</v>
      </c>
      <c r="H168" s="4" t="s">
        <v>188</v>
      </c>
      <c r="I168" s="5">
        <f t="shared" si="11"/>
        <v>17.13</v>
      </c>
      <c r="J168" s="6" t="s">
        <v>1386</v>
      </c>
      <c r="K168" s="5">
        <v>11.42</v>
      </c>
      <c r="L168" s="6" t="s">
        <v>1387</v>
      </c>
      <c r="M168" s="5">
        <v>5.71</v>
      </c>
      <c r="N168" s="6"/>
      <c r="O168" s="5"/>
      <c r="P168" s="6"/>
      <c r="Q168" s="5"/>
      <c r="R168" s="6"/>
      <c r="S168" s="5"/>
      <c r="T168" s="6"/>
      <c r="U168" s="5"/>
      <c r="V168" s="5"/>
      <c r="W168" s="5"/>
      <c r="X168" s="6"/>
      <c r="Y168" s="5"/>
      <c r="Z168" s="5">
        <f t="shared" si="13"/>
        <v>17.13</v>
      </c>
    </row>
    <row r="169" spans="1:26" x14ac:dyDescent="0.3">
      <c r="A169" s="92">
        <v>158</v>
      </c>
      <c r="B169" s="92">
        <v>20729</v>
      </c>
      <c r="C169" s="3"/>
      <c r="D169" s="4" t="s">
        <v>156</v>
      </c>
      <c r="E169" s="92">
        <f t="shared" si="12"/>
        <v>842736</v>
      </c>
      <c r="F169" s="37">
        <v>842739</v>
      </c>
      <c r="G169" s="92">
        <f t="shared" si="10"/>
        <v>4</v>
      </c>
      <c r="H169" s="4" t="s">
        <v>37</v>
      </c>
      <c r="I169" s="5">
        <f t="shared" si="11"/>
        <v>22.84</v>
      </c>
      <c r="J169" s="6" t="s">
        <v>1388</v>
      </c>
      <c r="K169" s="5">
        <v>22.84</v>
      </c>
      <c r="L169" s="6"/>
      <c r="M169" s="5"/>
      <c r="N169" s="6"/>
      <c r="O169" s="5"/>
      <c r="P169" s="6"/>
      <c r="Q169" s="5"/>
      <c r="R169" s="6"/>
      <c r="S169" s="5"/>
      <c r="T169" s="6"/>
      <c r="U169" s="5"/>
      <c r="V169" s="5"/>
      <c r="W169" s="5"/>
      <c r="X169" s="6"/>
      <c r="Y169" s="5"/>
      <c r="Z169" s="5">
        <f t="shared" si="13"/>
        <v>22.84</v>
      </c>
    </row>
    <row r="170" spans="1:26" x14ac:dyDescent="0.3">
      <c r="A170" s="92">
        <v>159</v>
      </c>
      <c r="B170" s="92">
        <v>20730</v>
      </c>
      <c r="C170" s="3"/>
      <c r="D170" s="4" t="s">
        <v>156</v>
      </c>
      <c r="E170" s="92">
        <f t="shared" si="12"/>
        <v>842740</v>
      </c>
      <c r="F170" s="37">
        <v>842742</v>
      </c>
      <c r="G170" s="92">
        <f t="shared" si="10"/>
        <v>3</v>
      </c>
      <c r="H170" s="4" t="s">
        <v>37</v>
      </c>
      <c r="I170" s="5">
        <f t="shared" si="11"/>
        <v>17.13</v>
      </c>
      <c r="J170" s="6" t="s">
        <v>1389</v>
      </c>
      <c r="K170" s="5">
        <v>17.13</v>
      </c>
      <c r="L170" s="6"/>
      <c r="M170" s="5"/>
      <c r="N170" s="6"/>
      <c r="O170" s="5"/>
      <c r="P170" s="6"/>
      <c r="Q170" s="5"/>
      <c r="R170" s="6"/>
      <c r="S170" s="5"/>
      <c r="T170" s="6"/>
      <c r="U170" s="5"/>
      <c r="V170" s="5"/>
      <c r="W170" s="5"/>
      <c r="X170" s="6"/>
      <c r="Y170" s="5"/>
      <c r="Z170" s="5">
        <f t="shared" si="13"/>
        <v>17.13</v>
      </c>
    </row>
    <row r="171" spans="1:26" x14ac:dyDescent="0.3">
      <c r="A171" s="92">
        <v>160</v>
      </c>
      <c r="B171" s="92">
        <v>20731</v>
      </c>
      <c r="C171" s="3"/>
      <c r="D171" s="4" t="s">
        <v>159</v>
      </c>
      <c r="E171" s="92">
        <f t="shared" si="12"/>
        <v>842743</v>
      </c>
      <c r="F171" s="37">
        <v>842744</v>
      </c>
      <c r="G171" s="92">
        <f t="shared" si="10"/>
        <v>2</v>
      </c>
      <c r="H171" s="4" t="s">
        <v>193</v>
      </c>
      <c r="I171" s="5">
        <f t="shared" si="11"/>
        <v>11.42</v>
      </c>
      <c r="J171" s="6" t="s">
        <v>1390</v>
      </c>
      <c r="K171" s="5">
        <v>11.42</v>
      </c>
      <c r="L171" s="6"/>
      <c r="M171" s="5"/>
      <c r="N171" s="6"/>
      <c r="O171" s="5"/>
      <c r="P171" s="6"/>
      <c r="Q171" s="5"/>
      <c r="R171" s="6"/>
      <c r="S171" s="5"/>
      <c r="T171" s="6"/>
      <c r="U171" s="5"/>
      <c r="V171" s="5"/>
      <c r="W171" s="5"/>
      <c r="X171" s="6"/>
      <c r="Y171" s="5"/>
      <c r="Z171" s="5">
        <f t="shared" si="13"/>
        <v>11.42</v>
      </c>
    </row>
    <row r="172" spans="1:26" x14ac:dyDescent="0.3">
      <c r="A172" s="92">
        <v>161</v>
      </c>
      <c r="B172" s="92">
        <v>20732</v>
      </c>
      <c r="C172" s="3"/>
      <c r="D172" s="4" t="s">
        <v>264</v>
      </c>
      <c r="E172" s="92">
        <f t="shared" si="12"/>
        <v>842745</v>
      </c>
      <c r="F172" s="37">
        <v>842747</v>
      </c>
      <c r="G172" s="92">
        <f t="shared" si="10"/>
        <v>3</v>
      </c>
      <c r="H172" s="4" t="s">
        <v>208</v>
      </c>
      <c r="I172" s="5">
        <f t="shared" si="11"/>
        <v>17.13</v>
      </c>
      <c r="J172" s="6" t="s">
        <v>1670</v>
      </c>
      <c r="K172" s="5">
        <v>17.13</v>
      </c>
      <c r="L172" s="6"/>
      <c r="M172" s="5"/>
      <c r="N172" s="6"/>
      <c r="O172" s="5"/>
      <c r="P172" s="6"/>
      <c r="Q172" s="5"/>
      <c r="R172" s="6"/>
      <c r="S172" s="5"/>
      <c r="T172" s="6"/>
      <c r="U172" s="5"/>
      <c r="V172" s="5"/>
      <c r="W172" s="5"/>
      <c r="X172" s="6"/>
      <c r="Y172" s="5"/>
      <c r="Z172" s="5">
        <f t="shared" si="13"/>
        <v>17.13</v>
      </c>
    </row>
    <row r="173" spans="1:26" x14ac:dyDescent="0.3">
      <c r="A173" s="92">
        <v>162</v>
      </c>
      <c r="B173" s="92">
        <v>20733</v>
      </c>
      <c r="C173" s="3">
        <v>43248</v>
      </c>
      <c r="D173" s="4" t="s">
        <v>186</v>
      </c>
      <c r="E173" s="92">
        <f t="shared" si="12"/>
        <v>842748</v>
      </c>
      <c r="F173" s="37">
        <v>842754</v>
      </c>
      <c r="G173" s="92">
        <f t="shared" si="10"/>
        <v>7</v>
      </c>
      <c r="H173" s="4" t="s">
        <v>117</v>
      </c>
      <c r="I173" s="5">
        <f t="shared" si="11"/>
        <v>39.97</v>
      </c>
      <c r="J173" s="6" t="s">
        <v>1572</v>
      </c>
      <c r="K173" s="5">
        <v>22.84</v>
      </c>
      <c r="L173" s="6" t="s">
        <v>1573</v>
      </c>
      <c r="M173" s="5">
        <v>17.13</v>
      </c>
      <c r="N173" s="6"/>
      <c r="O173" s="5"/>
      <c r="P173" s="6"/>
      <c r="Q173" s="5"/>
      <c r="R173" s="6"/>
      <c r="S173" s="5"/>
      <c r="T173" s="6"/>
      <c r="U173" s="5"/>
      <c r="V173" s="5"/>
      <c r="W173" s="5"/>
      <c r="X173" s="6"/>
      <c r="Y173" s="5"/>
      <c r="Z173" s="5">
        <f t="shared" si="13"/>
        <v>39.97</v>
      </c>
    </row>
    <row r="174" spans="1:26" x14ac:dyDescent="0.3">
      <c r="A174" s="92">
        <v>163</v>
      </c>
      <c r="B174" s="92">
        <v>20734</v>
      </c>
      <c r="C174" s="3"/>
      <c r="D174" s="4" t="s">
        <v>245</v>
      </c>
      <c r="E174" s="92">
        <f t="shared" si="12"/>
        <v>842755</v>
      </c>
      <c r="F174" s="37">
        <v>842758</v>
      </c>
      <c r="G174" s="92">
        <f t="shared" si="10"/>
        <v>4</v>
      </c>
      <c r="H174" s="4" t="s">
        <v>207</v>
      </c>
      <c r="I174" s="5">
        <f t="shared" si="11"/>
        <v>22.84</v>
      </c>
      <c r="J174" s="6" t="s">
        <v>1475</v>
      </c>
      <c r="K174" s="5">
        <v>22.84</v>
      </c>
      <c r="L174" s="6"/>
      <c r="M174" s="5"/>
      <c r="N174" s="6"/>
      <c r="O174" s="5"/>
      <c r="P174" s="6"/>
      <c r="Q174" s="5"/>
      <c r="R174" s="6"/>
      <c r="S174" s="5"/>
      <c r="T174" s="6"/>
      <c r="U174" s="5"/>
      <c r="V174" s="5"/>
      <c r="W174" s="5"/>
      <c r="X174" s="6"/>
      <c r="Y174" s="5"/>
      <c r="Z174" s="5">
        <f t="shared" si="13"/>
        <v>22.84</v>
      </c>
    </row>
    <row r="175" spans="1:26" x14ac:dyDescent="0.3">
      <c r="A175" s="92">
        <v>164</v>
      </c>
      <c r="B175" s="92">
        <v>20735</v>
      </c>
      <c r="C175" s="3"/>
      <c r="D175" s="4" t="s">
        <v>246</v>
      </c>
      <c r="E175" s="92">
        <f t="shared" si="12"/>
        <v>842759</v>
      </c>
      <c r="F175" s="37">
        <v>842762</v>
      </c>
      <c r="G175" s="92">
        <f t="shared" si="10"/>
        <v>4</v>
      </c>
      <c r="H175" s="4" t="s">
        <v>102</v>
      </c>
      <c r="I175" s="5">
        <f t="shared" si="11"/>
        <v>22.84</v>
      </c>
      <c r="J175" s="6" t="s">
        <v>1574</v>
      </c>
      <c r="K175" s="5">
        <v>22.84</v>
      </c>
      <c r="L175" s="6"/>
      <c r="M175" s="5"/>
      <c r="N175" s="6"/>
      <c r="O175" s="5"/>
      <c r="P175" s="6"/>
      <c r="Q175" s="5"/>
      <c r="R175" s="6"/>
      <c r="S175" s="5"/>
      <c r="T175" s="6"/>
      <c r="U175" s="5"/>
      <c r="V175" s="5"/>
      <c r="W175" s="5"/>
      <c r="X175" s="6"/>
      <c r="Y175" s="5"/>
      <c r="Z175" s="5">
        <f t="shared" si="13"/>
        <v>22.84</v>
      </c>
    </row>
    <row r="176" spans="1:26" s="1" customFormat="1" x14ac:dyDescent="0.3">
      <c r="A176" s="92">
        <v>165</v>
      </c>
      <c r="B176" s="92">
        <v>20736</v>
      </c>
      <c r="C176" s="3"/>
      <c r="D176" s="4" t="s">
        <v>257</v>
      </c>
      <c r="E176" s="92">
        <f t="shared" si="12"/>
        <v>842763</v>
      </c>
      <c r="F176" s="39">
        <v>842766</v>
      </c>
      <c r="G176" s="92">
        <f t="shared" si="10"/>
        <v>4</v>
      </c>
      <c r="H176" s="4" t="s">
        <v>46</v>
      </c>
      <c r="I176" s="5">
        <f t="shared" si="11"/>
        <v>22.84</v>
      </c>
      <c r="J176" s="6" t="s">
        <v>1476</v>
      </c>
      <c r="K176" s="5">
        <v>22.84</v>
      </c>
      <c r="L176" s="6"/>
      <c r="M176" s="5"/>
      <c r="N176" s="6"/>
      <c r="O176" s="5"/>
      <c r="P176" s="6"/>
      <c r="Q176" s="5"/>
      <c r="R176" s="6"/>
      <c r="S176" s="5"/>
      <c r="T176" s="6"/>
      <c r="U176" s="5"/>
      <c r="V176" s="5"/>
      <c r="W176" s="5"/>
      <c r="X176" s="6"/>
      <c r="Y176" s="5"/>
      <c r="Z176" s="5">
        <f t="shared" ref="Z176:Z184" si="14">K176+M176+O176+Q176+S176+U176+Y176</f>
        <v>22.84</v>
      </c>
    </row>
    <row r="177" spans="1:26" s="1" customFormat="1" x14ac:dyDescent="0.3">
      <c r="A177" s="92">
        <v>166</v>
      </c>
      <c r="B177" s="92">
        <v>20737</v>
      </c>
      <c r="C177" s="3"/>
      <c r="D177" s="4" t="s">
        <v>1300</v>
      </c>
      <c r="E177" s="92">
        <f t="shared" si="12"/>
        <v>842767</v>
      </c>
      <c r="F177" s="39">
        <v>842768</v>
      </c>
      <c r="G177" s="92">
        <f t="shared" si="10"/>
        <v>2</v>
      </c>
      <c r="H177" s="4" t="s">
        <v>108</v>
      </c>
      <c r="I177" s="5">
        <f t="shared" si="11"/>
        <v>11.42</v>
      </c>
      <c r="J177" s="6" t="s">
        <v>1477</v>
      </c>
      <c r="K177" s="5">
        <v>11.42</v>
      </c>
      <c r="L177" s="6"/>
      <c r="M177" s="5"/>
      <c r="N177" s="6"/>
      <c r="O177" s="5"/>
      <c r="P177" s="6"/>
      <c r="Q177" s="5"/>
      <c r="R177" s="6"/>
      <c r="S177" s="5"/>
      <c r="T177" s="6"/>
      <c r="U177" s="5"/>
      <c r="V177" s="5"/>
      <c r="W177" s="5"/>
      <c r="X177" s="6"/>
      <c r="Y177" s="5"/>
      <c r="Z177" s="5">
        <f t="shared" si="14"/>
        <v>11.42</v>
      </c>
    </row>
    <row r="178" spans="1:26" s="1" customFormat="1" x14ac:dyDescent="0.3">
      <c r="A178" s="92">
        <v>167</v>
      </c>
      <c r="B178" s="92">
        <v>20738</v>
      </c>
      <c r="C178" s="3"/>
      <c r="D178" s="4" t="s">
        <v>166</v>
      </c>
      <c r="E178" s="92">
        <f t="shared" si="12"/>
        <v>842769</v>
      </c>
      <c r="F178" s="39">
        <v>842773</v>
      </c>
      <c r="G178" s="92">
        <f t="shared" si="10"/>
        <v>5</v>
      </c>
      <c r="H178" s="4" t="s">
        <v>22</v>
      </c>
      <c r="I178" s="5">
        <f t="shared" si="11"/>
        <v>28.55</v>
      </c>
      <c r="J178" s="6" t="s">
        <v>1478</v>
      </c>
      <c r="K178" s="5">
        <v>28.55</v>
      </c>
      <c r="L178" s="6"/>
      <c r="M178" s="5"/>
      <c r="N178" s="6"/>
      <c r="O178" s="5"/>
      <c r="P178" s="6"/>
      <c r="Q178" s="5"/>
      <c r="R178" s="6"/>
      <c r="S178" s="5"/>
      <c r="T178" s="6"/>
      <c r="U178" s="5"/>
      <c r="V178" s="5"/>
      <c r="W178" s="5"/>
      <c r="X178" s="6"/>
      <c r="Y178" s="5"/>
      <c r="Z178" s="5">
        <f t="shared" si="14"/>
        <v>28.55</v>
      </c>
    </row>
    <row r="179" spans="1:26" s="1" customFormat="1" x14ac:dyDescent="0.3">
      <c r="A179" s="92">
        <v>168</v>
      </c>
      <c r="B179" s="92">
        <v>20739</v>
      </c>
      <c r="C179" s="3"/>
      <c r="D179" s="4" t="s">
        <v>159</v>
      </c>
      <c r="E179" s="92">
        <f t="shared" si="12"/>
        <v>842774</v>
      </c>
      <c r="F179" s="39">
        <v>842775</v>
      </c>
      <c r="G179" s="92">
        <f t="shared" si="10"/>
        <v>2</v>
      </c>
      <c r="H179" s="4" t="s">
        <v>89</v>
      </c>
      <c r="I179" s="5">
        <f t="shared" si="11"/>
        <v>11.42</v>
      </c>
      <c r="J179" s="6" t="s">
        <v>1391</v>
      </c>
      <c r="K179" s="5">
        <v>11.42</v>
      </c>
      <c r="L179" s="6"/>
      <c r="M179" s="5"/>
      <c r="N179" s="6"/>
      <c r="O179" s="5"/>
      <c r="P179" s="6"/>
      <c r="Q179" s="5"/>
      <c r="R179" s="6"/>
      <c r="S179" s="5"/>
      <c r="T179" s="6"/>
      <c r="U179" s="5"/>
      <c r="V179" s="5"/>
      <c r="W179" s="5"/>
      <c r="X179" s="6"/>
      <c r="Y179" s="5"/>
      <c r="Z179" s="5">
        <f t="shared" si="14"/>
        <v>11.42</v>
      </c>
    </row>
    <row r="180" spans="1:26" s="1" customFormat="1" x14ac:dyDescent="0.3">
      <c r="A180" s="92">
        <v>169</v>
      </c>
      <c r="B180" s="92">
        <v>20740</v>
      </c>
      <c r="C180" s="3"/>
      <c r="D180" s="4" t="s">
        <v>245</v>
      </c>
      <c r="E180" s="92">
        <f t="shared" si="12"/>
        <v>842776</v>
      </c>
      <c r="F180" s="39">
        <v>842780</v>
      </c>
      <c r="G180" s="92">
        <f t="shared" si="10"/>
        <v>5</v>
      </c>
      <c r="H180" s="4" t="s">
        <v>107</v>
      </c>
      <c r="I180" s="5">
        <f t="shared" si="11"/>
        <v>28.55</v>
      </c>
      <c r="J180" s="6" t="s">
        <v>1575</v>
      </c>
      <c r="K180" s="5">
        <v>17.13</v>
      </c>
      <c r="L180" s="6" t="s">
        <v>1576</v>
      </c>
      <c r="M180" s="5">
        <v>11.42</v>
      </c>
      <c r="N180" s="6"/>
      <c r="O180" s="5"/>
      <c r="P180" s="6"/>
      <c r="Q180" s="5"/>
      <c r="R180" s="6"/>
      <c r="S180" s="5"/>
      <c r="T180" s="6"/>
      <c r="U180" s="5"/>
      <c r="V180" s="5"/>
      <c r="W180" s="5"/>
      <c r="X180" s="6"/>
      <c r="Y180" s="5"/>
      <c r="Z180" s="5">
        <f t="shared" si="14"/>
        <v>28.549999999999997</v>
      </c>
    </row>
    <row r="181" spans="1:26" s="1" customFormat="1" x14ac:dyDescent="0.3">
      <c r="A181" s="92">
        <v>170</v>
      </c>
      <c r="B181" s="92">
        <v>20741</v>
      </c>
      <c r="C181" s="3"/>
      <c r="D181" s="4" t="s">
        <v>246</v>
      </c>
      <c r="E181" s="92">
        <f t="shared" si="12"/>
        <v>842781</v>
      </c>
      <c r="F181" s="39">
        <v>842785</v>
      </c>
      <c r="G181" s="92">
        <f t="shared" si="10"/>
        <v>5</v>
      </c>
      <c r="H181" s="4" t="s">
        <v>17</v>
      </c>
      <c r="I181" s="5">
        <f t="shared" si="11"/>
        <v>28.55</v>
      </c>
      <c r="J181" s="6" t="s">
        <v>1671</v>
      </c>
      <c r="K181" s="5">
        <v>11.42</v>
      </c>
      <c r="L181" s="6" t="s">
        <v>1672</v>
      </c>
      <c r="M181" s="5">
        <v>17.13</v>
      </c>
      <c r="N181" s="6" t="s">
        <v>1673</v>
      </c>
      <c r="O181" s="5"/>
      <c r="P181" s="6"/>
      <c r="Q181" s="5"/>
      <c r="R181" s="6"/>
      <c r="S181" s="5"/>
      <c r="T181" s="6"/>
      <c r="U181" s="5"/>
      <c r="V181" s="5"/>
      <c r="W181" s="5"/>
      <c r="X181" s="6"/>
      <c r="Y181" s="5"/>
      <c r="Z181" s="5">
        <f t="shared" si="14"/>
        <v>28.549999999999997</v>
      </c>
    </row>
    <row r="182" spans="1:26" s="1" customFormat="1" x14ac:dyDescent="0.3">
      <c r="A182" s="92">
        <v>171</v>
      </c>
      <c r="B182" s="92">
        <v>20742</v>
      </c>
      <c r="C182" s="3"/>
      <c r="D182" s="4" t="s">
        <v>270</v>
      </c>
      <c r="E182" s="92">
        <f t="shared" si="12"/>
        <v>842786</v>
      </c>
      <c r="F182" s="39">
        <v>842801</v>
      </c>
      <c r="G182" s="92">
        <f t="shared" si="10"/>
        <v>16</v>
      </c>
      <c r="H182" s="4" t="s">
        <v>4</v>
      </c>
      <c r="I182" s="5">
        <f t="shared" si="11"/>
        <v>91.36</v>
      </c>
      <c r="J182" s="6" t="s">
        <v>1479</v>
      </c>
      <c r="K182" s="5">
        <v>34.26</v>
      </c>
      <c r="L182" s="6" t="s">
        <v>1480</v>
      </c>
      <c r="M182" s="5">
        <v>28.55</v>
      </c>
      <c r="N182" s="6" t="s">
        <v>1481</v>
      </c>
      <c r="O182" s="5">
        <v>28.55</v>
      </c>
      <c r="P182" s="6"/>
      <c r="Q182" s="5"/>
      <c r="R182" s="6"/>
      <c r="S182" s="5"/>
      <c r="T182" s="6"/>
      <c r="U182" s="5"/>
      <c r="V182" s="5"/>
      <c r="W182" s="5"/>
      <c r="X182" s="6"/>
      <c r="Y182" s="5"/>
      <c r="Z182" s="5">
        <f t="shared" si="14"/>
        <v>91.36</v>
      </c>
    </row>
    <row r="183" spans="1:26" s="1" customFormat="1" x14ac:dyDescent="0.3">
      <c r="A183" s="92">
        <v>172</v>
      </c>
      <c r="B183" s="92">
        <v>20743</v>
      </c>
      <c r="C183" s="3"/>
      <c r="D183" s="4" t="s">
        <v>185</v>
      </c>
      <c r="E183" s="92">
        <f t="shared" si="12"/>
        <v>842802</v>
      </c>
      <c r="F183" s="40">
        <v>842836</v>
      </c>
      <c r="G183" s="92">
        <f t="shared" si="10"/>
        <v>35</v>
      </c>
      <c r="H183" s="4" t="s">
        <v>11</v>
      </c>
      <c r="I183" s="5">
        <f t="shared" si="11"/>
        <v>199.85</v>
      </c>
      <c r="J183" s="6" t="s">
        <v>1482</v>
      </c>
      <c r="K183" s="5">
        <v>62.81</v>
      </c>
      <c r="L183" s="6" t="s">
        <v>1483</v>
      </c>
      <c r="M183" s="5">
        <v>68.52</v>
      </c>
      <c r="N183" s="6" t="s">
        <v>1484</v>
      </c>
      <c r="O183" s="5">
        <v>34.26</v>
      </c>
      <c r="P183" s="6" t="s">
        <v>1485</v>
      </c>
      <c r="Q183" s="5">
        <v>34.26</v>
      </c>
      <c r="R183" s="6"/>
      <c r="S183" s="5"/>
      <c r="T183" s="6"/>
      <c r="U183" s="5"/>
      <c r="V183" s="5"/>
      <c r="W183" s="5"/>
      <c r="X183" s="6"/>
      <c r="Y183" s="5"/>
      <c r="Z183" s="5">
        <f t="shared" si="14"/>
        <v>199.84999999999997</v>
      </c>
    </row>
    <row r="184" spans="1:26" s="1" customFormat="1" x14ac:dyDescent="0.3">
      <c r="A184" s="92">
        <v>173</v>
      </c>
      <c r="B184" s="92">
        <v>20744</v>
      </c>
      <c r="C184" s="3"/>
      <c r="D184" s="4" t="s">
        <v>149</v>
      </c>
      <c r="E184" s="92">
        <f t="shared" si="12"/>
        <v>842837</v>
      </c>
      <c r="F184" s="40">
        <v>842844</v>
      </c>
      <c r="G184" s="92">
        <f t="shared" si="10"/>
        <v>8</v>
      </c>
      <c r="H184" s="4" t="s">
        <v>1113</v>
      </c>
      <c r="I184" s="5">
        <f t="shared" si="11"/>
        <v>45.68</v>
      </c>
      <c r="J184" s="6" t="s">
        <v>1486</v>
      </c>
      <c r="K184" s="5">
        <v>22.84</v>
      </c>
      <c r="L184" s="6" t="s">
        <v>1487</v>
      </c>
      <c r="M184" s="5">
        <v>22.84</v>
      </c>
      <c r="N184" s="6"/>
      <c r="O184" s="5"/>
      <c r="P184" s="6"/>
      <c r="Q184" s="5"/>
      <c r="R184" s="6"/>
      <c r="S184" s="5"/>
      <c r="T184" s="6"/>
      <c r="U184" s="5"/>
      <c r="V184" s="5"/>
      <c r="W184" s="5"/>
      <c r="X184" s="6"/>
      <c r="Y184" s="5"/>
      <c r="Z184" s="5">
        <f t="shared" si="14"/>
        <v>45.68</v>
      </c>
    </row>
    <row r="185" spans="1:26" s="1" customFormat="1" x14ac:dyDescent="0.3">
      <c r="A185" s="92">
        <v>174</v>
      </c>
      <c r="B185" s="92">
        <v>20745</v>
      </c>
      <c r="C185" s="3"/>
      <c r="D185" s="4" t="s">
        <v>261</v>
      </c>
      <c r="E185" s="92">
        <f t="shared" si="12"/>
        <v>842845</v>
      </c>
      <c r="F185" s="40">
        <v>842863</v>
      </c>
      <c r="G185" s="92">
        <f t="shared" si="10"/>
        <v>19</v>
      </c>
      <c r="H185" s="4" t="s">
        <v>121</v>
      </c>
      <c r="I185" s="5">
        <f t="shared" si="11"/>
        <v>108.49</v>
      </c>
      <c r="J185" s="6" t="s">
        <v>1674</v>
      </c>
      <c r="K185" s="5">
        <v>17.13</v>
      </c>
      <c r="L185" s="6" t="s">
        <v>1107</v>
      </c>
      <c r="M185" s="5">
        <v>17.13</v>
      </c>
      <c r="N185" s="6" t="s">
        <v>1675</v>
      </c>
      <c r="O185" s="5">
        <v>22.84</v>
      </c>
      <c r="P185" s="6" t="s">
        <v>1676</v>
      </c>
      <c r="Q185" s="5">
        <v>28.55</v>
      </c>
      <c r="R185" s="6" t="s">
        <v>1677</v>
      </c>
      <c r="S185" s="5">
        <v>22.84</v>
      </c>
      <c r="T185" s="6"/>
      <c r="U185" s="5"/>
      <c r="V185" s="5"/>
      <c r="W185" s="5"/>
      <c r="X185" s="6"/>
      <c r="Y185" s="5"/>
      <c r="Z185" s="5">
        <f t="shared" ref="Z185:Z190" si="15">K185+M185+O185+Q185+S185+U185+Y185</f>
        <v>108.49</v>
      </c>
    </row>
    <row r="186" spans="1:26" s="1" customFormat="1" x14ac:dyDescent="0.3">
      <c r="A186" s="92">
        <v>175</v>
      </c>
      <c r="B186" s="92">
        <v>20746</v>
      </c>
      <c r="C186" s="3">
        <v>43249</v>
      </c>
      <c r="D186" s="4" t="s">
        <v>164</v>
      </c>
      <c r="E186" s="92">
        <f t="shared" si="12"/>
        <v>842864</v>
      </c>
      <c r="F186" s="40">
        <v>842864</v>
      </c>
      <c r="G186" s="92">
        <f t="shared" si="10"/>
        <v>1</v>
      </c>
      <c r="H186" s="4" t="s">
        <v>113</v>
      </c>
      <c r="I186" s="5">
        <f t="shared" si="11"/>
        <v>5.71</v>
      </c>
      <c r="J186" s="6" t="s">
        <v>1488</v>
      </c>
      <c r="K186" s="5">
        <v>5.71</v>
      </c>
      <c r="L186" s="6"/>
      <c r="M186" s="5"/>
      <c r="N186" s="6"/>
      <c r="O186" s="5"/>
      <c r="P186" s="6"/>
      <c r="Q186" s="5"/>
      <c r="R186" s="6"/>
      <c r="S186" s="5"/>
      <c r="T186" s="6"/>
      <c r="U186" s="5"/>
      <c r="V186" s="5"/>
      <c r="W186" s="5"/>
      <c r="X186" s="6"/>
      <c r="Y186" s="5"/>
      <c r="Z186" s="5">
        <f t="shared" si="15"/>
        <v>5.71</v>
      </c>
    </row>
    <row r="187" spans="1:26" s="1" customFormat="1" x14ac:dyDescent="0.3">
      <c r="A187" s="92">
        <v>176</v>
      </c>
      <c r="B187" s="92">
        <v>20747</v>
      </c>
      <c r="C187" s="3"/>
      <c r="D187" s="4" t="s">
        <v>268</v>
      </c>
      <c r="E187" s="92">
        <f t="shared" si="12"/>
        <v>842865</v>
      </c>
      <c r="F187" s="40">
        <v>842866</v>
      </c>
      <c r="G187" s="92">
        <f t="shared" si="10"/>
        <v>2</v>
      </c>
      <c r="H187" s="4" t="s">
        <v>62</v>
      </c>
      <c r="I187" s="5">
        <f t="shared" si="11"/>
        <v>11.42</v>
      </c>
      <c r="J187" s="6" t="s">
        <v>1489</v>
      </c>
      <c r="K187" s="5">
        <v>11.42</v>
      </c>
      <c r="L187" s="6"/>
      <c r="M187" s="5"/>
      <c r="N187" s="6"/>
      <c r="O187" s="5"/>
      <c r="P187" s="6"/>
      <c r="Q187" s="5"/>
      <c r="R187" s="6"/>
      <c r="S187" s="5"/>
      <c r="T187" s="6"/>
      <c r="U187" s="5"/>
      <c r="V187" s="5"/>
      <c r="W187" s="5"/>
      <c r="X187" s="6"/>
      <c r="Y187" s="5"/>
      <c r="Z187" s="5">
        <f t="shared" si="15"/>
        <v>11.42</v>
      </c>
    </row>
    <row r="188" spans="1:26" s="1" customFormat="1" x14ac:dyDescent="0.3">
      <c r="A188" s="92">
        <v>177</v>
      </c>
      <c r="B188" s="92">
        <v>20748</v>
      </c>
      <c r="C188" s="3"/>
      <c r="D188" s="4" t="s">
        <v>248</v>
      </c>
      <c r="E188" s="92">
        <f t="shared" si="12"/>
        <v>842867</v>
      </c>
      <c r="F188" s="40">
        <v>842870</v>
      </c>
      <c r="G188" s="92">
        <f t="shared" si="10"/>
        <v>4</v>
      </c>
      <c r="H188" s="4" t="s">
        <v>13</v>
      </c>
      <c r="I188" s="5">
        <f t="shared" si="11"/>
        <v>22.84</v>
      </c>
      <c r="J188" s="6" t="s">
        <v>1490</v>
      </c>
      <c r="K188" s="5">
        <v>22.84</v>
      </c>
      <c r="L188" s="6"/>
      <c r="M188" s="5"/>
      <c r="N188" s="6"/>
      <c r="O188" s="5"/>
      <c r="P188" s="6"/>
      <c r="Q188" s="5"/>
      <c r="R188" s="6"/>
      <c r="S188" s="5"/>
      <c r="T188" s="6"/>
      <c r="U188" s="5"/>
      <c r="V188" s="5"/>
      <c r="W188" s="5"/>
      <c r="X188" s="6"/>
      <c r="Y188" s="5"/>
      <c r="Z188" s="5">
        <f t="shared" si="15"/>
        <v>22.84</v>
      </c>
    </row>
    <row r="189" spans="1:26" s="1" customFormat="1" x14ac:dyDescent="0.3">
      <c r="A189" s="92">
        <v>178</v>
      </c>
      <c r="B189" s="92">
        <v>20749</v>
      </c>
      <c r="C189" s="3"/>
      <c r="D189" s="4" t="s">
        <v>262</v>
      </c>
      <c r="E189" s="92">
        <f t="shared" si="12"/>
        <v>842871</v>
      </c>
      <c r="F189" s="39">
        <v>842871</v>
      </c>
      <c r="G189" s="92">
        <f t="shared" si="10"/>
        <v>1</v>
      </c>
      <c r="H189" s="4" t="s">
        <v>38</v>
      </c>
      <c r="I189" s="5">
        <f t="shared" si="11"/>
        <v>5.71</v>
      </c>
      <c r="J189" s="6" t="s">
        <v>1491</v>
      </c>
      <c r="K189" s="5">
        <v>5.71</v>
      </c>
      <c r="L189" s="6"/>
      <c r="M189" s="5"/>
      <c r="N189" s="6"/>
      <c r="O189" s="5"/>
      <c r="P189" s="6"/>
      <c r="Q189" s="5"/>
      <c r="R189" s="6"/>
      <c r="S189" s="5"/>
      <c r="T189" s="6"/>
      <c r="U189" s="5"/>
      <c r="V189" s="5"/>
      <c r="W189" s="5"/>
      <c r="X189" s="6"/>
      <c r="Y189" s="5"/>
      <c r="Z189" s="5">
        <f t="shared" si="15"/>
        <v>5.71</v>
      </c>
    </row>
    <row r="190" spans="1:26" s="1" customFormat="1" x14ac:dyDescent="0.3">
      <c r="A190" s="92">
        <v>179</v>
      </c>
      <c r="B190" s="92">
        <v>20750</v>
      </c>
      <c r="C190" s="3"/>
      <c r="D190" s="4" t="s">
        <v>257</v>
      </c>
      <c r="E190" s="92">
        <f t="shared" si="12"/>
        <v>842872</v>
      </c>
      <c r="F190" s="39">
        <v>842873</v>
      </c>
      <c r="G190" s="92">
        <f t="shared" si="10"/>
        <v>2</v>
      </c>
      <c r="H190" s="4" t="s">
        <v>9</v>
      </c>
      <c r="I190" s="5">
        <f t="shared" si="11"/>
        <v>11.42</v>
      </c>
      <c r="J190" s="6" t="s">
        <v>1492</v>
      </c>
      <c r="K190" s="5">
        <v>11.42</v>
      </c>
      <c r="L190" s="6"/>
      <c r="M190" s="5"/>
      <c r="N190" s="6"/>
      <c r="O190" s="5"/>
      <c r="P190" s="6"/>
      <c r="Q190" s="5"/>
      <c r="R190" s="6"/>
      <c r="S190" s="5"/>
      <c r="T190" s="6"/>
      <c r="U190" s="5"/>
      <c r="V190" s="5"/>
      <c r="W190" s="5"/>
      <c r="X190" s="6"/>
      <c r="Y190" s="5"/>
      <c r="Z190" s="5">
        <f t="shared" si="15"/>
        <v>11.42</v>
      </c>
    </row>
    <row r="191" spans="1:26" x14ac:dyDescent="0.3">
      <c r="A191" s="92">
        <v>180</v>
      </c>
      <c r="B191" s="92">
        <v>20751</v>
      </c>
      <c r="C191" s="3"/>
      <c r="D191" s="4" t="s">
        <v>148</v>
      </c>
      <c r="E191" s="92">
        <f t="shared" si="12"/>
        <v>842874</v>
      </c>
      <c r="F191" s="37">
        <v>842876</v>
      </c>
      <c r="G191" s="92">
        <f t="shared" si="10"/>
        <v>3</v>
      </c>
      <c r="H191" s="4" t="s">
        <v>123</v>
      </c>
      <c r="I191" s="5">
        <f t="shared" si="11"/>
        <v>17.13</v>
      </c>
      <c r="J191" s="6" t="s">
        <v>1493</v>
      </c>
      <c r="K191" s="5">
        <v>17.13</v>
      </c>
      <c r="L191" s="6"/>
      <c r="M191" s="5"/>
      <c r="N191" s="6"/>
      <c r="O191" s="5"/>
      <c r="P191" s="6"/>
      <c r="Q191" s="5"/>
      <c r="R191" s="6"/>
      <c r="S191" s="5"/>
      <c r="T191" s="6"/>
      <c r="U191" s="5"/>
      <c r="V191" s="5"/>
      <c r="W191" s="5"/>
      <c r="X191" s="6"/>
      <c r="Y191" s="5"/>
      <c r="Z191" s="5">
        <f t="shared" si="13"/>
        <v>17.13</v>
      </c>
    </row>
    <row r="192" spans="1:26" x14ac:dyDescent="0.3">
      <c r="A192" s="92">
        <v>181</v>
      </c>
      <c r="B192" s="92">
        <v>20752</v>
      </c>
      <c r="C192" s="3"/>
      <c r="D192" s="4" t="s">
        <v>237</v>
      </c>
      <c r="E192" s="92">
        <f t="shared" si="12"/>
        <v>842877</v>
      </c>
      <c r="F192" s="37">
        <v>842881</v>
      </c>
      <c r="G192" s="92">
        <f t="shared" si="10"/>
        <v>5</v>
      </c>
      <c r="H192" s="4" t="s">
        <v>60</v>
      </c>
      <c r="I192" s="5">
        <f t="shared" si="11"/>
        <v>28.55</v>
      </c>
      <c r="J192" s="6" t="s">
        <v>1494</v>
      </c>
      <c r="K192" s="5">
        <v>17.13</v>
      </c>
      <c r="L192" s="6" t="s">
        <v>1495</v>
      </c>
      <c r="M192" s="5">
        <v>11.42</v>
      </c>
      <c r="N192" s="6"/>
      <c r="O192" s="5"/>
      <c r="P192" s="6"/>
      <c r="Q192" s="5"/>
      <c r="R192" s="6"/>
      <c r="S192" s="5"/>
      <c r="T192" s="6"/>
      <c r="U192" s="5"/>
      <c r="V192" s="5"/>
      <c r="W192" s="5"/>
      <c r="X192" s="6"/>
      <c r="Y192" s="5"/>
      <c r="Z192" s="5">
        <f t="shared" si="13"/>
        <v>28.549999999999997</v>
      </c>
    </row>
    <row r="193" spans="1:26" x14ac:dyDescent="0.3">
      <c r="A193" s="92">
        <v>182</v>
      </c>
      <c r="B193" s="92">
        <v>20753</v>
      </c>
      <c r="C193" s="3"/>
      <c r="D193" s="4" t="s">
        <v>235</v>
      </c>
      <c r="E193" s="92">
        <f t="shared" si="12"/>
        <v>842882</v>
      </c>
      <c r="F193" s="37">
        <v>842885</v>
      </c>
      <c r="G193" s="92">
        <f t="shared" si="10"/>
        <v>4</v>
      </c>
      <c r="H193" s="4" t="s">
        <v>112</v>
      </c>
      <c r="I193" s="5">
        <f t="shared" si="11"/>
        <v>22.84</v>
      </c>
      <c r="J193" s="6" t="s">
        <v>1496</v>
      </c>
      <c r="K193" s="5">
        <v>22.84</v>
      </c>
      <c r="L193" s="6"/>
      <c r="M193" s="5"/>
      <c r="N193" s="6"/>
      <c r="O193" s="5"/>
      <c r="P193" s="6"/>
      <c r="Q193" s="5"/>
      <c r="R193" s="6"/>
      <c r="S193" s="5"/>
      <c r="T193" s="6"/>
      <c r="U193" s="5"/>
      <c r="V193" s="5"/>
      <c r="W193" s="5"/>
      <c r="X193" s="6"/>
      <c r="Y193" s="5"/>
      <c r="Z193" s="5">
        <f t="shared" si="13"/>
        <v>22.84</v>
      </c>
    </row>
    <row r="194" spans="1:26" s="1" customFormat="1" x14ac:dyDescent="0.3">
      <c r="A194" s="92">
        <v>183</v>
      </c>
      <c r="B194" s="92">
        <v>20754</v>
      </c>
      <c r="C194" s="3"/>
      <c r="D194" s="4" t="s">
        <v>164</v>
      </c>
      <c r="E194" s="92">
        <f t="shared" si="12"/>
        <v>842886</v>
      </c>
      <c r="F194" s="40">
        <v>842887</v>
      </c>
      <c r="G194" s="92">
        <f t="shared" si="10"/>
        <v>2</v>
      </c>
      <c r="H194" s="4" t="s">
        <v>109</v>
      </c>
      <c r="I194" s="5">
        <f t="shared" si="11"/>
        <v>11.42</v>
      </c>
      <c r="J194" s="6" t="s">
        <v>1497</v>
      </c>
      <c r="K194" s="5">
        <v>11.42</v>
      </c>
      <c r="L194" s="6"/>
      <c r="M194" s="5"/>
      <c r="N194" s="6"/>
      <c r="O194" s="5"/>
      <c r="P194" s="6"/>
      <c r="Q194" s="5"/>
      <c r="R194" s="6"/>
      <c r="S194" s="5"/>
      <c r="T194" s="6"/>
      <c r="U194" s="5"/>
      <c r="V194" s="5"/>
      <c r="W194" s="5"/>
      <c r="X194" s="6"/>
      <c r="Y194" s="5"/>
      <c r="Z194" s="5">
        <f t="shared" si="13"/>
        <v>11.42</v>
      </c>
    </row>
    <row r="195" spans="1:26" s="1" customFormat="1" x14ac:dyDescent="0.3">
      <c r="A195" s="92">
        <v>184</v>
      </c>
      <c r="B195" s="92">
        <v>20755</v>
      </c>
      <c r="C195" s="3">
        <v>43250</v>
      </c>
      <c r="D195" s="4" t="s">
        <v>874</v>
      </c>
      <c r="E195" s="92">
        <f t="shared" si="12"/>
        <v>842888</v>
      </c>
      <c r="F195" s="40">
        <v>842890</v>
      </c>
      <c r="G195" s="92">
        <f t="shared" si="10"/>
        <v>3</v>
      </c>
      <c r="H195" s="4" t="s">
        <v>42</v>
      </c>
      <c r="I195" s="5">
        <f t="shared" si="11"/>
        <v>17.13</v>
      </c>
      <c r="J195" s="6" t="s">
        <v>1498</v>
      </c>
      <c r="K195" s="5">
        <v>17.13</v>
      </c>
      <c r="L195" s="6"/>
      <c r="M195" s="5"/>
      <c r="N195" s="6"/>
      <c r="O195" s="5"/>
      <c r="P195" s="6"/>
      <c r="Q195" s="5"/>
      <c r="R195" s="6"/>
      <c r="S195" s="5"/>
      <c r="T195" s="6"/>
      <c r="U195" s="5"/>
      <c r="V195" s="5"/>
      <c r="W195" s="5"/>
      <c r="X195" s="6"/>
      <c r="Y195" s="5"/>
      <c r="Z195" s="5">
        <f t="shared" si="13"/>
        <v>17.13</v>
      </c>
    </row>
    <row r="196" spans="1:26" s="1" customFormat="1" x14ac:dyDescent="0.3">
      <c r="A196" s="92">
        <v>185</v>
      </c>
      <c r="B196" s="92">
        <v>20756</v>
      </c>
      <c r="C196" s="3"/>
      <c r="D196" s="4" t="s">
        <v>159</v>
      </c>
      <c r="E196" s="92">
        <f t="shared" si="12"/>
        <v>842891</v>
      </c>
      <c r="F196" s="40">
        <v>842892</v>
      </c>
      <c r="G196" s="92">
        <f t="shared" si="10"/>
        <v>2</v>
      </c>
      <c r="H196" s="4" t="s">
        <v>35</v>
      </c>
      <c r="I196" s="5">
        <f t="shared" si="11"/>
        <v>11.42</v>
      </c>
      <c r="J196" s="6" t="s">
        <v>1499</v>
      </c>
      <c r="K196" s="5">
        <v>11.42</v>
      </c>
      <c r="L196" s="6"/>
      <c r="M196" s="5"/>
      <c r="N196" s="6"/>
      <c r="O196" s="5"/>
      <c r="P196" s="6"/>
      <c r="Q196" s="5"/>
      <c r="R196" s="6"/>
      <c r="S196" s="5"/>
      <c r="T196" s="6"/>
      <c r="U196" s="5"/>
      <c r="V196" s="5"/>
      <c r="W196" s="5"/>
      <c r="X196" s="6"/>
      <c r="Y196" s="5"/>
      <c r="Z196" s="5">
        <f t="shared" si="13"/>
        <v>11.42</v>
      </c>
    </row>
    <row r="197" spans="1:26" s="1" customFormat="1" x14ac:dyDescent="0.3">
      <c r="A197" s="92">
        <v>186</v>
      </c>
      <c r="B197" s="92">
        <v>20757</v>
      </c>
      <c r="C197" s="3"/>
      <c r="D197" s="4" t="s">
        <v>264</v>
      </c>
      <c r="E197" s="92">
        <f t="shared" si="12"/>
        <v>842893</v>
      </c>
      <c r="F197" s="40">
        <v>842893</v>
      </c>
      <c r="G197" s="92">
        <f t="shared" si="10"/>
        <v>1</v>
      </c>
      <c r="H197" s="4" t="s">
        <v>222</v>
      </c>
      <c r="I197" s="5">
        <f t="shared" si="11"/>
        <v>5.71</v>
      </c>
      <c r="J197" s="6" t="s">
        <v>1577</v>
      </c>
      <c r="K197" s="5">
        <v>5.71</v>
      </c>
      <c r="L197" s="6"/>
      <c r="M197" s="5"/>
      <c r="N197" s="6"/>
      <c r="O197" s="5"/>
      <c r="P197" s="6"/>
      <c r="Q197" s="5"/>
      <c r="R197" s="6"/>
      <c r="S197" s="5"/>
      <c r="T197" s="6"/>
      <c r="U197" s="5"/>
      <c r="V197" s="5"/>
      <c r="W197" s="5"/>
      <c r="X197" s="6"/>
      <c r="Y197" s="5"/>
      <c r="Z197" s="5">
        <f t="shared" si="13"/>
        <v>5.71</v>
      </c>
    </row>
    <row r="198" spans="1:26" s="1" customFormat="1" x14ac:dyDescent="0.3">
      <c r="A198" s="92">
        <v>187</v>
      </c>
      <c r="B198" s="92">
        <v>20758</v>
      </c>
      <c r="C198" s="3"/>
      <c r="D198" s="4" t="s">
        <v>256</v>
      </c>
      <c r="E198" s="92">
        <f t="shared" si="12"/>
        <v>842894</v>
      </c>
      <c r="F198" s="40">
        <v>842895</v>
      </c>
      <c r="G198" s="92">
        <f t="shared" si="10"/>
        <v>2</v>
      </c>
      <c r="H198" s="4" t="s">
        <v>119</v>
      </c>
      <c r="I198" s="5">
        <f t="shared" si="11"/>
        <v>11.42</v>
      </c>
      <c r="J198" s="6" t="s">
        <v>1578</v>
      </c>
      <c r="K198" s="5">
        <v>11.42</v>
      </c>
      <c r="L198" s="6"/>
      <c r="M198" s="5"/>
      <c r="N198" s="6"/>
      <c r="O198" s="5"/>
      <c r="P198" s="6"/>
      <c r="Q198" s="5"/>
      <c r="R198" s="6"/>
      <c r="S198" s="5"/>
      <c r="T198" s="6"/>
      <c r="U198" s="5"/>
      <c r="V198" s="5"/>
      <c r="W198" s="5"/>
      <c r="X198" s="6"/>
      <c r="Y198" s="5"/>
      <c r="Z198" s="5">
        <f t="shared" si="13"/>
        <v>11.42</v>
      </c>
    </row>
    <row r="199" spans="1:26" s="1" customFormat="1" x14ac:dyDescent="0.3">
      <c r="A199" s="92">
        <v>188</v>
      </c>
      <c r="B199" s="92">
        <v>20759</v>
      </c>
      <c r="C199" s="3"/>
      <c r="D199" s="4" t="s">
        <v>156</v>
      </c>
      <c r="E199" s="92">
        <f t="shared" si="12"/>
        <v>842896</v>
      </c>
      <c r="F199" s="40">
        <v>842899</v>
      </c>
      <c r="G199" s="92">
        <f t="shared" si="10"/>
        <v>4</v>
      </c>
      <c r="H199" s="4" t="s">
        <v>37</v>
      </c>
      <c r="I199" s="5">
        <f t="shared" si="11"/>
        <v>22.84</v>
      </c>
      <c r="J199" s="6" t="s">
        <v>1500</v>
      </c>
      <c r="K199" s="5">
        <v>22.84</v>
      </c>
      <c r="L199" s="6"/>
      <c r="M199" s="5"/>
      <c r="N199" s="6"/>
      <c r="O199" s="5"/>
      <c r="P199" s="6"/>
      <c r="Q199" s="5"/>
      <c r="R199" s="6"/>
      <c r="S199" s="5"/>
      <c r="T199" s="6"/>
      <c r="U199" s="5"/>
      <c r="V199" s="5"/>
      <c r="W199" s="5"/>
      <c r="X199" s="6"/>
      <c r="Y199" s="5"/>
      <c r="Z199" s="5">
        <f t="shared" si="13"/>
        <v>22.84</v>
      </c>
    </row>
    <row r="200" spans="1:26" s="1" customFormat="1" x14ac:dyDescent="0.3">
      <c r="A200" s="92">
        <v>189</v>
      </c>
      <c r="B200" s="92">
        <v>20760</v>
      </c>
      <c r="C200" s="3"/>
      <c r="D200" s="4" t="s">
        <v>156</v>
      </c>
      <c r="E200" s="92">
        <f t="shared" si="12"/>
        <v>842900</v>
      </c>
      <c r="F200" s="40">
        <v>842904</v>
      </c>
      <c r="G200" s="92">
        <f t="shared" si="10"/>
        <v>5</v>
      </c>
      <c r="H200" s="4" t="s">
        <v>105</v>
      </c>
      <c r="I200" s="5">
        <f t="shared" si="11"/>
        <v>28.55</v>
      </c>
      <c r="J200" s="6" t="s">
        <v>1821</v>
      </c>
      <c r="K200" s="5">
        <v>22.84</v>
      </c>
      <c r="L200" s="6" t="s">
        <v>1822</v>
      </c>
      <c r="M200" s="5">
        <v>5.71</v>
      </c>
      <c r="N200" s="6"/>
      <c r="O200" s="5"/>
      <c r="P200" s="6"/>
      <c r="Q200" s="5"/>
      <c r="R200" s="6"/>
      <c r="S200" s="5"/>
      <c r="T200" s="6"/>
      <c r="U200" s="5"/>
      <c r="V200" s="5"/>
      <c r="W200" s="5"/>
      <c r="X200" s="6"/>
      <c r="Y200" s="5"/>
      <c r="Z200" s="5">
        <f t="shared" si="13"/>
        <v>28.55</v>
      </c>
    </row>
    <row r="201" spans="1:26" s="1" customFormat="1" x14ac:dyDescent="0.3">
      <c r="A201" s="92">
        <v>190</v>
      </c>
      <c r="B201" s="92">
        <v>20761</v>
      </c>
      <c r="C201" s="3"/>
      <c r="D201" s="4" t="s">
        <v>265</v>
      </c>
      <c r="E201" s="92">
        <f t="shared" si="12"/>
        <v>842905</v>
      </c>
      <c r="F201" s="40">
        <v>842905</v>
      </c>
      <c r="G201" s="92">
        <f t="shared" si="10"/>
        <v>1</v>
      </c>
      <c r="H201" s="4" t="s">
        <v>97</v>
      </c>
      <c r="I201" s="5">
        <f t="shared" si="11"/>
        <v>5.71</v>
      </c>
      <c r="J201" s="6" t="s">
        <v>1501</v>
      </c>
      <c r="K201" s="5">
        <v>5.71</v>
      </c>
      <c r="L201" s="6"/>
      <c r="M201" s="5"/>
      <c r="N201" s="6"/>
      <c r="O201" s="5"/>
      <c r="P201" s="6"/>
      <c r="Q201" s="5"/>
      <c r="R201" s="6"/>
      <c r="S201" s="5"/>
      <c r="T201" s="6"/>
      <c r="U201" s="5"/>
      <c r="V201" s="5"/>
      <c r="W201" s="5"/>
      <c r="X201" s="6"/>
      <c r="Y201" s="5"/>
      <c r="Z201" s="5">
        <f t="shared" si="13"/>
        <v>5.71</v>
      </c>
    </row>
    <row r="202" spans="1:26" s="1" customFormat="1" x14ac:dyDescent="0.3">
      <c r="A202" s="92">
        <v>191</v>
      </c>
      <c r="B202" s="92">
        <v>20762</v>
      </c>
      <c r="C202" s="3"/>
      <c r="D202" s="4" t="s">
        <v>250</v>
      </c>
      <c r="E202" s="92">
        <f t="shared" si="12"/>
        <v>842906</v>
      </c>
      <c r="F202" s="40">
        <v>842908</v>
      </c>
      <c r="G202" s="92">
        <f t="shared" si="10"/>
        <v>3</v>
      </c>
      <c r="H202" s="4" t="s">
        <v>116</v>
      </c>
      <c r="I202" s="5">
        <f t="shared" si="11"/>
        <v>17.13</v>
      </c>
      <c r="J202" s="6" t="s">
        <v>374</v>
      </c>
      <c r="K202" s="5">
        <v>17.13</v>
      </c>
      <c r="L202" s="6"/>
      <c r="M202" s="5"/>
      <c r="N202" s="6"/>
      <c r="O202" s="5"/>
      <c r="P202" s="6"/>
      <c r="Q202" s="5"/>
      <c r="R202" s="6"/>
      <c r="S202" s="5"/>
      <c r="T202" s="6"/>
      <c r="U202" s="5"/>
      <c r="V202" s="5"/>
      <c r="W202" s="5"/>
      <c r="X202" s="6"/>
      <c r="Y202" s="5"/>
      <c r="Z202" s="5">
        <f t="shared" si="13"/>
        <v>17.13</v>
      </c>
    </row>
    <row r="203" spans="1:26" s="1" customFormat="1" x14ac:dyDescent="0.3">
      <c r="A203" s="92">
        <v>192</v>
      </c>
      <c r="B203" s="92">
        <v>20763</v>
      </c>
      <c r="C203" s="3"/>
      <c r="D203" s="4" t="s">
        <v>148</v>
      </c>
      <c r="E203" s="92">
        <f t="shared" si="12"/>
        <v>842909</v>
      </c>
      <c r="F203" s="40">
        <v>842911</v>
      </c>
      <c r="G203" s="92">
        <f t="shared" si="10"/>
        <v>3</v>
      </c>
      <c r="H203" s="4" t="s">
        <v>45</v>
      </c>
      <c r="I203" s="5">
        <f t="shared" si="11"/>
        <v>17.13</v>
      </c>
      <c r="J203" s="6" t="s">
        <v>1502</v>
      </c>
      <c r="K203" s="5">
        <v>17.13</v>
      </c>
      <c r="L203" s="6"/>
      <c r="M203" s="5"/>
      <c r="N203" s="6"/>
      <c r="O203" s="5"/>
      <c r="P203" s="6"/>
      <c r="Q203" s="5"/>
      <c r="R203" s="6"/>
      <c r="S203" s="5"/>
      <c r="T203" s="6"/>
      <c r="U203" s="5"/>
      <c r="V203" s="5"/>
      <c r="W203" s="5"/>
      <c r="X203" s="6"/>
      <c r="Y203" s="5"/>
      <c r="Z203" s="5">
        <f t="shared" si="13"/>
        <v>17.13</v>
      </c>
    </row>
    <row r="204" spans="1:26" s="1" customFormat="1" x14ac:dyDescent="0.3">
      <c r="A204" s="92">
        <v>193</v>
      </c>
      <c r="B204" s="92">
        <v>20764</v>
      </c>
      <c r="C204" s="3"/>
      <c r="D204" s="4" t="s">
        <v>164</v>
      </c>
      <c r="E204" s="92">
        <f t="shared" si="12"/>
        <v>842912</v>
      </c>
      <c r="F204" s="40">
        <v>842915</v>
      </c>
      <c r="G204" s="92">
        <f t="shared" ref="G204:G207" si="16">(F204-E204)+1</f>
        <v>4</v>
      </c>
      <c r="H204" s="4" t="s">
        <v>131</v>
      </c>
      <c r="I204" s="5">
        <f t="shared" ref="I204:I207" si="17">(G204*5.71)</f>
        <v>22.84</v>
      </c>
      <c r="J204" s="6" t="s">
        <v>1503</v>
      </c>
      <c r="K204" s="5">
        <v>22.84</v>
      </c>
      <c r="L204" s="6"/>
      <c r="M204" s="5"/>
      <c r="N204" s="6"/>
      <c r="O204" s="5"/>
      <c r="P204" s="6"/>
      <c r="Q204" s="5"/>
      <c r="R204" s="6"/>
      <c r="S204" s="5"/>
      <c r="T204" s="6"/>
      <c r="U204" s="5"/>
      <c r="V204" s="5"/>
      <c r="W204" s="5"/>
      <c r="X204" s="6"/>
      <c r="Y204" s="5"/>
      <c r="Z204" s="5">
        <f t="shared" si="13"/>
        <v>22.84</v>
      </c>
    </row>
    <row r="205" spans="1:26" s="1" customFormat="1" x14ac:dyDescent="0.3">
      <c r="A205" s="92">
        <v>194</v>
      </c>
      <c r="B205" s="92">
        <v>20765</v>
      </c>
      <c r="C205" s="3"/>
      <c r="D205" s="4" t="s">
        <v>893</v>
      </c>
      <c r="E205" s="92">
        <f t="shared" si="12"/>
        <v>842916</v>
      </c>
      <c r="F205" s="40">
        <v>842918</v>
      </c>
      <c r="G205" s="92">
        <f t="shared" si="16"/>
        <v>3</v>
      </c>
      <c r="H205" s="4" t="s">
        <v>303</v>
      </c>
      <c r="I205" s="5">
        <f t="shared" si="17"/>
        <v>17.13</v>
      </c>
      <c r="J205" s="6" t="s">
        <v>1509</v>
      </c>
      <c r="K205" s="5">
        <v>17.13</v>
      </c>
      <c r="L205" s="6"/>
      <c r="M205" s="5"/>
      <c r="N205" s="6"/>
      <c r="O205" s="5"/>
      <c r="P205" s="6"/>
      <c r="Q205" s="5"/>
      <c r="R205" s="6"/>
      <c r="S205" s="5"/>
      <c r="T205" s="6"/>
      <c r="U205" s="5"/>
      <c r="V205" s="5"/>
      <c r="W205" s="5"/>
      <c r="X205" s="6"/>
      <c r="Y205" s="5"/>
      <c r="Z205" s="5">
        <f t="shared" si="13"/>
        <v>17.13</v>
      </c>
    </row>
    <row r="206" spans="1:26" s="1" customFormat="1" x14ac:dyDescent="0.3">
      <c r="A206" s="92">
        <v>195</v>
      </c>
      <c r="B206" s="92">
        <v>20766</v>
      </c>
      <c r="C206" s="3">
        <v>43251</v>
      </c>
      <c r="D206" s="4" t="s">
        <v>245</v>
      </c>
      <c r="E206" s="92">
        <f t="shared" si="12"/>
        <v>842919</v>
      </c>
      <c r="F206" s="40">
        <v>842920</v>
      </c>
      <c r="G206" s="92">
        <f t="shared" si="16"/>
        <v>2</v>
      </c>
      <c r="H206" s="4" t="s">
        <v>107</v>
      </c>
      <c r="I206" s="5">
        <f t="shared" si="17"/>
        <v>11.42</v>
      </c>
      <c r="J206" s="6" t="s">
        <v>1510</v>
      </c>
      <c r="K206" s="5">
        <v>11.42</v>
      </c>
      <c r="L206" s="6"/>
      <c r="M206" s="5"/>
      <c r="N206" s="6"/>
      <c r="O206" s="5"/>
      <c r="P206" s="6"/>
      <c r="Q206" s="5"/>
      <c r="R206" s="6"/>
      <c r="S206" s="5"/>
      <c r="T206" s="6"/>
      <c r="U206" s="5"/>
      <c r="V206" s="5"/>
      <c r="W206" s="5"/>
      <c r="X206" s="6"/>
      <c r="Y206" s="5"/>
      <c r="Z206" s="5">
        <f t="shared" si="13"/>
        <v>11.42</v>
      </c>
    </row>
    <row r="207" spans="1:26" s="1" customFormat="1" x14ac:dyDescent="0.3">
      <c r="A207" s="92">
        <v>196</v>
      </c>
      <c r="B207" s="92">
        <v>20767</v>
      </c>
      <c r="C207" s="3"/>
      <c r="D207" s="43" t="s">
        <v>179</v>
      </c>
      <c r="E207" s="92">
        <f t="shared" si="12"/>
        <v>842921</v>
      </c>
      <c r="F207" s="40">
        <v>842925</v>
      </c>
      <c r="G207" s="92">
        <f t="shared" si="16"/>
        <v>5</v>
      </c>
      <c r="H207" s="4" t="s">
        <v>88</v>
      </c>
      <c r="I207" s="5">
        <f t="shared" si="17"/>
        <v>28.55</v>
      </c>
      <c r="J207" s="6" t="s">
        <v>1511</v>
      </c>
      <c r="K207" s="5">
        <v>22.84</v>
      </c>
      <c r="L207" s="6" t="s">
        <v>1512</v>
      </c>
      <c r="M207" s="5">
        <v>5.71</v>
      </c>
      <c r="N207" s="6"/>
      <c r="O207" s="5"/>
      <c r="P207" s="6"/>
      <c r="Q207" s="5"/>
      <c r="R207" s="6"/>
      <c r="S207" s="5"/>
      <c r="T207" s="6"/>
      <c r="U207" s="5"/>
      <c r="V207" s="5"/>
      <c r="W207" s="5"/>
      <c r="X207" s="6"/>
      <c r="Y207" s="5"/>
      <c r="Z207" s="5">
        <f t="shared" si="13"/>
        <v>28.55</v>
      </c>
    </row>
    <row r="208" spans="1:26" s="76" customFormat="1" x14ac:dyDescent="0.3">
      <c r="A208" s="92"/>
      <c r="B208" s="92"/>
      <c r="C208" s="3"/>
      <c r="D208" s="43"/>
      <c r="E208" s="92"/>
      <c r="F208" s="92"/>
      <c r="G208" s="92"/>
      <c r="H208" s="4"/>
      <c r="I208" s="5"/>
      <c r="J208" s="6"/>
      <c r="K208" s="5"/>
      <c r="L208" s="6"/>
      <c r="M208" s="5"/>
      <c r="N208" s="6"/>
      <c r="O208" s="5"/>
      <c r="P208" s="6"/>
      <c r="Q208" s="5"/>
      <c r="R208" s="6"/>
      <c r="S208" s="5"/>
      <c r="T208" s="6"/>
      <c r="U208" s="5"/>
      <c r="V208" s="5"/>
      <c r="W208" s="5"/>
      <c r="X208" s="6"/>
      <c r="Y208" s="5"/>
      <c r="Z208" s="5"/>
    </row>
    <row r="209" spans="1:26" x14ac:dyDescent="0.3">
      <c r="A209" s="41"/>
      <c r="B209" s="92"/>
      <c r="C209" s="3"/>
      <c r="D209" s="43"/>
      <c r="E209" s="37"/>
      <c r="F209" s="37"/>
      <c r="G209" s="37">
        <f>SUM(G12:G208)</f>
        <v>2474</v>
      </c>
      <c r="H209" s="4"/>
      <c r="I209" s="5">
        <f>SUM(I12:I207)</f>
        <v>14126.539999999961</v>
      </c>
      <c r="J209" s="6"/>
      <c r="K209" s="5"/>
      <c r="L209" s="6"/>
      <c r="M209" s="5"/>
      <c r="N209" s="6"/>
      <c r="O209" s="5"/>
      <c r="P209" s="6"/>
      <c r="Q209" s="5"/>
      <c r="R209" s="6"/>
      <c r="S209" s="5"/>
      <c r="T209" s="6"/>
      <c r="U209" s="5"/>
      <c r="V209" s="5"/>
      <c r="W209" s="5"/>
      <c r="X209" s="6"/>
      <c r="Y209" s="5"/>
      <c r="Z209" s="5">
        <f>SUM(Z12:Z207)</f>
        <v>13995.209999999959</v>
      </c>
    </row>
    <row r="210" spans="1:26" x14ac:dyDescent="0.3">
      <c r="A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X210" s="1"/>
      <c r="Y210" s="1"/>
      <c r="Z210" s="1"/>
    </row>
    <row r="211" spans="1:26" x14ac:dyDescent="0.3">
      <c r="A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X211" s="1"/>
      <c r="Y211" s="1"/>
      <c r="Z211" s="1"/>
    </row>
    <row r="212" spans="1:26" x14ac:dyDescent="0.3">
      <c r="I212" s="185" t="s">
        <v>1929</v>
      </c>
      <c r="J212" s="185" t="s">
        <v>1930</v>
      </c>
      <c r="K212" s="186" t="s">
        <v>1931</v>
      </c>
      <c r="L212" s="187"/>
    </row>
    <row r="213" spans="1:26" x14ac:dyDescent="0.3">
      <c r="I213" s="185"/>
      <c r="J213" s="185"/>
      <c r="K213" s="188"/>
      <c r="L213" s="189"/>
    </row>
    <row r="214" spans="1:26" x14ac:dyDescent="0.3">
      <c r="I214" s="4"/>
      <c r="J214" s="4"/>
      <c r="K214" s="190"/>
      <c r="L214" s="191"/>
    </row>
    <row r="215" spans="1:26" x14ac:dyDescent="0.3">
      <c r="I215" s="125">
        <f>(I209)</f>
        <v>14126.539999999961</v>
      </c>
      <c r="J215" s="125">
        <f>(Z209)</f>
        <v>13995.209999999959</v>
      </c>
      <c r="K215" s="192">
        <v>131.33000000000001</v>
      </c>
      <c r="L215" s="193"/>
    </row>
  </sheetData>
  <mergeCells count="12">
    <mergeCell ref="B10:Z10"/>
    <mergeCell ref="A1:Z4"/>
    <mergeCell ref="B5:Z5"/>
    <mergeCell ref="B6:Z6"/>
    <mergeCell ref="B7:Z7"/>
    <mergeCell ref="B8:Z8"/>
    <mergeCell ref="B9:Z9"/>
    <mergeCell ref="I212:I213"/>
    <mergeCell ref="J212:J213"/>
    <mergeCell ref="K212:L213"/>
    <mergeCell ref="K214:L214"/>
    <mergeCell ref="K215:L215"/>
  </mergeCells>
  <pageMargins left="0.7" right="0.7" top="0.75" bottom="0.75" header="0.3" footer="0.3"/>
  <pageSetup orientation="portrait" horizontalDpi="180" verticalDpi="180" r:id="rId1"/>
  <ignoredErrors>
    <ignoredError sqref="Z13 Z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3"/>
  <sheetViews>
    <sheetView zoomScaleNormal="100" workbookViewId="0">
      <selection activeCell="W3" sqref="W1:W1048576"/>
    </sheetView>
  </sheetViews>
  <sheetFormatPr baseColWidth="10" defaultRowHeight="14.4" x14ac:dyDescent="0.3"/>
  <cols>
    <col min="1" max="1" width="4.6640625" bestFit="1" customWidth="1"/>
    <col min="2" max="2" width="7.44140625" bestFit="1" customWidth="1"/>
    <col min="3" max="3" width="13.109375" customWidth="1"/>
    <col min="4" max="4" width="28" style="44" customWidth="1"/>
    <col min="5" max="5" width="9.44140625" bestFit="1" customWidth="1"/>
    <col min="6" max="6" width="8.109375" bestFit="1" customWidth="1"/>
    <col min="7" max="7" width="9.6640625" bestFit="1" customWidth="1"/>
    <col min="8" max="8" width="42.88671875" bestFit="1" customWidth="1"/>
    <col min="9" max="9" width="15" bestFit="1" customWidth="1"/>
    <col min="10" max="10" width="11.6640625" customWidth="1"/>
    <col min="11" max="11" width="10.5546875" bestFit="1" customWidth="1"/>
    <col min="12" max="12" width="9.88671875" bestFit="1" customWidth="1"/>
    <col min="13" max="13" width="9" bestFit="1" customWidth="1"/>
    <col min="14" max="14" width="9.6640625" bestFit="1" customWidth="1"/>
    <col min="15" max="15" width="9" bestFit="1" customWidth="1"/>
    <col min="16" max="16" width="9.6640625" bestFit="1" customWidth="1"/>
    <col min="17" max="17" width="8" bestFit="1" customWidth="1"/>
    <col min="18" max="18" width="9.6640625" bestFit="1" customWidth="1"/>
    <col min="19" max="19" width="8" bestFit="1" customWidth="1"/>
    <col min="20" max="20" width="9.6640625" bestFit="1" customWidth="1"/>
    <col min="21" max="21" width="7.5546875" bestFit="1" customWidth="1"/>
    <col min="22" max="22" width="9.6640625" bestFit="1" customWidth="1"/>
    <col min="23" max="23" width="7.5546875" bestFit="1" customWidth="1"/>
    <col min="24" max="24" width="12" customWidth="1"/>
  </cols>
  <sheetData>
    <row r="1" spans="1:24" ht="15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24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 x14ac:dyDescent="0.3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ht="16.5" customHeight="1" x14ac:dyDescent="0.3">
      <c r="A5" s="1"/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A6" s="1"/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A7" s="1"/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A8" s="1"/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A9" s="1"/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A10" s="1"/>
      <c r="B10" s="195" t="s">
        <v>3788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7" t="s">
        <v>75</v>
      </c>
      <c r="B11" s="7" t="s">
        <v>59</v>
      </c>
      <c r="C11" s="7" t="s">
        <v>0</v>
      </c>
      <c r="D11" s="7" t="s">
        <v>134</v>
      </c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72</v>
      </c>
    </row>
    <row r="12" spans="1:24" s="1" customFormat="1" x14ac:dyDescent="0.3">
      <c r="A12" s="41">
        <v>1</v>
      </c>
      <c r="B12" s="41">
        <v>20768</v>
      </c>
      <c r="C12" s="3">
        <v>43252</v>
      </c>
      <c r="D12" s="4" t="s">
        <v>336</v>
      </c>
      <c r="E12" s="41">
        <v>842926</v>
      </c>
      <c r="F12" s="41">
        <v>843208</v>
      </c>
      <c r="G12" s="41">
        <f t="shared" ref="G12:G75" si="0">(F12-E12)+1</f>
        <v>283</v>
      </c>
      <c r="H12" s="4" t="s">
        <v>1392</v>
      </c>
      <c r="I12" s="5">
        <f t="shared" ref="I12:I75" si="1">(G12*5.71)</f>
        <v>1615.93</v>
      </c>
      <c r="J12" s="6" t="s">
        <v>501</v>
      </c>
      <c r="K12" s="5">
        <v>1615.93</v>
      </c>
      <c r="L12" s="6"/>
      <c r="M12" s="5"/>
      <c r="N12" s="6"/>
      <c r="O12" s="5"/>
      <c r="P12" s="6"/>
      <c r="Q12" s="5"/>
      <c r="R12" s="6"/>
      <c r="S12" s="5"/>
      <c r="T12" s="6"/>
      <c r="U12" s="5"/>
      <c r="V12" s="6"/>
      <c r="W12" s="5"/>
      <c r="X12" s="5">
        <f t="shared" ref="X12:X29" si="2">K12+M12+O12+Q12+S12+U12+W12</f>
        <v>1615.93</v>
      </c>
    </row>
    <row r="13" spans="1:24" x14ac:dyDescent="0.3">
      <c r="A13" s="41">
        <v>2</v>
      </c>
      <c r="B13" s="41">
        <v>20769</v>
      </c>
      <c r="C13" s="3"/>
      <c r="D13" s="4" t="s">
        <v>270</v>
      </c>
      <c r="E13" s="41">
        <f t="shared" ref="E13:E77" si="3">(F12+1)</f>
        <v>843209</v>
      </c>
      <c r="F13" s="41">
        <v>843211</v>
      </c>
      <c r="G13" s="41">
        <f t="shared" si="0"/>
        <v>3</v>
      </c>
      <c r="H13" s="4" t="s">
        <v>4</v>
      </c>
      <c r="I13" s="5">
        <f t="shared" si="1"/>
        <v>17.13</v>
      </c>
      <c r="J13" s="6" t="s">
        <v>1513</v>
      </c>
      <c r="K13" s="5">
        <v>17.13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5">
        <f t="shared" si="2"/>
        <v>17.13</v>
      </c>
    </row>
    <row r="14" spans="1:24" x14ac:dyDescent="0.3">
      <c r="A14" s="92">
        <v>3</v>
      </c>
      <c r="B14" s="92">
        <v>20770</v>
      </c>
      <c r="C14" s="3"/>
      <c r="D14" s="4" t="s">
        <v>156</v>
      </c>
      <c r="E14" s="92">
        <f t="shared" si="3"/>
        <v>843212</v>
      </c>
      <c r="F14" s="41">
        <v>843212</v>
      </c>
      <c r="G14" s="92">
        <f t="shared" si="0"/>
        <v>1</v>
      </c>
      <c r="H14" s="4" t="s">
        <v>6</v>
      </c>
      <c r="I14" s="5">
        <f t="shared" si="1"/>
        <v>5.71</v>
      </c>
      <c r="J14" s="6" t="s">
        <v>1514</v>
      </c>
      <c r="K14" s="5">
        <v>5.71</v>
      </c>
      <c r="L14" s="6"/>
      <c r="M14" s="5"/>
      <c r="N14" s="6"/>
      <c r="O14" s="5"/>
      <c r="P14" s="6"/>
      <c r="Q14" s="5"/>
      <c r="R14" s="6"/>
      <c r="S14" s="5"/>
      <c r="T14" s="6"/>
      <c r="U14" s="5"/>
      <c r="V14" s="6"/>
      <c r="W14" s="5"/>
      <c r="X14" s="5">
        <f t="shared" si="2"/>
        <v>5.71</v>
      </c>
    </row>
    <row r="15" spans="1:24" x14ac:dyDescent="0.3">
      <c r="A15" s="92">
        <v>4</v>
      </c>
      <c r="B15" s="92">
        <v>20771</v>
      </c>
      <c r="C15" s="3"/>
      <c r="D15" s="4" t="s">
        <v>262</v>
      </c>
      <c r="E15" s="92">
        <f t="shared" si="3"/>
        <v>843213</v>
      </c>
      <c r="F15" s="41">
        <v>843215</v>
      </c>
      <c r="G15" s="92">
        <f t="shared" si="0"/>
        <v>3</v>
      </c>
      <c r="H15" s="4" t="s">
        <v>33</v>
      </c>
      <c r="I15" s="5">
        <f t="shared" si="1"/>
        <v>17.13</v>
      </c>
      <c r="J15" s="6" t="s">
        <v>1554</v>
      </c>
      <c r="K15" s="5">
        <v>17.13</v>
      </c>
      <c r="L15" s="6"/>
      <c r="M15" s="5"/>
      <c r="N15" s="6"/>
      <c r="O15" s="5"/>
      <c r="P15" s="6"/>
      <c r="Q15" s="5"/>
      <c r="R15" s="6"/>
      <c r="S15" s="5"/>
      <c r="T15" s="6"/>
      <c r="U15" s="5"/>
      <c r="V15" s="6"/>
      <c r="W15" s="5"/>
      <c r="X15" s="5">
        <f t="shared" si="2"/>
        <v>17.13</v>
      </c>
    </row>
    <row r="16" spans="1:24" x14ac:dyDescent="0.3">
      <c r="A16" s="92">
        <v>5</v>
      </c>
      <c r="B16" s="92">
        <v>20772</v>
      </c>
      <c r="C16" s="3"/>
      <c r="D16" s="4" t="s">
        <v>264</v>
      </c>
      <c r="E16" s="92">
        <f t="shared" si="3"/>
        <v>843216</v>
      </c>
      <c r="F16" s="41">
        <v>843218</v>
      </c>
      <c r="G16" s="92">
        <f t="shared" si="0"/>
        <v>3</v>
      </c>
      <c r="H16" s="4" t="s">
        <v>303</v>
      </c>
      <c r="I16" s="5">
        <f t="shared" si="1"/>
        <v>17.13</v>
      </c>
      <c r="J16" s="6" t="s">
        <v>1515</v>
      </c>
      <c r="K16" s="5">
        <v>17.13</v>
      </c>
      <c r="L16" s="6"/>
      <c r="M16" s="5"/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17.13</v>
      </c>
    </row>
    <row r="17" spans="1:24" x14ac:dyDescent="0.3">
      <c r="A17" s="92">
        <v>6</v>
      </c>
      <c r="B17" s="92">
        <v>20773</v>
      </c>
      <c r="C17" s="3"/>
      <c r="D17" s="4" t="s">
        <v>164</v>
      </c>
      <c r="E17" s="92">
        <f t="shared" si="3"/>
        <v>843219</v>
      </c>
      <c r="F17" s="41">
        <v>843220</v>
      </c>
      <c r="G17" s="92">
        <f t="shared" si="0"/>
        <v>2</v>
      </c>
      <c r="H17" s="4" t="s">
        <v>131</v>
      </c>
      <c r="I17" s="5">
        <f t="shared" si="1"/>
        <v>11.42</v>
      </c>
      <c r="J17" s="6" t="s">
        <v>1516</v>
      </c>
      <c r="K17" s="5">
        <v>11.42</v>
      </c>
      <c r="L17" s="6"/>
      <c r="M17" s="5"/>
      <c r="N17" s="6"/>
      <c r="O17" s="5"/>
      <c r="P17" s="6"/>
      <c r="Q17" s="5"/>
      <c r="R17" s="6"/>
      <c r="S17" s="5"/>
      <c r="T17" s="6"/>
      <c r="U17" s="5"/>
      <c r="V17" s="6"/>
      <c r="W17" s="5"/>
      <c r="X17" s="5">
        <f t="shared" si="2"/>
        <v>11.42</v>
      </c>
    </row>
    <row r="18" spans="1:24" x14ac:dyDescent="0.3">
      <c r="A18" s="92">
        <v>7</v>
      </c>
      <c r="B18" s="92">
        <v>20774</v>
      </c>
      <c r="C18" s="3"/>
      <c r="D18" s="4" t="s">
        <v>159</v>
      </c>
      <c r="E18" s="92">
        <f t="shared" si="3"/>
        <v>843221</v>
      </c>
      <c r="F18" s="41">
        <v>843253</v>
      </c>
      <c r="G18" s="92">
        <f t="shared" si="0"/>
        <v>33</v>
      </c>
      <c r="H18" s="4" t="s">
        <v>124</v>
      </c>
      <c r="I18" s="5">
        <f t="shared" si="1"/>
        <v>188.43</v>
      </c>
      <c r="J18" s="6" t="s">
        <v>1827</v>
      </c>
      <c r="K18" s="5">
        <v>39.97</v>
      </c>
      <c r="L18" s="6" t="s">
        <v>1828</v>
      </c>
      <c r="M18" s="5">
        <v>28.55</v>
      </c>
      <c r="N18" s="6" t="s">
        <v>1829</v>
      </c>
      <c r="O18" s="5">
        <v>28.55</v>
      </c>
      <c r="P18" s="6" t="s">
        <v>1830</v>
      </c>
      <c r="Q18" s="5">
        <v>39.97</v>
      </c>
      <c r="R18" s="6" t="s">
        <v>1831</v>
      </c>
      <c r="S18" s="5">
        <v>51.39</v>
      </c>
      <c r="T18" s="6"/>
      <c r="U18" s="5"/>
      <c r="V18" s="6"/>
      <c r="W18" s="5"/>
      <c r="X18" s="5">
        <f t="shared" si="2"/>
        <v>188.43</v>
      </c>
    </row>
    <row r="19" spans="1:24" x14ac:dyDescent="0.3">
      <c r="A19" s="92">
        <v>8</v>
      </c>
      <c r="B19" s="92">
        <v>20775</v>
      </c>
      <c r="C19" s="3"/>
      <c r="D19" s="4" t="s">
        <v>251</v>
      </c>
      <c r="E19" s="92">
        <f t="shared" si="3"/>
        <v>843254</v>
      </c>
      <c r="F19" s="41">
        <v>843254</v>
      </c>
      <c r="G19" s="92">
        <f t="shared" si="0"/>
        <v>1</v>
      </c>
      <c r="H19" s="4" t="s">
        <v>49</v>
      </c>
      <c r="I19" s="5">
        <f t="shared" si="1"/>
        <v>5.71</v>
      </c>
      <c r="J19" s="6" t="s">
        <v>1517</v>
      </c>
      <c r="K19" s="5">
        <v>5.71</v>
      </c>
      <c r="L19" s="6"/>
      <c r="M19" s="5"/>
      <c r="N19" s="6"/>
      <c r="O19" s="5"/>
      <c r="P19" s="6"/>
      <c r="Q19" s="5"/>
      <c r="R19" s="6"/>
      <c r="S19" s="5"/>
      <c r="T19" s="6"/>
      <c r="U19" s="5"/>
      <c r="V19" s="6"/>
      <c r="W19" s="5"/>
      <c r="X19" s="5">
        <f t="shared" si="2"/>
        <v>5.71</v>
      </c>
    </row>
    <row r="20" spans="1:24" x14ac:dyDescent="0.3">
      <c r="A20" s="92">
        <v>9</v>
      </c>
      <c r="B20" s="92">
        <v>20776</v>
      </c>
      <c r="C20" s="3"/>
      <c r="D20" s="4" t="s">
        <v>1393</v>
      </c>
      <c r="E20" s="92">
        <f t="shared" si="3"/>
        <v>843255</v>
      </c>
      <c r="F20" s="41">
        <v>843269</v>
      </c>
      <c r="G20" s="92">
        <f t="shared" si="0"/>
        <v>15</v>
      </c>
      <c r="H20" s="4" t="s">
        <v>200</v>
      </c>
      <c r="I20" s="5">
        <f t="shared" si="1"/>
        <v>85.65</v>
      </c>
      <c r="J20" s="6" t="s">
        <v>1691</v>
      </c>
      <c r="K20" s="5">
        <v>57.1</v>
      </c>
      <c r="L20" s="6" t="s">
        <v>1692</v>
      </c>
      <c r="M20" s="5">
        <v>28.55</v>
      </c>
      <c r="N20" s="6"/>
      <c r="O20" s="5"/>
      <c r="P20" s="6"/>
      <c r="Q20" s="5"/>
      <c r="R20" s="6"/>
      <c r="S20" s="5"/>
      <c r="T20" s="6"/>
      <c r="U20" s="5"/>
      <c r="V20" s="6"/>
      <c r="W20" s="5"/>
      <c r="X20" s="5">
        <f t="shared" si="2"/>
        <v>85.65</v>
      </c>
    </row>
    <row r="21" spans="1:24" x14ac:dyDescent="0.3">
      <c r="A21" s="92">
        <v>10</v>
      </c>
      <c r="B21" s="92">
        <v>20777</v>
      </c>
      <c r="C21" s="3"/>
      <c r="D21" s="4" t="s">
        <v>253</v>
      </c>
      <c r="E21" s="92">
        <f t="shared" si="3"/>
        <v>843270</v>
      </c>
      <c r="F21" s="41">
        <v>843271</v>
      </c>
      <c r="G21" s="92">
        <f t="shared" si="0"/>
        <v>2</v>
      </c>
      <c r="H21" s="4" t="s">
        <v>85</v>
      </c>
      <c r="I21" s="5">
        <f t="shared" si="1"/>
        <v>11.42</v>
      </c>
      <c r="J21" s="6" t="s">
        <v>1555</v>
      </c>
      <c r="K21" s="5">
        <v>5.71</v>
      </c>
      <c r="L21" s="6" t="s">
        <v>1556</v>
      </c>
      <c r="M21" s="5">
        <v>5.71</v>
      </c>
      <c r="N21" s="6"/>
      <c r="O21" s="5"/>
      <c r="P21" s="6"/>
      <c r="Q21" s="5"/>
      <c r="R21" s="6"/>
      <c r="S21" s="5"/>
      <c r="T21" s="6"/>
      <c r="U21" s="5"/>
      <c r="V21" s="6"/>
      <c r="W21" s="5"/>
      <c r="X21" s="5">
        <f t="shared" si="2"/>
        <v>11.42</v>
      </c>
    </row>
    <row r="22" spans="1:24" x14ac:dyDescent="0.3">
      <c r="A22" s="92">
        <v>11</v>
      </c>
      <c r="B22" s="92">
        <v>20778</v>
      </c>
      <c r="C22" s="3"/>
      <c r="D22" s="4" t="s">
        <v>269</v>
      </c>
      <c r="E22" s="92">
        <f t="shared" si="3"/>
        <v>843272</v>
      </c>
      <c r="F22" s="41">
        <v>843273</v>
      </c>
      <c r="G22" s="92">
        <f t="shared" si="0"/>
        <v>2</v>
      </c>
      <c r="H22" s="4" t="s">
        <v>44</v>
      </c>
      <c r="I22" s="5">
        <f t="shared" si="1"/>
        <v>11.42</v>
      </c>
      <c r="J22" s="6" t="s">
        <v>1693</v>
      </c>
      <c r="K22" s="5">
        <v>11.42</v>
      </c>
      <c r="L22" s="6"/>
      <c r="M22" s="5"/>
      <c r="N22" s="6"/>
      <c r="O22" s="5"/>
      <c r="P22" s="6"/>
      <c r="Q22" s="5"/>
      <c r="R22" s="6"/>
      <c r="S22" s="5"/>
      <c r="T22" s="6"/>
      <c r="U22" s="5"/>
      <c r="V22" s="6"/>
      <c r="W22" s="5"/>
      <c r="X22" s="5">
        <f t="shared" si="2"/>
        <v>11.42</v>
      </c>
    </row>
    <row r="23" spans="1:24" x14ac:dyDescent="0.3">
      <c r="A23" s="92">
        <v>12</v>
      </c>
      <c r="B23" s="92">
        <v>20779</v>
      </c>
      <c r="C23" s="3"/>
      <c r="D23" s="4" t="s">
        <v>267</v>
      </c>
      <c r="E23" s="92">
        <f t="shared" si="3"/>
        <v>843274</v>
      </c>
      <c r="F23" s="41">
        <v>843279</v>
      </c>
      <c r="G23" s="92">
        <f t="shared" si="0"/>
        <v>6</v>
      </c>
      <c r="H23" s="4" t="s">
        <v>10</v>
      </c>
      <c r="I23" s="5">
        <f t="shared" si="1"/>
        <v>34.26</v>
      </c>
      <c r="J23" s="6" t="s">
        <v>1694</v>
      </c>
      <c r="K23" s="5">
        <v>34.26</v>
      </c>
      <c r="L23" s="6"/>
      <c r="M23" s="5"/>
      <c r="N23" s="6"/>
      <c r="O23" s="5"/>
      <c r="P23" s="6"/>
      <c r="Q23" s="5"/>
      <c r="R23" s="6"/>
      <c r="S23" s="5"/>
      <c r="T23" s="6"/>
      <c r="U23" s="5"/>
      <c r="V23" s="6"/>
      <c r="W23" s="5"/>
      <c r="X23" s="5">
        <f t="shared" si="2"/>
        <v>34.26</v>
      </c>
    </row>
    <row r="24" spans="1:24" x14ac:dyDescent="0.3">
      <c r="A24" s="92">
        <v>13</v>
      </c>
      <c r="B24" s="92">
        <v>20780</v>
      </c>
      <c r="C24" s="3"/>
      <c r="D24" s="4" t="s">
        <v>243</v>
      </c>
      <c r="E24" s="92">
        <f t="shared" si="3"/>
        <v>843280</v>
      </c>
      <c r="F24" s="41">
        <v>843281</v>
      </c>
      <c r="G24" s="92">
        <f t="shared" si="0"/>
        <v>2</v>
      </c>
      <c r="H24" s="4" t="s">
        <v>52</v>
      </c>
      <c r="I24" s="5">
        <f t="shared" si="1"/>
        <v>11.42</v>
      </c>
      <c r="J24" s="6" t="s">
        <v>1518</v>
      </c>
      <c r="K24" s="5">
        <v>11.42</v>
      </c>
      <c r="L24" s="6"/>
      <c r="M24" s="5"/>
      <c r="N24" s="6"/>
      <c r="O24" s="5"/>
      <c r="P24" s="6"/>
      <c r="Q24" s="5"/>
      <c r="R24" s="6"/>
      <c r="S24" s="5"/>
      <c r="T24" s="6"/>
      <c r="U24" s="5"/>
      <c r="V24" s="6"/>
      <c r="W24" s="5"/>
      <c r="X24" s="5">
        <f t="shared" si="2"/>
        <v>11.42</v>
      </c>
    </row>
    <row r="25" spans="1:24" x14ac:dyDescent="0.3">
      <c r="A25" s="92">
        <v>14</v>
      </c>
      <c r="B25" s="92">
        <v>20781</v>
      </c>
      <c r="C25" s="3"/>
      <c r="D25" s="4" t="s">
        <v>228</v>
      </c>
      <c r="E25" s="92">
        <f t="shared" si="3"/>
        <v>843282</v>
      </c>
      <c r="F25" s="41">
        <v>843320</v>
      </c>
      <c r="G25" s="92">
        <f t="shared" si="0"/>
        <v>39</v>
      </c>
      <c r="H25" s="4" t="s">
        <v>40</v>
      </c>
      <c r="I25" s="5">
        <f t="shared" si="1"/>
        <v>222.69</v>
      </c>
      <c r="J25" s="6" t="s">
        <v>1695</v>
      </c>
      <c r="K25" s="5">
        <v>85.65</v>
      </c>
      <c r="L25" s="6" t="s">
        <v>1696</v>
      </c>
      <c r="M25" s="5">
        <v>137.04</v>
      </c>
      <c r="N25" s="6"/>
      <c r="O25" s="5"/>
      <c r="P25" s="6"/>
      <c r="Q25" s="5"/>
      <c r="R25" s="6"/>
      <c r="S25" s="5"/>
      <c r="T25" s="6"/>
      <c r="U25" s="5"/>
      <c r="V25" s="6"/>
      <c r="W25" s="5"/>
      <c r="X25" s="5">
        <f t="shared" si="2"/>
        <v>222.69</v>
      </c>
    </row>
    <row r="26" spans="1:24" x14ac:dyDescent="0.3">
      <c r="A26" s="92">
        <v>15</v>
      </c>
      <c r="B26" s="92">
        <v>20782</v>
      </c>
      <c r="C26" s="3"/>
      <c r="D26" s="4" t="s">
        <v>141</v>
      </c>
      <c r="E26" s="92">
        <f t="shared" si="3"/>
        <v>843321</v>
      </c>
      <c r="F26" s="41">
        <v>843343</v>
      </c>
      <c r="G26" s="92">
        <f t="shared" si="0"/>
        <v>23</v>
      </c>
      <c r="H26" s="4" t="s">
        <v>40</v>
      </c>
      <c r="I26" s="5">
        <f t="shared" si="1"/>
        <v>131.33000000000001</v>
      </c>
      <c r="J26" s="6" t="s">
        <v>1697</v>
      </c>
      <c r="K26" s="5">
        <v>34.26</v>
      </c>
      <c r="L26" s="6" t="s">
        <v>1698</v>
      </c>
      <c r="M26" s="5">
        <v>34.26</v>
      </c>
      <c r="N26" s="6" t="s">
        <v>1699</v>
      </c>
      <c r="O26" s="5">
        <v>34.26</v>
      </c>
      <c r="P26" s="6" t="s">
        <v>1700</v>
      </c>
      <c r="Q26" s="5">
        <v>28.55</v>
      </c>
      <c r="R26" s="6"/>
      <c r="S26" s="5"/>
      <c r="T26" s="6"/>
      <c r="U26" s="5"/>
      <c r="V26" s="6"/>
      <c r="W26" s="5"/>
      <c r="X26" s="5">
        <f t="shared" si="2"/>
        <v>131.33000000000001</v>
      </c>
    </row>
    <row r="27" spans="1:24" x14ac:dyDescent="0.3">
      <c r="A27" s="92">
        <v>16</v>
      </c>
      <c r="B27" s="92">
        <v>20783</v>
      </c>
      <c r="C27" s="3"/>
      <c r="D27" s="4" t="s">
        <v>1159</v>
      </c>
      <c r="E27" s="92">
        <f t="shared" si="3"/>
        <v>843344</v>
      </c>
      <c r="F27" s="41">
        <v>843350</v>
      </c>
      <c r="G27" s="92">
        <f t="shared" si="0"/>
        <v>7</v>
      </c>
      <c r="H27" s="4" t="s">
        <v>40</v>
      </c>
      <c r="I27" s="5">
        <f t="shared" si="1"/>
        <v>39.97</v>
      </c>
      <c r="J27" s="6" t="s">
        <v>1679</v>
      </c>
      <c r="K27" s="5">
        <v>39.97</v>
      </c>
      <c r="L27" s="6"/>
      <c r="M27" s="5"/>
      <c r="N27" s="6"/>
      <c r="O27" s="5"/>
      <c r="P27" s="6"/>
      <c r="Q27" s="5"/>
      <c r="R27" s="6"/>
      <c r="S27" s="5"/>
      <c r="T27" s="6"/>
      <c r="U27" s="5"/>
      <c r="V27" s="6"/>
      <c r="W27" s="5"/>
      <c r="X27" s="5">
        <f t="shared" si="2"/>
        <v>39.97</v>
      </c>
    </row>
    <row r="28" spans="1:24" x14ac:dyDescent="0.3">
      <c r="A28" s="92">
        <v>17</v>
      </c>
      <c r="B28" s="92">
        <v>20784</v>
      </c>
      <c r="C28" s="3"/>
      <c r="D28" s="4" t="s">
        <v>252</v>
      </c>
      <c r="E28" s="92">
        <f t="shared" si="3"/>
        <v>843351</v>
      </c>
      <c r="F28" s="41">
        <v>843385</v>
      </c>
      <c r="G28" s="92">
        <f t="shared" si="0"/>
        <v>35</v>
      </c>
      <c r="H28" s="4" t="s">
        <v>108</v>
      </c>
      <c r="I28" s="5">
        <f t="shared" si="1"/>
        <v>199.85</v>
      </c>
      <c r="J28" s="6" t="s">
        <v>1579</v>
      </c>
      <c r="K28" s="5">
        <v>57.1</v>
      </c>
      <c r="L28" s="6" t="s">
        <v>1580</v>
      </c>
      <c r="M28" s="5">
        <v>57.1</v>
      </c>
      <c r="N28" s="6" t="s">
        <v>1581</v>
      </c>
      <c r="O28" s="5">
        <v>57.1</v>
      </c>
      <c r="P28" s="6" t="s">
        <v>1582</v>
      </c>
      <c r="Q28" s="5">
        <v>28.55</v>
      </c>
      <c r="R28" s="6"/>
      <c r="S28" s="5"/>
      <c r="T28" s="6"/>
      <c r="U28" s="5"/>
      <c r="V28" s="6"/>
      <c r="W28" s="5"/>
      <c r="X28" s="5">
        <f t="shared" si="2"/>
        <v>199.85000000000002</v>
      </c>
    </row>
    <row r="29" spans="1:24" x14ac:dyDescent="0.3">
      <c r="A29" s="92">
        <v>18</v>
      </c>
      <c r="B29" s="92">
        <v>20785</v>
      </c>
      <c r="C29" s="3"/>
      <c r="D29" s="4" t="s">
        <v>249</v>
      </c>
      <c r="E29" s="92">
        <f t="shared" si="3"/>
        <v>843386</v>
      </c>
      <c r="F29" s="41">
        <v>843397</v>
      </c>
      <c r="G29" s="92">
        <f t="shared" si="0"/>
        <v>12</v>
      </c>
      <c r="H29" s="4" t="s">
        <v>193</v>
      </c>
      <c r="I29" s="5">
        <f t="shared" si="1"/>
        <v>68.52</v>
      </c>
      <c r="J29" s="6" t="s">
        <v>1583</v>
      </c>
      <c r="K29" s="5">
        <v>34.26</v>
      </c>
      <c r="L29" s="6" t="s">
        <v>1584</v>
      </c>
      <c r="M29" s="5">
        <v>34.26</v>
      </c>
      <c r="N29" s="6"/>
      <c r="O29" s="5"/>
      <c r="P29" s="6"/>
      <c r="Q29" s="5"/>
      <c r="R29" s="6"/>
      <c r="S29" s="5"/>
      <c r="T29" s="6"/>
      <c r="U29" s="5"/>
      <c r="V29" s="6"/>
      <c r="W29" s="5"/>
      <c r="X29" s="5">
        <f t="shared" si="2"/>
        <v>68.52</v>
      </c>
    </row>
    <row r="30" spans="1:24" x14ac:dyDescent="0.3">
      <c r="A30" s="92">
        <v>19</v>
      </c>
      <c r="B30" s="92">
        <v>20786</v>
      </c>
      <c r="C30" s="3"/>
      <c r="D30" s="4" t="s">
        <v>148</v>
      </c>
      <c r="E30" s="92">
        <f t="shared" si="3"/>
        <v>843398</v>
      </c>
      <c r="F30" s="41">
        <v>843399</v>
      </c>
      <c r="G30" s="92">
        <f t="shared" si="0"/>
        <v>2</v>
      </c>
      <c r="H30" s="4" t="s">
        <v>123</v>
      </c>
      <c r="I30" s="5">
        <f t="shared" si="1"/>
        <v>11.42</v>
      </c>
      <c r="J30" s="6" t="s">
        <v>621</v>
      </c>
      <c r="K30" s="5">
        <v>11.42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5">
        <f t="shared" ref="X30:X74" si="4">K30+M30+O30+Q30+S30+U30+W30</f>
        <v>11.42</v>
      </c>
    </row>
    <row r="31" spans="1:24" x14ac:dyDescent="0.3">
      <c r="A31" s="92">
        <v>20</v>
      </c>
      <c r="B31" s="92">
        <v>20787</v>
      </c>
      <c r="C31" s="3"/>
      <c r="D31" s="4" t="s">
        <v>156</v>
      </c>
      <c r="E31" s="92">
        <f t="shared" si="3"/>
        <v>843400</v>
      </c>
      <c r="F31" s="41">
        <v>843401</v>
      </c>
      <c r="G31" s="92">
        <f t="shared" si="0"/>
        <v>2</v>
      </c>
      <c r="H31" s="4" t="s">
        <v>290</v>
      </c>
      <c r="I31" s="5">
        <f t="shared" si="1"/>
        <v>11.42</v>
      </c>
      <c r="J31" s="6" t="s">
        <v>1519</v>
      </c>
      <c r="K31" s="5">
        <v>11.42</v>
      </c>
      <c r="L31" s="6"/>
      <c r="M31" s="5"/>
      <c r="N31" s="6"/>
      <c r="O31" s="5"/>
      <c r="P31" s="6"/>
      <c r="Q31" s="5"/>
      <c r="R31" s="6"/>
      <c r="S31" s="5"/>
      <c r="T31" s="6"/>
      <c r="U31" s="5"/>
      <c r="V31" s="6"/>
      <c r="W31" s="5"/>
      <c r="X31" s="5">
        <f t="shared" si="4"/>
        <v>11.42</v>
      </c>
    </row>
    <row r="32" spans="1:24" x14ac:dyDescent="0.3">
      <c r="A32" s="92">
        <v>21</v>
      </c>
      <c r="B32" s="92">
        <v>20788</v>
      </c>
      <c r="C32" s="3"/>
      <c r="D32" s="4" t="s">
        <v>268</v>
      </c>
      <c r="E32" s="92">
        <f t="shared" si="3"/>
        <v>843402</v>
      </c>
      <c r="F32" s="41">
        <v>843402</v>
      </c>
      <c r="G32" s="92">
        <f t="shared" si="0"/>
        <v>1</v>
      </c>
      <c r="H32" s="4" t="s">
        <v>107</v>
      </c>
      <c r="I32" s="5">
        <f t="shared" si="1"/>
        <v>5.71</v>
      </c>
      <c r="J32" s="6" t="s">
        <v>1520</v>
      </c>
      <c r="K32" s="5">
        <v>5.71</v>
      </c>
      <c r="L32" s="6"/>
      <c r="M32" s="5"/>
      <c r="N32" s="6"/>
      <c r="O32" s="5"/>
      <c r="P32" s="6"/>
      <c r="Q32" s="5"/>
      <c r="R32" s="6"/>
      <c r="S32" s="5"/>
      <c r="T32" s="6"/>
      <c r="U32" s="5"/>
      <c r="V32" s="6"/>
      <c r="W32" s="5"/>
      <c r="X32" s="5">
        <f t="shared" si="4"/>
        <v>5.71</v>
      </c>
    </row>
    <row r="33" spans="1:24" x14ac:dyDescent="0.3">
      <c r="A33" s="92">
        <v>22</v>
      </c>
      <c r="B33" s="92">
        <v>20790</v>
      </c>
      <c r="C33" s="3">
        <v>43255</v>
      </c>
      <c r="D33" s="4" t="s">
        <v>874</v>
      </c>
      <c r="E33" s="92">
        <f t="shared" si="3"/>
        <v>843403</v>
      </c>
      <c r="F33" s="41">
        <v>843425</v>
      </c>
      <c r="G33" s="92">
        <f t="shared" si="0"/>
        <v>23</v>
      </c>
      <c r="H33" s="4" t="s">
        <v>42</v>
      </c>
      <c r="I33" s="5">
        <f t="shared" si="1"/>
        <v>131.33000000000001</v>
      </c>
      <c r="J33" s="6" t="s">
        <v>1701</v>
      </c>
      <c r="K33" s="5">
        <v>17.13</v>
      </c>
      <c r="L33" s="6" t="s">
        <v>1702</v>
      </c>
      <c r="M33" s="5">
        <v>39.97</v>
      </c>
      <c r="N33" s="6" t="s">
        <v>1703</v>
      </c>
      <c r="O33" s="5">
        <v>28.55</v>
      </c>
      <c r="P33" s="6" t="s">
        <v>1704</v>
      </c>
      <c r="Q33" s="5">
        <v>22.84</v>
      </c>
      <c r="R33" s="6" t="s">
        <v>1705</v>
      </c>
      <c r="S33" s="5">
        <v>22.84</v>
      </c>
      <c r="T33" s="6"/>
      <c r="U33" s="5"/>
      <c r="V33" s="6"/>
      <c r="W33" s="5"/>
      <c r="X33" s="5">
        <f t="shared" si="4"/>
        <v>131.32999999999998</v>
      </c>
    </row>
    <row r="34" spans="1:24" x14ac:dyDescent="0.3">
      <c r="A34" s="92">
        <v>23</v>
      </c>
      <c r="B34" s="92">
        <v>20791</v>
      </c>
      <c r="C34" s="3"/>
      <c r="D34" s="4" t="s">
        <v>337</v>
      </c>
      <c r="E34" s="92">
        <f t="shared" si="3"/>
        <v>843426</v>
      </c>
      <c r="F34" s="41">
        <v>843548</v>
      </c>
      <c r="G34" s="92">
        <f t="shared" si="0"/>
        <v>123</v>
      </c>
      <c r="H34" s="4" t="s">
        <v>1394</v>
      </c>
      <c r="I34" s="5">
        <f t="shared" si="1"/>
        <v>702.33</v>
      </c>
      <c r="J34" s="6" t="s">
        <v>501</v>
      </c>
      <c r="K34" s="5">
        <v>702.33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4"/>
        <v>702.33</v>
      </c>
    </row>
    <row r="35" spans="1:24" x14ac:dyDescent="0.3">
      <c r="A35" s="92">
        <v>24</v>
      </c>
      <c r="B35" s="92">
        <v>20792</v>
      </c>
      <c r="C35" s="3"/>
      <c r="D35" s="4" t="s">
        <v>337</v>
      </c>
      <c r="E35" s="92">
        <f t="shared" si="3"/>
        <v>843549</v>
      </c>
      <c r="F35" s="41">
        <v>843613</v>
      </c>
      <c r="G35" s="92">
        <f t="shared" si="0"/>
        <v>65</v>
      </c>
      <c r="H35" s="4" t="s">
        <v>1394</v>
      </c>
      <c r="I35" s="5">
        <f t="shared" si="1"/>
        <v>371.15</v>
      </c>
      <c r="J35" s="6" t="s">
        <v>501</v>
      </c>
      <c r="K35" s="5">
        <v>371.15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5">
        <f t="shared" si="4"/>
        <v>371.15</v>
      </c>
    </row>
    <row r="36" spans="1:24" x14ac:dyDescent="0.3">
      <c r="A36" s="92">
        <v>25</v>
      </c>
      <c r="B36" s="92">
        <v>20793</v>
      </c>
      <c r="C36" s="3"/>
      <c r="D36" s="4" t="s">
        <v>166</v>
      </c>
      <c r="E36" s="92">
        <f t="shared" si="3"/>
        <v>843614</v>
      </c>
      <c r="F36" s="41">
        <v>843624</v>
      </c>
      <c r="G36" s="92">
        <f t="shared" si="0"/>
        <v>11</v>
      </c>
      <c r="H36" s="4" t="s">
        <v>22</v>
      </c>
      <c r="I36" s="5">
        <f t="shared" si="1"/>
        <v>62.81</v>
      </c>
      <c r="J36" s="6" t="s">
        <v>1557</v>
      </c>
      <c r="K36" s="5">
        <v>28.55</v>
      </c>
      <c r="L36" s="6" t="s">
        <v>1558</v>
      </c>
      <c r="M36" s="5">
        <v>22.84</v>
      </c>
      <c r="N36" s="6" t="s">
        <v>1559</v>
      </c>
      <c r="O36" s="5">
        <v>11.42</v>
      </c>
      <c r="P36" s="6"/>
      <c r="Q36" s="5"/>
      <c r="R36" s="6"/>
      <c r="S36" s="5"/>
      <c r="T36" s="6"/>
      <c r="U36" s="5"/>
      <c r="V36" s="6"/>
      <c r="W36" s="5"/>
      <c r="X36" s="5">
        <f t="shared" si="4"/>
        <v>62.81</v>
      </c>
    </row>
    <row r="37" spans="1:24" x14ac:dyDescent="0.3">
      <c r="A37" s="92">
        <v>26</v>
      </c>
      <c r="B37" s="92">
        <v>20794</v>
      </c>
      <c r="C37" s="3"/>
      <c r="D37" s="4" t="s">
        <v>159</v>
      </c>
      <c r="E37" s="92">
        <f t="shared" si="3"/>
        <v>843625</v>
      </c>
      <c r="F37" s="41">
        <v>843635</v>
      </c>
      <c r="G37" s="92">
        <f t="shared" si="0"/>
        <v>11</v>
      </c>
      <c r="H37" s="4" t="s">
        <v>187</v>
      </c>
      <c r="I37" s="5">
        <f t="shared" si="1"/>
        <v>62.81</v>
      </c>
      <c r="J37" s="6" t="s">
        <v>1521</v>
      </c>
      <c r="K37" s="5">
        <v>34.26</v>
      </c>
      <c r="L37" s="6" t="s">
        <v>321</v>
      </c>
      <c r="M37" s="5">
        <v>28.55</v>
      </c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4"/>
        <v>62.81</v>
      </c>
    </row>
    <row r="38" spans="1:24" x14ac:dyDescent="0.3">
      <c r="A38" s="92">
        <v>27</v>
      </c>
      <c r="B38" s="92">
        <v>20795</v>
      </c>
      <c r="C38" s="3"/>
      <c r="D38" s="4" t="s">
        <v>148</v>
      </c>
      <c r="E38" s="92">
        <f t="shared" si="3"/>
        <v>843636</v>
      </c>
      <c r="F38" s="41">
        <v>843644</v>
      </c>
      <c r="G38" s="92">
        <f t="shared" si="0"/>
        <v>9</v>
      </c>
      <c r="H38" s="4" t="s">
        <v>110</v>
      </c>
      <c r="I38" s="5">
        <f t="shared" si="1"/>
        <v>51.39</v>
      </c>
      <c r="J38" s="6" t="s">
        <v>1983</v>
      </c>
      <c r="K38" s="127">
        <v>17.13</v>
      </c>
      <c r="L38" s="6" t="s">
        <v>1984</v>
      </c>
      <c r="M38" s="5">
        <v>11.42</v>
      </c>
      <c r="N38" s="6" t="s">
        <v>1985</v>
      </c>
      <c r="O38" s="5">
        <v>22.84</v>
      </c>
      <c r="P38" s="6"/>
      <c r="Q38" s="5"/>
      <c r="R38" s="6"/>
      <c r="S38" s="5"/>
      <c r="T38" s="6"/>
      <c r="U38" s="5"/>
      <c r="V38" s="6"/>
      <c r="W38" s="5"/>
      <c r="X38" s="5">
        <f t="shared" si="4"/>
        <v>51.39</v>
      </c>
    </row>
    <row r="39" spans="1:24" x14ac:dyDescent="0.3">
      <c r="A39" s="92">
        <v>28</v>
      </c>
      <c r="B39" s="92">
        <v>20796</v>
      </c>
      <c r="C39" s="3"/>
      <c r="D39" s="4" t="s">
        <v>247</v>
      </c>
      <c r="E39" s="92">
        <f t="shared" si="3"/>
        <v>843645</v>
      </c>
      <c r="F39" s="41">
        <v>843651</v>
      </c>
      <c r="G39" s="92">
        <f t="shared" si="0"/>
        <v>7</v>
      </c>
      <c r="H39" s="4" t="s">
        <v>131</v>
      </c>
      <c r="I39" s="5">
        <f t="shared" si="1"/>
        <v>39.97</v>
      </c>
      <c r="J39" s="6" t="s">
        <v>1522</v>
      </c>
      <c r="K39" s="5">
        <v>22.84</v>
      </c>
      <c r="L39" s="6" t="s">
        <v>1523</v>
      </c>
      <c r="M39" s="5">
        <v>17.13</v>
      </c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4"/>
        <v>39.97</v>
      </c>
    </row>
    <row r="40" spans="1:24" x14ac:dyDescent="0.3">
      <c r="A40" s="92">
        <v>29</v>
      </c>
      <c r="B40" s="92">
        <v>20798</v>
      </c>
      <c r="C40" s="3"/>
      <c r="D40" s="4" t="s">
        <v>338</v>
      </c>
      <c r="E40" s="92">
        <f t="shared" si="3"/>
        <v>843652</v>
      </c>
      <c r="F40" s="41">
        <v>843864</v>
      </c>
      <c r="G40" s="92">
        <f t="shared" si="0"/>
        <v>213</v>
      </c>
      <c r="H40" s="4" t="s">
        <v>114</v>
      </c>
      <c r="I40" s="5">
        <f t="shared" si="1"/>
        <v>1216.23</v>
      </c>
      <c r="J40" s="6" t="s">
        <v>501</v>
      </c>
      <c r="K40" s="5">
        <v>1216.23</v>
      </c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5">
        <f t="shared" si="4"/>
        <v>1216.23</v>
      </c>
    </row>
    <row r="41" spans="1:24" x14ac:dyDescent="0.3">
      <c r="A41" s="92">
        <v>30</v>
      </c>
      <c r="B41" s="92">
        <v>20799</v>
      </c>
      <c r="C41" s="3"/>
      <c r="D41" s="4" t="s">
        <v>338</v>
      </c>
      <c r="E41" s="92">
        <f t="shared" si="3"/>
        <v>843865</v>
      </c>
      <c r="F41" s="41">
        <v>843989</v>
      </c>
      <c r="G41" s="92">
        <f t="shared" si="0"/>
        <v>125</v>
      </c>
      <c r="H41" s="4" t="s">
        <v>114</v>
      </c>
      <c r="I41" s="5">
        <f t="shared" si="1"/>
        <v>713.75</v>
      </c>
      <c r="J41" s="6" t="s">
        <v>501</v>
      </c>
      <c r="K41" s="5">
        <v>713.75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4"/>
        <v>713.75</v>
      </c>
    </row>
    <row r="42" spans="1:24" x14ac:dyDescent="0.3">
      <c r="A42" s="92">
        <v>31</v>
      </c>
      <c r="B42" s="92">
        <v>20800</v>
      </c>
      <c r="C42" s="3"/>
      <c r="D42" s="4" t="s">
        <v>270</v>
      </c>
      <c r="E42" s="92">
        <f t="shared" si="3"/>
        <v>843990</v>
      </c>
      <c r="F42" s="41">
        <v>844001</v>
      </c>
      <c r="G42" s="92">
        <f t="shared" si="0"/>
        <v>12</v>
      </c>
      <c r="H42" s="4" t="s">
        <v>4</v>
      </c>
      <c r="I42" s="5">
        <f t="shared" si="1"/>
        <v>68.52</v>
      </c>
      <c r="J42" s="6" t="s">
        <v>1524</v>
      </c>
      <c r="K42" s="5">
        <v>22.84</v>
      </c>
      <c r="L42" s="6" t="s">
        <v>1525</v>
      </c>
      <c r="M42" s="5">
        <v>22.84</v>
      </c>
      <c r="N42" s="6" t="s">
        <v>1526</v>
      </c>
      <c r="O42" s="5">
        <v>17.13</v>
      </c>
      <c r="P42" s="6" t="s">
        <v>1527</v>
      </c>
      <c r="Q42" s="5">
        <v>5.71</v>
      </c>
      <c r="R42" s="6"/>
      <c r="S42" s="5"/>
      <c r="T42" s="6"/>
      <c r="U42" s="5"/>
      <c r="V42" s="6"/>
      <c r="W42" s="5"/>
      <c r="X42" s="5">
        <f t="shared" si="4"/>
        <v>68.52</v>
      </c>
    </row>
    <row r="43" spans="1:24" x14ac:dyDescent="0.3">
      <c r="A43" s="92">
        <v>32</v>
      </c>
      <c r="B43" s="92">
        <v>20801</v>
      </c>
      <c r="C43" s="3"/>
      <c r="D43" s="4" t="s">
        <v>272</v>
      </c>
      <c r="E43" s="92">
        <f t="shared" si="3"/>
        <v>844002</v>
      </c>
      <c r="F43" s="41">
        <v>844018</v>
      </c>
      <c r="G43" s="92">
        <f t="shared" si="0"/>
        <v>17</v>
      </c>
      <c r="H43" s="4" t="s">
        <v>11</v>
      </c>
      <c r="I43" s="5">
        <f t="shared" si="1"/>
        <v>97.07</v>
      </c>
      <c r="J43" s="6" t="s">
        <v>1528</v>
      </c>
      <c r="K43" s="5">
        <v>34.26</v>
      </c>
      <c r="L43" s="6" t="s">
        <v>1529</v>
      </c>
      <c r="M43" s="5">
        <v>34.26</v>
      </c>
      <c r="N43" s="6" t="s">
        <v>1530</v>
      </c>
      <c r="O43" s="5">
        <v>28.55</v>
      </c>
      <c r="P43" s="6"/>
      <c r="Q43" s="5"/>
      <c r="R43" s="6"/>
      <c r="S43" s="5"/>
      <c r="T43" s="6"/>
      <c r="U43" s="5"/>
      <c r="V43" s="6"/>
      <c r="W43" s="5"/>
      <c r="X43" s="5">
        <f t="shared" si="4"/>
        <v>97.07</v>
      </c>
    </row>
    <row r="44" spans="1:24" x14ac:dyDescent="0.3">
      <c r="A44" s="92">
        <v>33</v>
      </c>
      <c r="B44" s="92">
        <v>20802</v>
      </c>
      <c r="C44" s="3"/>
      <c r="D44" s="4" t="s">
        <v>257</v>
      </c>
      <c r="E44" s="92">
        <f t="shared" si="3"/>
        <v>844019</v>
      </c>
      <c r="F44" s="41">
        <v>844022</v>
      </c>
      <c r="G44" s="92">
        <f t="shared" si="0"/>
        <v>4</v>
      </c>
      <c r="H44" s="4" t="s">
        <v>90</v>
      </c>
      <c r="I44" s="5">
        <f t="shared" si="1"/>
        <v>22.84</v>
      </c>
      <c r="J44" s="6" t="s">
        <v>1531</v>
      </c>
      <c r="K44" s="5">
        <v>22.84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5">
        <f t="shared" si="4"/>
        <v>22.84</v>
      </c>
    </row>
    <row r="45" spans="1:24" x14ac:dyDescent="0.3">
      <c r="A45" s="92">
        <v>34</v>
      </c>
      <c r="B45" s="92">
        <v>20803</v>
      </c>
      <c r="C45" s="3"/>
      <c r="D45" s="4" t="s">
        <v>339</v>
      </c>
      <c r="E45" s="92">
        <f t="shared" si="3"/>
        <v>844023</v>
      </c>
      <c r="F45" s="41">
        <v>844074</v>
      </c>
      <c r="G45" s="92">
        <f t="shared" si="0"/>
        <v>52</v>
      </c>
      <c r="H45" s="4" t="s">
        <v>115</v>
      </c>
      <c r="I45" s="5">
        <f t="shared" si="1"/>
        <v>296.92</v>
      </c>
      <c r="J45" s="6" t="s">
        <v>501</v>
      </c>
      <c r="K45" s="5">
        <v>296.92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4"/>
        <v>296.92</v>
      </c>
    </row>
    <row r="46" spans="1:24" x14ac:dyDescent="0.3">
      <c r="A46" s="92">
        <v>35</v>
      </c>
      <c r="B46" s="92">
        <v>20805</v>
      </c>
      <c r="C46" s="3"/>
      <c r="D46" s="4" t="s">
        <v>336</v>
      </c>
      <c r="E46" s="92">
        <f t="shared" si="3"/>
        <v>844075</v>
      </c>
      <c r="F46" s="41">
        <v>844197</v>
      </c>
      <c r="G46" s="92">
        <f t="shared" si="0"/>
        <v>123</v>
      </c>
      <c r="H46" s="4" t="s">
        <v>21</v>
      </c>
      <c r="I46" s="5">
        <f t="shared" si="1"/>
        <v>702.33</v>
      </c>
      <c r="J46" s="6" t="s">
        <v>501</v>
      </c>
      <c r="K46" s="5">
        <v>702.33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4"/>
        <v>702.33</v>
      </c>
    </row>
    <row r="47" spans="1:24" x14ac:dyDescent="0.3">
      <c r="A47" s="92">
        <v>36</v>
      </c>
      <c r="B47" s="92">
        <v>20806</v>
      </c>
      <c r="C47" s="3"/>
      <c r="D47" s="4" t="s">
        <v>339</v>
      </c>
      <c r="E47" s="92">
        <f t="shared" si="3"/>
        <v>844198</v>
      </c>
      <c r="F47" s="41">
        <v>844363</v>
      </c>
      <c r="G47" s="92">
        <f t="shared" si="0"/>
        <v>166</v>
      </c>
      <c r="H47" s="4" t="s">
        <v>115</v>
      </c>
      <c r="I47" s="5">
        <f t="shared" si="1"/>
        <v>947.86</v>
      </c>
      <c r="J47" s="6" t="s">
        <v>501</v>
      </c>
      <c r="K47" s="5">
        <v>947.86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4"/>
        <v>947.86</v>
      </c>
    </row>
    <row r="48" spans="1:24" x14ac:dyDescent="0.3">
      <c r="A48" s="92">
        <v>37</v>
      </c>
      <c r="B48" s="92">
        <v>20807</v>
      </c>
      <c r="C48" s="3"/>
      <c r="D48" s="4" t="s">
        <v>156</v>
      </c>
      <c r="E48" s="92">
        <f t="shared" si="3"/>
        <v>844364</v>
      </c>
      <c r="F48" s="41">
        <v>844367</v>
      </c>
      <c r="G48" s="92">
        <f t="shared" si="0"/>
        <v>4</v>
      </c>
      <c r="H48" s="4" t="s">
        <v>6</v>
      </c>
      <c r="I48" s="5">
        <f t="shared" si="1"/>
        <v>22.84</v>
      </c>
      <c r="J48" s="6" t="s">
        <v>1532</v>
      </c>
      <c r="K48" s="5">
        <v>5.71</v>
      </c>
      <c r="L48" s="6" t="s">
        <v>1533</v>
      </c>
      <c r="M48" s="5">
        <v>17.13</v>
      </c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4"/>
        <v>22.84</v>
      </c>
    </row>
    <row r="49" spans="1:24" x14ac:dyDescent="0.3">
      <c r="A49" s="92">
        <v>38</v>
      </c>
      <c r="B49" s="92">
        <v>20808</v>
      </c>
      <c r="C49" s="3"/>
      <c r="D49" s="4" t="s">
        <v>267</v>
      </c>
      <c r="E49" s="92">
        <f t="shared" si="3"/>
        <v>844368</v>
      </c>
      <c r="F49" s="41">
        <v>844376</v>
      </c>
      <c r="G49" s="92">
        <f t="shared" si="0"/>
        <v>9</v>
      </c>
      <c r="H49" s="4" t="s">
        <v>15</v>
      </c>
      <c r="I49" s="5">
        <f t="shared" si="1"/>
        <v>51.39</v>
      </c>
      <c r="J49" s="6" t="s">
        <v>1680</v>
      </c>
      <c r="K49" s="5">
        <v>51.39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4"/>
        <v>51.39</v>
      </c>
    </row>
    <row r="50" spans="1:24" x14ac:dyDescent="0.3">
      <c r="A50" s="92">
        <v>39</v>
      </c>
      <c r="B50" s="92">
        <v>20809</v>
      </c>
      <c r="C50" s="3"/>
      <c r="D50" s="4" t="s">
        <v>296</v>
      </c>
      <c r="E50" s="92">
        <f t="shared" si="3"/>
        <v>844377</v>
      </c>
      <c r="F50" s="41">
        <v>844459</v>
      </c>
      <c r="G50" s="92">
        <f t="shared" si="0"/>
        <v>83</v>
      </c>
      <c r="H50" s="4" t="s">
        <v>15</v>
      </c>
      <c r="I50" s="5">
        <f t="shared" si="1"/>
        <v>473.93</v>
      </c>
      <c r="J50" s="6" t="s">
        <v>1678</v>
      </c>
      <c r="K50" s="5">
        <v>473.93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4"/>
        <v>473.93</v>
      </c>
    </row>
    <row r="51" spans="1:24" x14ac:dyDescent="0.3">
      <c r="A51" s="92">
        <v>40</v>
      </c>
      <c r="B51" s="92">
        <v>20810</v>
      </c>
      <c r="C51" s="3"/>
      <c r="D51" s="4" t="s">
        <v>149</v>
      </c>
      <c r="E51" s="92">
        <f t="shared" si="3"/>
        <v>844460</v>
      </c>
      <c r="F51" s="41">
        <v>844483</v>
      </c>
      <c r="G51" s="92">
        <f t="shared" si="0"/>
        <v>24</v>
      </c>
      <c r="H51" s="4" t="s">
        <v>325</v>
      </c>
      <c r="I51" s="5">
        <f t="shared" si="1"/>
        <v>137.04</v>
      </c>
      <c r="J51" s="6" t="s">
        <v>1706</v>
      </c>
      <c r="K51" s="5">
        <v>17.13</v>
      </c>
      <c r="L51" s="6" t="s">
        <v>1707</v>
      </c>
      <c r="M51" s="5">
        <v>28.55</v>
      </c>
      <c r="N51" s="6" t="s">
        <v>1708</v>
      </c>
      <c r="O51" s="5">
        <v>39.97</v>
      </c>
      <c r="P51" s="6" t="s">
        <v>1709</v>
      </c>
      <c r="Q51" s="5">
        <v>28.55</v>
      </c>
      <c r="R51" s="6" t="s">
        <v>1710</v>
      </c>
      <c r="S51" s="5">
        <v>22.84</v>
      </c>
      <c r="T51" s="6"/>
      <c r="U51" s="5"/>
      <c r="V51" s="6"/>
      <c r="W51" s="5"/>
      <c r="X51" s="5">
        <f t="shared" si="4"/>
        <v>137.04</v>
      </c>
    </row>
    <row r="52" spans="1:24" x14ac:dyDescent="0.3">
      <c r="A52" s="92">
        <v>41</v>
      </c>
      <c r="B52" s="92">
        <v>20811</v>
      </c>
      <c r="C52" s="3"/>
      <c r="D52" s="4" t="s">
        <v>271</v>
      </c>
      <c r="E52" s="92">
        <f t="shared" si="3"/>
        <v>844484</v>
      </c>
      <c r="F52" s="41">
        <v>844485</v>
      </c>
      <c r="G52" s="92">
        <f t="shared" si="0"/>
        <v>2</v>
      </c>
      <c r="H52" s="4" t="s">
        <v>303</v>
      </c>
      <c r="I52" s="5">
        <f t="shared" si="1"/>
        <v>11.42</v>
      </c>
      <c r="J52" s="6" t="s">
        <v>1534</v>
      </c>
      <c r="K52" s="5">
        <v>11.42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4"/>
        <v>11.42</v>
      </c>
    </row>
    <row r="53" spans="1:24" x14ac:dyDescent="0.3">
      <c r="A53" s="92">
        <v>42</v>
      </c>
      <c r="B53" s="92">
        <v>20812</v>
      </c>
      <c r="C53" s="3"/>
      <c r="D53" s="4" t="s">
        <v>1300</v>
      </c>
      <c r="E53" s="92">
        <f t="shared" si="3"/>
        <v>844486</v>
      </c>
      <c r="F53" s="41">
        <v>844491</v>
      </c>
      <c r="G53" s="92">
        <f t="shared" si="0"/>
        <v>6</v>
      </c>
      <c r="H53" s="4" t="s">
        <v>1395</v>
      </c>
      <c r="I53" s="5">
        <f t="shared" si="1"/>
        <v>34.26</v>
      </c>
      <c r="J53" s="6" t="s">
        <v>1535</v>
      </c>
      <c r="K53" s="5">
        <v>22.84</v>
      </c>
      <c r="L53" s="6" t="s">
        <v>1536</v>
      </c>
      <c r="M53" s="5">
        <v>11.42</v>
      </c>
      <c r="N53" s="6"/>
      <c r="O53" s="5"/>
      <c r="P53" s="6"/>
      <c r="Q53" s="5"/>
      <c r="R53" s="6"/>
      <c r="S53" s="5"/>
      <c r="T53" s="6"/>
      <c r="U53" s="5"/>
      <c r="V53" s="6"/>
      <c r="W53" s="5"/>
      <c r="X53" s="5">
        <f t="shared" si="4"/>
        <v>34.26</v>
      </c>
    </row>
    <row r="54" spans="1:24" x14ac:dyDescent="0.3">
      <c r="A54" s="92">
        <v>43</v>
      </c>
      <c r="B54" s="92">
        <v>20813</v>
      </c>
      <c r="C54" s="3"/>
      <c r="D54" s="4" t="s">
        <v>250</v>
      </c>
      <c r="E54" s="92">
        <f t="shared" si="3"/>
        <v>844492</v>
      </c>
      <c r="F54" s="41">
        <v>844497</v>
      </c>
      <c r="G54" s="92">
        <f t="shared" si="0"/>
        <v>6</v>
      </c>
      <c r="H54" s="4" t="s">
        <v>111</v>
      </c>
      <c r="I54" s="5">
        <f t="shared" si="1"/>
        <v>34.26</v>
      </c>
      <c r="J54" s="6" t="s">
        <v>1648</v>
      </c>
      <c r="K54" s="5">
        <v>11.42</v>
      </c>
      <c r="L54" s="6" t="s">
        <v>1649</v>
      </c>
      <c r="M54" s="5">
        <v>11.42</v>
      </c>
      <c r="N54" s="6" t="s">
        <v>1650</v>
      </c>
      <c r="O54" s="5">
        <v>11.42</v>
      </c>
      <c r="P54" s="6"/>
      <c r="Q54" s="5"/>
      <c r="R54" s="6"/>
      <c r="S54" s="5"/>
      <c r="T54" s="6"/>
      <c r="U54" s="5"/>
      <c r="V54" s="6"/>
      <c r="W54" s="5"/>
      <c r="X54" s="5">
        <f t="shared" si="4"/>
        <v>34.26</v>
      </c>
    </row>
    <row r="55" spans="1:24" x14ac:dyDescent="0.3">
      <c r="A55" s="92">
        <v>44</v>
      </c>
      <c r="B55" s="92">
        <v>20814</v>
      </c>
      <c r="C55" s="3"/>
      <c r="D55" s="4" t="s">
        <v>164</v>
      </c>
      <c r="E55" s="92">
        <f t="shared" si="3"/>
        <v>844498</v>
      </c>
      <c r="F55" s="41">
        <v>844510</v>
      </c>
      <c r="G55" s="92">
        <f t="shared" si="0"/>
        <v>13</v>
      </c>
      <c r="H55" s="4" t="s">
        <v>1396</v>
      </c>
      <c r="I55" s="5">
        <f t="shared" si="1"/>
        <v>74.23</v>
      </c>
      <c r="J55" s="6" t="s">
        <v>1651</v>
      </c>
      <c r="K55" s="5">
        <v>28.55</v>
      </c>
      <c r="L55" s="6" t="s">
        <v>1292</v>
      </c>
      <c r="M55" s="5">
        <v>22.84</v>
      </c>
      <c r="N55" s="6" t="s">
        <v>1652</v>
      </c>
      <c r="O55" s="5">
        <v>22.84</v>
      </c>
      <c r="P55" s="6"/>
      <c r="Q55" s="5"/>
      <c r="R55" s="6"/>
      <c r="S55" s="5"/>
      <c r="T55" s="6"/>
      <c r="U55" s="5"/>
      <c r="V55" s="6"/>
      <c r="W55" s="5"/>
      <c r="X55" s="5">
        <f t="shared" si="4"/>
        <v>74.23</v>
      </c>
    </row>
    <row r="56" spans="1:24" x14ac:dyDescent="0.3">
      <c r="A56" s="92">
        <v>45</v>
      </c>
      <c r="B56" s="92">
        <v>20815</v>
      </c>
      <c r="C56" s="3">
        <v>43256</v>
      </c>
      <c r="D56" s="4" t="s">
        <v>1397</v>
      </c>
      <c r="E56" s="92">
        <f t="shared" si="3"/>
        <v>844511</v>
      </c>
      <c r="F56" s="41">
        <v>844514</v>
      </c>
      <c r="G56" s="92">
        <f t="shared" si="0"/>
        <v>4</v>
      </c>
      <c r="H56" s="4" t="s">
        <v>181</v>
      </c>
      <c r="I56" s="5">
        <f t="shared" si="1"/>
        <v>22.84</v>
      </c>
      <c r="J56" s="6" t="s">
        <v>1537</v>
      </c>
      <c r="K56" s="5">
        <v>22.84</v>
      </c>
      <c r="L56" s="6"/>
      <c r="M56" s="5"/>
      <c r="N56" s="6"/>
      <c r="O56" s="5"/>
      <c r="P56" s="6"/>
      <c r="Q56" s="5"/>
      <c r="R56" s="6"/>
      <c r="S56" s="5"/>
      <c r="T56" s="6"/>
      <c r="U56" s="5"/>
      <c r="V56" s="6"/>
      <c r="W56" s="5"/>
      <c r="X56" s="5">
        <f t="shared" si="4"/>
        <v>22.84</v>
      </c>
    </row>
    <row r="57" spans="1:24" x14ac:dyDescent="0.3">
      <c r="A57" s="92">
        <v>46</v>
      </c>
      <c r="B57" s="92">
        <v>20816</v>
      </c>
      <c r="C57" s="3"/>
      <c r="D57" s="4" t="s">
        <v>186</v>
      </c>
      <c r="E57" s="92">
        <f t="shared" si="3"/>
        <v>844515</v>
      </c>
      <c r="F57" s="41">
        <v>844523</v>
      </c>
      <c r="G57" s="92">
        <f t="shared" si="0"/>
        <v>9</v>
      </c>
      <c r="H57" s="4" t="s">
        <v>117</v>
      </c>
      <c r="I57" s="5">
        <f t="shared" si="1"/>
        <v>51.39</v>
      </c>
      <c r="J57" s="6" t="s">
        <v>1586</v>
      </c>
      <c r="K57" s="5">
        <v>22.84</v>
      </c>
      <c r="L57" s="6" t="s">
        <v>1587</v>
      </c>
      <c r="M57" s="5">
        <v>17.13</v>
      </c>
      <c r="N57" s="6" t="s">
        <v>1588</v>
      </c>
      <c r="O57" s="5">
        <v>11.42</v>
      </c>
      <c r="P57" s="6"/>
      <c r="Q57" s="5"/>
      <c r="R57" s="6"/>
      <c r="S57" s="5"/>
      <c r="T57" s="6"/>
      <c r="U57" s="5"/>
      <c r="V57" s="6"/>
      <c r="W57" s="5"/>
      <c r="X57" s="5">
        <f t="shared" si="4"/>
        <v>51.39</v>
      </c>
    </row>
    <row r="58" spans="1:24" x14ac:dyDescent="0.3">
      <c r="A58" s="92">
        <v>47</v>
      </c>
      <c r="B58" s="92">
        <v>20817</v>
      </c>
      <c r="C58" s="3"/>
      <c r="D58" s="4" t="s">
        <v>221</v>
      </c>
      <c r="E58" s="92">
        <f t="shared" si="3"/>
        <v>844524</v>
      </c>
      <c r="F58" s="41">
        <v>844529</v>
      </c>
      <c r="G58" s="92">
        <f t="shared" si="0"/>
        <v>6</v>
      </c>
      <c r="H58" s="4" t="s">
        <v>15</v>
      </c>
      <c r="I58" s="5">
        <f t="shared" si="1"/>
        <v>34.26</v>
      </c>
      <c r="J58" s="6" t="s">
        <v>1681</v>
      </c>
      <c r="K58" s="5">
        <v>34.26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5">
        <f t="shared" si="4"/>
        <v>34.26</v>
      </c>
    </row>
    <row r="59" spans="1:24" x14ac:dyDescent="0.3">
      <c r="A59" s="92">
        <v>48</v>
      </c>
      <c r="B59" s="92">
        <v>20818</v>
      </c>
      <c r="C59" s="3"/>
      <c r="D59" s="4" t="s">
        <v>268</v>
      </c>
      <c r="E59" s="92">
        <f t="shared" si="3"/>
        <v>844530</v>
      </c>
      <c r="F59" s="41">
        <v>844530</v>
      </c>
      <c r="G59" s="92">
        <f t="shared" si="0"/>
        <v>1</v>
      </c>
      <c r="H59" s="4" t="s">
        <v>879</v>
      </c>
      <c r="I59" s="5">
        <f t="shared" si="1"/>
        <v>5.71</v>
      </c>
      <c r="J59" s="6" t="s">
        <v>1538</v>
      </c>
      <c r="K59" s="5">
        <v>5.71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4"/>
        <v>5.71</v>
      </c>
    </row>
    <row r="60" spans="1:24" x14ac:dyDescent="0.3">
      <c r="A60" s="92">
        <v>49</v>
      </c>
      <c r="B60" s="92">
        <v>20819</v>
      </c>
      <c r="C60" s="3"/>
      <c r="D60" s="4" t="s">
        <v>258</v>
      </c>
      <c r="E60" s="92">
        <f t="shared" si="3"/>
        <v>844531</v>
      </c>
      <c r="F60" s="41">
        <v>844533</v>
      </c>
      <c r="G60" s="92">
        <f t="shared" si="0"/>
        <v>3</v>
      </c>
      <c r="H60" s="4" t="s">
        <v>108</v>
      </c>
      <c r="I60" s="5">
        <f t="shared" si="1"/>
        <v>17.13</v>
      </c>
      <c r="J60" s="6" t="s">
        <v>1539</v>
      </c>
      <c r="K60" s="5">
        <v>17.13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4"/>
        <v>17.13</v>
      </c>
    </row>
    <row r="61" spans="1:24" x14ac:dyDescent="0.3">
      <c r="A61" s="92">
        <v>50</v>
      </c>
      <c r="B61" s="92">
        <v>20820</v>
      </c>
      <c r="C61" s="3"/>
      <c r="D61" s="4" t="s">
        <v>244</v>
      </c>
      <c r="E61" s="92">
        <f t="shared" si="3"/>
        <v>844534</v>
      </c>
      <c r="F61" s="41">
        <v>844534</v>
      </c>
      <c r="G61" s="92">
        <f t="shared" si="0"/>
        <v>1</v>
      </c>
      <c r="H61" s="4" t="s">
        <v>96</v>
      </c>
      <c r="I61" s="5">
        <f t="shared" si="1"/>
        <v>5.71</v>
      </c>
      <c r="J61" s="6" t="s">
        <v>1589</v>
      </c>
      <c r="K61" s="5">
        <v>5.71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4"/>
        <v>5.71</v>
      </c>
    </row>
    <row r="62" spans="1:24" x14ac:dyDescent="0.3">
      <c r="A62" s="92">
        <v>51</v>
      </c>
      <c r="B62" s="92">
        <v>20821</v>
      </c>
      <c r="C62" s="3"/>
      <c r="D62" s="4" t="s">
        <v>262</v>
      </c>
      <c r="E62" s="92">
        <f t="shared" si="3"/>
        <v>844535</v>
      </c>
      <c r="F62" s="41">
        <v>844540</v>
      </c>
      <c r="G62" s="92">
        <f t="shared" si="0"/>
        <v>6</v>
      </c>
      <c r="H62" s="4" t="s">
        <v>184</v>
      </c>
      <c r="I62" s="5">
        <f t="shared" si="1"/>
        <v>34.26</v>
      </c>
      <c r="J62" s="6" t="s">
        <v>1590</v>
      </c>
      <c r="K62" s="5">
        <v>34.26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4"/>
        <v>34.26</v>
      </c>
    </row>
    <row r="63" spans="1:24" x14ac:dyDescent="0.3">
      <c r="A63" s="92">
        <v>52</v>
      </c>
      <c r="B63" s="92">
        <v>20822</v>
      </c>
      <c r="C63" s="3"/>
      <c r="D63" s="4" t="s">
        <v>248</v>
      </c>
      <c r="E63" s="92">
        <f t="shared" si="3"/>
        <v>844541</v>
      </c>
      <c r="F63" s="41">
        <v>844542</v>
      </c>
      <c r="G63" s="92">
        <f t="shared" si="0"/>
        <v>2</v>
      </c>
      <c r="H63" s="4" t="s">
        <v>13</v>
      </c>
      <c r="I63" s="5">
        <f t="shared" si="1"/>
        <v>11.42</v>
      </c>
      <c r="J63" s="6" t="s">
        <v>1560</v>
      </c>
      <c r="K63" s="5">
        <v>11.42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4"/>
        <v>11.42</v>
      </c>
    </row>
    <row r="64" spans="1:24" x14ac:dyDescent="0.3">
      <c r="A64" s="92">
        <v>53</v>
      </c>
      <c r="B64" s="92">
        <v>20823</v>
      </c>
      <c r="C64" s="3">
        <v>43257</v>
      </c>
      <c r="D64" s="4" t="s">
        <v>251</v>
      </c>
      <c r="E64" s="92">
        <f t="shared" si="3"/>
        <v>844543</v>
      </c>
      <c r="F64" s="41">
        <v>844544</v>
      </c>
      <c r="G64" s="92">
        <f t="shared" si="0"/>
        <v>2</v>
      </c>
      <c r="H64" s="4" t="s">
        <v>17</v>
      </c>
      <c r="I64" s="5">
        <f t="shared" si="1"/>
        <v>11.42</v>
      </c>
      <c r="J64" s="6" t="s">
        <v>1540</v>
      </c>
      <c r="K64" s="5">
        <v>11.42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6"/>
      <c r="W64" s="5"/>
      <c r="X64" s="5">
        <f t="shared" si="4"/>
        <v>11.42</v>
      </c>
    </row>
    <row r="65" spans="1:24" x14ac:dyDescent="0.3">
      <c r="A65" s="92">
        <v>54</v>
      </c>
      <c r="B65" s="92">
        <v>20824</v>
      </c>
      <c r="C65" s="3"/>
      <c r="D65" s="4" t="s">
        <v>245</v>
      </c>
      <c r="E65" s="92">
        <f t="shared" si="3"/>
        <v>844545</v>
      </c>
      <c r="F65" s="41">
        <v>844549</v>
      </c>
      <c r="G65" s="92">
        <f t="shared" si="0"/>
        <v>5</v>
      </c>
      <c r="H65" s="4" t="s">
        <v>107</v>
      </c>
      <c r="I65" s="5">
        <f t="shared" si="1"/>
        <v>28.55</v>
      </c>
      <c r="J65" s="6" t="s">
        <v>1541</v>
      </c>
      <c r="K65" s="5">
        <v>17.13</v>
      </c>
      <c r="L65" s="6" t="s">
        <v>1542</v>
      </c>
      <c r="M65" s="5">
        <v>11.42</v>
      </c>
      <c r="N65" s="6"/>
      <c r="O65" s="5"/>
      <c r="P65" s="6"/>
      <c r="Q65" s="5"/>
      <c r="R65" s="6"/>
      <c r="S65" s="5"/>
      <c r="T65" s="6"/>
      <c r="U65" s="5"/>
      <c r="V65" s="6"/>
      <c r="W65" s="5"/>
      <c r="X65" s="5">
        <f t="shared" si="4"/>
        <v>28.549999999999997</v>
      </c>
    </row>
    <row r="66" spans="1:24" x14ac:dyDescent="0.3">
      <c r="A66" s="92">
        <v>55</v>
      </c>
      <c r="B66" s="92">
        <v>20825</v>
      </c>
      <c r="C66" s="3"/>
      <c r="D66" s="4" t="s">
        <v>300</v>
      </c>
      <c r="E66" s="92">
        <f t="shared" si="3"/>
        <v>844550</v>
      </c>
      <c r="F66" s="41">
        <v>844598</v>
      </c>
      <c r="G66" s="92">
        <f t="shared" si="0"/>
        <v>49</v>
      </c>
      <c r="H66" s="4" t="s">
        <v>10</v>
      </c>
      <c r="I66" s="5">
        <f t="shared" si="1"/>
        <v>279.79000000000002</v>
      </c>
      <c r="J66" s="6" t="s">
        <v>1711</v>
      </c>
      <c r="K66" s="5">
        <v>279.79000000000002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4"/>
        <v>279.79000000000002</v>
      </c>
    </row>
    <row r="67" spans="1:24" x14ac:dyDescent="0.3">
      <c r="A67" s="92">
        <v>56</v>
      </c>
      <c r="B67" s="92">
        <v>20826</v>
      </c>
      <c r="C67" s="3"/>
      <c r="D67" s="4" t="s">
        <v>271</v>
      </c>
      <c r="E67" s="92">
        <f t="shared" si="3"/>
        <v>844599</v>
      </c>
      <c r="F67" s="41">
        <v>844600</v>
      </c>
      <c r="G67" s="92">
        <f t="shared" si="0"/>
        <v>2</v>
      </c>
      <c r="H67" s="4" t="s">
        <v>193</v>
      </c>
      <c r="I67" s="5">
        <f t="shared" si="1"/>
        <v>11.42</v>
      </c>
      <c r="J67" s="6" t="s">
        <v>1591</v>
      </c>
      <c r="K67" s="5">
        <v>11.42</v>
      </c>
      <c r="L67" s="6"/>
      <c r="M67" s="5"/>
      <c r="N67" s="6"/>
      <c r="O67" s="5"/>
      <c r="P67" s="6"/>
      <c r="Q67" s="5"/>
      <c r="R67" s="6"/>
      <c r="S67" s="5"/>
      <c r="T67" s="6"/>
      <c r="U67" s="5"/>
      <c r="V67" s="6"/>
      <c r="W67" s="5"/>
      <c r="X67" s="5">
        <f t="shared" si="4"/>
        <v>11.42</v>
      </c>
    </row>
    <row r="68" spans="1:24" x14ac:dyDescent="0.3">
      <c r="A68" s="92">
        <v>57</v>
      </c>
      <c r="B68" s="92">
        <v>20827</v>
      </c>
      <c r="C68" s="3"/>
      <c r="D68" s="4" t="s">
        <v>236</v>
      </c>
      <c r="E68" s="92">
        <f t="shared" si="3"/>
        <v>844601</v>
      </c>
      <c r="F68" s="41">
        <v>844612</v>
      </c>
      <c r="G68" s="92">
        <f t="shared" si="0"/>
        <v>12</v>
      </c>
      <c r="H68" s="4" t="s">
        <v>10</v>
      </c>
      <c r="I68" s="5">
        <f t="shared" si="1"/>
        <v>68.52</v>
      </c>
      <c r="J68" s="6" t="s">
        <v>1712</v>
      </c>
      <c r="K68" s="5">
        <v>68.52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5">
        <f t="shared" si="4"/>
        <v>68.52</v>
      </c>
    </row>
    <row r="69" spans="1:24" x14ac:dyDescent="0.3">
      <c r="A69" s="92">
        <v>58</v>
      </c>
      <c r="B69" s="92">
        <v>20828</v>
      </c>
      <c r="C69" s="3"/>
      <c r="D69" s="4" t="s">
        <v>161</v>
      </c>
      <c r="E69" s="92">
        <f t="shared" si="3"/>
        <v>844613</v>
      </c>
      <c r="F69" s="41">
        <v>844644</v>
      </c>
      <c r="G69" s="92">
        <f t="shared" si="0"/>
        <v>32</v>
      </c>
      <c r="H69" s="4" t="s">
        <v>10</v>
      </c>
      <c r="I69" s="5">
        <f t="shared" si="1"/>
        <v>182.72</v>
      </c>
      <c r="J69" s="6" t="s">
        <v>1713</v>
      </c>
      <c r="K69" s="5">
        <v>28.55</v>
      </c>
      <c r="L69" s="6" t="s">
        <v>1714</v>
      </c>
      <c r="M69" s="5">
        <v>39.97</v>
      </c>
      <c r="N69" s="6" t="s">
        <v>1715</v>
      </c>
      <c r="O69" s="5">
        <v>39.97</v>
      </c>
      <c r="P69" s="6" t="s">
        <v>1716</v>
      </c>
      <c r="Q69" s="5">
        <v>39.97</v>
      </c>
      <c r="R69" s="6" t="s">
        <v>1717</v>
      </c>
      <c r="S69" s="5">
        <v>34.26</v>
      </c>
      <c r="T69" s="6"/>
      <c r="U69" s="5"/>
      <c r="V69" s="6"/>
      <c r="W69" s="5"/>
      <c r="X69" s="5">
        <f t="shared" si="4"/>
        <v>182.71999999999997</v>
      </c>
    </row>
    <row r="70" spans="1:24" x14ac:dyDescent="0.3">
      <c r="A70" s="92">
        <v>59</v>
      </c>
      <c r="B70" s="92">
        <v>20829</v>
      </c>
      <c r="C70" s="3"/>
      <c r="D70" s="4" t="s">
        <v>267</v>
      </c>
      <c r="E70" s="92">
        <f t="shared" si="3"/>
        <v>844645</v>
      </c>
      <c r="F70" s="41">
        <v>844669</v>
      </c>
      <c r="G70" s="92">
        <f t="shared" si="0"/>
        <v>25</v>
      </c>
      <c r="H70" s="4" t="s">
        <v>102</v>
      </c>
      <c r="I70" s="5">
        <f t="shared" si="1"/>
        <v>142.75</v>
      </c>
      <c r="J70" s="6" t="s">
        <v>1502</v>
      </c>
      <c r="K70" s="127">
        <v>142.75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5">
        <f t="shared" si="4"/>
        <v>142.75</v>
      </c>
    </row>
    <row r="71" spans="1:24" x14ac:dyDescent="0.3">
      <c r="A71" s="92">
        <v>60</v>
      </c>
      <c r="B71" s="92">
        <v>20830</v>
      </c>
      <c r="C71" s="3"/>
      <c r="D71" s="4" t="s">
        <v>172</v>
      </c>
      <c r="E71" s="92">
        <f t="shared" si="3"/>
        <v>844670</v>
      </c>
      <c r="F71" s="41">
        <v>844678</v>
      </c>
      <c r="G71" s="92">
        <f t="shared" si="0"/>
        <v>9</v>
      </c>
      <c r="H71" s="4" t="s">
        <v>5</v>
      </c>
      <c r="I71" s="5">
        <f t="shared" si="1"/>
        <v>51.39</v>
      </c>
      <c r="J71" s="6" t="s">
        <v>1592</v>
      </c>
      <c r="K71" s="5">
        <v>28.55</v>
      </c>
      <c r="L71" s="6" t="s">
        <v>1593</v>
      </c>
      <c r="M71" s="5">
        <v>22.84</v>
      </c>
      <c r="N71" s="6"/>
      <c r="O71" s="5"/>
      <c r="P71" s="6"/>
      <c r="Q71" s="5"/>
      <c r="R71" s="6"/>
      <c r="S71" s="5"/>
      <c r="T71" s="6"/>
      <c r="U71" s="5"/>
      <c r="V71" s="6"/>
      <c r="W71" s="5"/>
      <c r="X71" s="5">
        <f t="shared" si="4"/>
        <v>51.39</v>
      </c>
    </row>
    <row r="72" spans="1:24" x14ac:dyDescent="0.3">
      <c r="A72" s="92">
        <v>61</v>
      </c>
      <c r="B72" s="92">
        <v>20831</v>
      </c>
      <c r="C72" s="3"/>
      <c r="D72" s="4" t="s">
        <v>156</v>
      </c>
      <c r="E72" s="92">
        <f t="shared" si="3"/>
        <v>844679</v>
      </c>
      <c r="F72" s="41">
        <v>844682</v>
      </c>
      <c r="G72" s="92">
        <f t="shared" si="0"/>
        <v>4</v>
      </c>
      <c r="H72" s="4" t="s">
        <v>37</v>
      </c>
      <c r="I72" s="5">
        <f t="shared" si="1"/>
        <v>22.84</v>
      </c>
      <c r="J72" s="6" t="s">
        <v>1543</v>
      </c>
      <c r="K72" s="5">
        <v>22.84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4"/>
        <v>22.84</v>
      </c>
    </row>
    <row r="73" spans="1:24" x14ac:dyDescent="0.3">
      <c r="A73" s="92">
        <v>62</v>
      </c>
      <c r="B73" s="92">
        <v>20832</v>
      </c>
      <c r="C73" s="3"/>
      <c r="D73" s="4" t="s">
        <v>264</v>
      </c>
      <c r="E73" s="92">
        <f t="shared" si="3"/>
        <v>844683</v>
      </c>
      <c r="F73" s="41">
        <v>844693</v>
      </c>
      <c r="G73" s="92">
        <f t="shared" si="0"/>
        <v>11</v>
      </c>
      <c r="H73" s="4" t="s">
        <v>31</v>
      </c>
      <c r="I73" s="5">
        <f t="shared" si="1"/>
        <v>62.81</v>
      </c>
      <c r="J73" s="6" t="s">
        <v>1682</v>
      </c>
      <c r="K73" s="5">
        <v>11.42</v>
      </c>
      <c r="L73" s="6" t="s">
        <v>1683</v>
      </c>
      <c r="M73" s="5">
        <v>17.13</v>
      </c>
      <c r="N73" s="6" t="s">
        <v>1684</v>
      </c>
      <c r="O73" s="5">
        <v>22.84</v>
      </c>
      <c r="P73" s="6" t="s">
        <v>1684</v>
      </c>
      <c r="Q73" s="5">
        <v>11.42</v>
      </c>
      <c r="R73" s="6"/>
      <c r="S73" s="5"/>
      <c r="T73" s="6"/>
      <c r="U73" s="5"/>
      <c r="V73" s="6"/>
      <c r="W73" s="5"/>
      <c r="X73" s="5">
        <f t="shared" si="4"/>
        <v>62.81</v>
      </c>
    </row>
    <row r="74" spans="1:24" x14ac:dyDescent="0.3">
      <c r="A74" s="92">
        <v>63</v>
      </c>
      <c r="B74" s="92">
        <v>20833</v>
      </c>
      <c r="C74" s="3"/>
      <c r="D74" s="4" t="s">
        <v>176</v>
      </c>
      <c r="E74" s="92">
        <f t="shared" si="3"/>
        <v>844694</v>
      </c>
      <c r="F74" s="41">
        <v>844695</v>
      </c>
      <c r="G74" s="92">
        <f t="shared" si="0"/>
        <v>2</v>
      </c>
      <c r="H74" s="4" t="s">
        <v>24</v>
      </c>
      <c r="I74" s="5">
        <f t="shared" si="1"/>
        <v>11.42</v>
      </c>
      <c r="J74" s="6" t="s">
        <v>1561</v>
      </c>
      <c r="K74" s="5">
        <v>11.42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4"/>
        <v>11.42</v>
      </c>
    </row>
    <row r="75" spans="1:24" x14ac:dyDescent="0.3">
      <c r="A75" s="92">
        <v>64</v>
      </c>
      <c r="B75" s="92">
        <v>20834</v>
      </c>
      <c r="C75" s="3"/>
      <c r="D75" s="4" t="s">
        <v>237</v>
      </c>
      <c r="E75" s="92">
        <f t="shared" si="3"/>
        <v>844696</v>
      </c>
      <c r="F75" s="41">
        <v>844700</v>
      </c>
      <c r="G75" s="92">
        <f t="shared" si="0"/>
        <v>5</v>
      </c>
      <c r="H75" s="4" t="s">
        <v>60</v>
      </c>
      <c r="I75" s="5">
        <f t="shared" si="1"/>
        <v>28.55</v>
      </c>
      <c r="J75" s="6" t="s">
        <v>1544</v>
      </c>
      <c r="K75" s="5">
        <v>28.55</v>
      </c>
      <c r="L75" s="6"/>
      <c r="M75" s="5"/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ref="X75:X134" si="5">K75+M75+O75+Q75+S75+U75+W75</f>
        <v>28.55</v>
      </c>
    </row>
    <row r="76" spans="1:24" x14ac:dyDescent="0.3">
      <c r="A76" s="92">
        <v>65</v>
      </c>
      <c r="B76" s="92">
        <v>20835</v>
      </c>
      <c r="C76" s="3"/>
      <c r="D76" s="4" t="s">
        <v>262</v>
      </c>
      <c r="E76" s="92">
        <f t="shared" si="3"/>
        <v>844701</v>
      </c>
      <c r="F76" s="41">
        <v>844705</v>
      </c>
      <c r="G76" s="92">
        <f t="shared" ref="G76:G141" si="6">(F76-E76)+1</f>
        <v>5</v>
      </c>
      <c r="H76" s="4" t="s">
        <v>27</v>
      </c>
      <c r="I76" s="5">
        <f t="shared" ref="I76:I139" si="7">(G76*5.71)</f>
        <v>28.55</v>
      </c>
      <c r="J76" s="6" t="s">
        <v>1718</v>
      </c>
      <c r="K76" s="5">
        <v>28.55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6"/>
      <c r="W76" s="5"/>
      <c r="X76" s="5">
        <f t="shared" si="5"/>
        <v>28.55</v>
      </c>
    </row>
    <row r="77" spans="1:24" x14ac:dyDescent="0.3">
      <c r="A77" s="92">
        <v>66</v>
      </c>
      <c r="B77" s="92">
        <v>20836</v>
      </c>
      <c r="C77" s="3">
        <v>43258</v>
      </c>
      <c r="D77" s="4" t="s">
        <v>162</v>
      </c>
      <c r="E77" s="92">
        <f t="shared" si="3"/>
        <v>844706</v>
      </c>
      <c r="F77" s="41">
        <v>844706</v>
      </c>
      <c r="G77" s="92">
        <f t="shared" si="6"/>
        <v>1</v>
      </c>
      <c r="H77" s="4" t="s">
        <v>17</v>
      </c>
      <c r="I77" s="5">
        <f t="shared" si="7"/>
        <v>5.71</v>
      </c>
      <c r="J77" s="6" t="s">
        <v>1545</v>
      </c>
      <c r="K77" s="5">
        <v>5.71</v>
      </c>
      <c r="L77" s="6"/>
      <c r="M77" s="5"/>
      <c r="N77" s="6"/>
      <c r="O77" s="5"/>
      <c r="P77" s="6"/>
      <c r="Q77" s="5"/>
      <c r="R77" s="6"/>
      <c r="S77" s="5"/>
      <c r="T77" s="6"/>
      <c r="U77" s="5"/>
      <c r="V77" s="6"/>
      <c r="W77" s="5"/>
      <c r="X77" s="5">
        <f t="shared" si="5"/>
        <v>5.71</v>
      </c>
    </row>
    <row r="78" spans="1:24" x14ac:dyDescent="0.3">
      <c r="A78" s="92">
        <v>67</v>
      </c>
      <c r="B78" s="92">
        <v>20837</v>
      </c>
      <c r="C78" s="3"/>
      <c r="D78" s="4" t="s">
        <v>268</v>
      </c>
      <c r="E78" s="92">
        <f t="shared" ref="E78:E136" si="8">(F77+1)</f>
        <v>844707</v>
      </c>
      <c r="F78" s="41">
        <v>844711</v>
      </c>
      <c r="G78" s="92">
        <f t="shared" si="6"/>
        <v>5</v>
      </c>
      <c r="H78" s="4" t="s">
        <v>19</v>
      </c>
      <c r="I78" s="5">
        <f t="shared" si="7"/>
        <v>28.55</v>
      </c>
      <c r="J78" s="6" t="s">
        <v>1546</v>
      </c>
      <c r="K78" s="5">
        <v>28.55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5"/>
        <v>28.55</v>
      </c>
    </row>
    <row r="79" spans="1:24" x14ac:dyDescent="0.3">
      <c r="A79" s="92">
        <v>68</v>
      </c>
      <c r="B79" s="92">
        <v>20838</v>
      </c>
      <c r="C79" s="3"/>
      <c r="D79" s="4" t="s">
        <v>1300</v>
      </c>
      <c r="E79" s="92">
        <f t="shared" si="8"/>
        <v>844712</v>
      </c>
      <c r="F79" s="41">
        <v>844714</v>
      </c>
      <c r="G79" s="92">
        <f t="shared" si="6"/>
        <v>3</v>
      </c>
      <c r="H79" s="4" t="s">
        <v>91</v>
      </c>
      <c r="I79" s="5">
        <f t="shared" si="7"/>
        <v>17.13</v>
      </c>
      <c r="J79" s="6" t="s">
        <v>1594</v>
      </c>
      <c r="K79" s="5">
        <v>17.13</v>
      </c>
      <c r="L79" s="6"/>
      <c r="M79" s="5"/>
      <c r="N79" s="6"/>
      <c r="O79" s="5"/>
      <c r="P79" s="6"/>
      <c r="Q79" s="5"/>
      <c r="R79" s="6"/>
      <c r="S79" s="5"/>
      <c r="T79" s="6"/>
      <c r="U79" s="5"/>
      <c r="V79" s="6"/>
      <c r="W79" s="5"/>
      <c r="X79" s="5">
        <f t="shared" si="5"/>
        <v>17.13</v>
      </c>
    </row>
    <row r="80" spans="1:24" x14ac:dyDescent="0.3">
      <c r="A80" s="92">
        <v>69</v>
      </c>
      <c r="B80" s="92">
        <v>20839</v>
      </c>
      <c r="C80" s="3"/>
      <c r="D80" s="4" t="s">
        <v>1300</v>
      </c>
      <c r="E80" s="92">
        <f t="shared" si="8"/>
        <v>844715</v>
      </c>
      <c r="F80" s="41">
        <v>844722</v>
      </c>
      <c r="G80" s="92">
        <f t="shared" si="6"/>
        <v>8</v>
      </c>
      <c r="H80" s="4" t="s">
        <v>303</v>
      </c>
      <c r="I80" s="5">
        <f t="shared" si="7"/>
        <v>45.68</v>
      </c>
      <c r="J80" s="6" t="s">
        <v>1464</v>
      </c>
      <c r="K80" s="5">
        <v>17.13</v>
      </c>
      <c r="L80" s="6" t="s">
        <v>1465</v>
      </c>
      <c r="M80" s="5">
        <v>17.13</v>
      </c>
      <c r="N80" s="6" t="s">
        <v>1466</v>
      </c>
      <c r="O80" s="5">
        <v>5.71</v>
      </c>
      <c r="P80" s="126" t="s">
        <v>1467</v>
      </c>
      <c r="Q80" s="5"/>
      <c r="R80" s="6"/>
      <c r="S80" s="5"/>
      <c r="T80" s="6"/>
      <c r="U80" s="5"/>
      <c r="V80" s="6"/>
      <c r="W80" s="5"/>
      <c r="X80" s="5">
        <f t="shared" si="5"/>
        <v>39.97</v>
      </c>
    </row>
    <row r="81" spans="1:24" x14ac:dyDescent="0.3">
      <c r="A81" s="92">
        <v>70</v>
      </c>
      <c r="B81" s="92">
        <v>20840</v>
      </c>
      <c r="C81" s="3"/>
      <c r="D81" s="4" t="s">
        <v>262</v>
      </c>
      <c r="E81" s="92">
        <f t="shared" si="8"/>
        <v>844723</v>
      </c>
      <c r="F81" s="41">
        <v>844724</v>
      </c>
      <c r="G81" s="92">
        <f t="shared" si="6"/>
        <v>2</v>
      </c>
      <c r="H81" s="4" t="s">
        <v>306</v>
      </c>
      <c r="I81" s="5">
        <f t="shared" si="7"/>
        <v>11.42</v>
      </c>
      <c r="J81" s="6" t="s">
        <v>1595</v>
      </c>
      <c r="K81" s="5">
        <v>11.42</v>
      </c>
      <c r="L81" s="6"/>
      <c r="M81" s="5"/>
      <c r="N81" s="6"/>
      <c r="O81" s="5"/>
      <c r="P81" s="6"/>
      <c r="Q81" s="5"/>
      <c r="R81" s="6"/>
      <c r="S81" s="5"/>
      <c r="T81" s="6"/>
      <c r="U81" s="5"/>
      <c r="V81" s="6"/>
      <c r="W81" s="5"/>
      <c r="X81" s="5">
        <f t="shared" si="5"/>
        <v>11.42</v>
      </c>
    </row>
    <row r="82" spans="1:24" x14ac:dyDescent="0.3">
      <c r="A82" s="92">
        <v>71</v>
      </c>
      <c r="B82" s="92">
        <v>20841</v>
      </c>
      <c r="C82" s="3">
        <v>43259</v>
      </c>
      <c r="D82" s="4" t="s">
        <v>268</v>
      </c>
      <c r="E82" s="92">
        <f t="shared" si="8"/>
        <v>844725</v>
      </c>
      <c r="F82" s="41">
        <v>844731</v>
      </c>
      <c r="G82" s="92">
        <f t="shared" si="6"/>
        <v>7</v>
      </c>
      <c r="H82" s="4" t="s">
        <v>19</v>
      </c>
      <c r="I82" s="5">
        <f t="shared" si="7"/>
        <v>39.97</v>
      </c>
      <c r="J82" s="6" t="s">
        <v>1596</v>
      </c>
      <c r="K82" s="5">
        <v>22.84</v>
      </c>
      <c r="L82" s="6" t="s">
        <v>1597</v>
      </c>
      <c r="M82" s="5">
        <v>17.13</v>
      </c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5"/>
        <v>39.97</v>
      </c>
    </row>
    <row r="83" spans="1:24" x14ac:dyDescent="0.3">
      <c r="A83" s="92">
        <v>72</v>
      </c>
      <c r="B83" s="92">
        <v>20842</v>
      </c>
      <c r="C83" s="3"/>
      <c r="D83" s="4" t="s">
        <v>159</v>
      </c>
      <c r="E83" s="92">
        <f t="shared" si="8"/>
        <v>844732</v>
      </c>
      <c r="F83" s="41">
        <v>844733</v>
      </c>
      <c r="G83" s="92">
        <f t="shared" si="6"/>
        <v>2</v>
      </c>
      <c r="H83" s="4" t="s">
        <v>35</v>
      </c>
      <c r="I83" s="5">
        <f t="shared" si="7"/>
        <v>11.42</v>
      </c>
      <c r="J83" s="6" t="s">
        <v>1598</v>
      </c>
      <c r="K83" s="5">
        <v>11.42</v>
      </c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5">
        <f t="shared" si="5"/>
        <v>11.42</v>
      </c>
    </row>
    <row r="84" spans="1:24" x14ac:dyDescent="0.3">
      <c r="A84" s="92">
        <v>73</v>
      </c>
      <c r="B84" s="92">
        <v>20843</v>
      </c>
      <c r="C84" s="3">
        <v>43262</v>
      </c>
      <c r="D84" s="4" t="s">
        <v>333</v>
      </c>
      <c r="E84" s="92">
        <f t="shared" si="8"/>
        <v>844734</v>
      </c>
      <c r="F84" s="41">
        <v>844741</v>
      </c>
      <c r="G84" s="92">
        <f t="shared" si="6"/>
        <v>8</v>
      </c>
      <c r="H84" s="4" t="s">
        <v>188</v>
      </c>
      <c r="I84" s="5">
        <f t="shared" si="7"/>
        <v>45.68</v>
      </c>
      <c r="J84" s="6" t="s">
        <v>1599</v>
      </c>
      <c r="K84" s="5">
        <v>11.42</v>
      </c>
      <c r="L84" s="6" t="s">
        <v>1600</v>
      </c>
      <c r="M84" s="5">
        <v>11.42</v>
      </c>
      <c r="N84" s="6" t="s">
        <v>1601</v>
      </c>
      <c r="O84" s="5">
        <v>11.42</v>
      </c>
      <c r="P84" s="6" t="s">
        <v>294</v>
      </c>
      <c r="Q84" s="5">
        <v>11.42</v>
      </c>
      <c r="R84" s="6"/>
      <c r="S84" s="5"/>
      <c r="T84" s="6"/>
      <c r="U84" s="5"/>
      <c r="V84" s="6"/>
      <c r="W84" s="5"/>
      <c r="X84" s="5">
        <f t="shared" si="5"/>
        <v>45.68</v>
      </c>
    </row>
    <row r="85" spans="1:24" x14ac:dyDescent="0.3">
      <c r="A85" s="92">
        <v>74</v>
      </c>
      <c r="B85" s="92">
        <v>20844</v>
      </c>
      <c r="C85" s="3"/>
      <c r="D85" s="4" t="s">
        <v>237</v>
      </c>
      <c r="E85" s="92">
        <f t="shared" si="8"/>
        <v>844742</v>
      </c>
      <c r="F85" s="41">
        <v>844743</v>
      </c>
      <c r="G85" s="92">
        <f t="shared" si="6"/>
        <v>2</v>
      </c>
      <c r="H85" s="4" t="s">
        <v>196</v>
      </c>
      <c r="I85" s="5">
        <f t="shared" si="7"/>
        <v>11.42</v>
      </c>
      <c r="J85" s="6" t="s">
        <v>1562</v>
      </c>
      <c r="K85" s="5">
        <v>11.42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5">
        <f t="shared" si="5"/>
        <v>11.42</v>
      </c>
    </row>
    <row r="86" spans="1:24" x14ac:dyDescent="0.3">
      <c r="A86" s="92">
        <v>75</v>
      </c>
      <c r="B86" s="92">
        <v>20845</v>
      </c>
      <c r="C86" s="3"/>
      <c r="D86" s="4" t="s">
        <v>247</v>
      </c>
      <c r="E86" s="92">
        <f t="shared" si="8"/>
        <v>844744</v>
      </c>
      <c r="F86" s="41">
        <v>844753</v>
      </c>
      <c r="G86" s="92">
        <f t="shared" si="6"/>
        <v>10</v>
      </c>
      <c r="H86" s="4" t="s">
        <v>131</v>
      </c>
      <c r="I86" s="5">
        <f t="shared" si="7"/>
        <v>57.1</v>
      </c>
      <c r="J86" s="6" t="s">
        <v>1602</v>
      </c>
      <c r="K86" s="5">
        <v>17.13</v>
      </c>
      <c r="L86" s="6" t="s">
        <v>1603</v>
      </c>
      <c r="M86" s="5">
        <v>22.84</v>
      </c>
      <c r="N86" s="6" t="s">
        <v>1604</v>
      </c>
      <c r="O86" s="5">
        <v>17.13</v>
      </c>
      <c r="P86" s="6"/>
      <c r="Q86" s="5"/>
      <c r="R86" s="6"/>
      <c r="S86" s="5"/>
      <c r="T86" s="6"/>
      <c r="U86" s="5"/>
      <c r="V86" s="6"/>
      <c r="W86" s="5"/>
      <c r="X86" s="5">
        <f t="shared" si="5"/>
        <v>57.099999999999994</v>
      </c>
    </row>
    <row r="87" spans="1:24" x14ac:dyDescent="0.3">
      <c r="A87" s="92">
        <v>76</v>
      </c>
      <c r="B87" s="92">
        <v>20846</v>
      </c>
      <c r="C87" s="3"/>
      <c r="D87" s="4" t="s">
        <v>251</v>
      </c>
      <c r="E87" s="92">
        <f t="shared" si="8"/>
        <v>844754</v>
      </c>
      <c r="F87" s="41">
        <v>844755</v>
      </c>
      <c r="G87" s="92">
        <f t="shared" si="6"/>
        <v>2</v>
      </c>
      <c r="H87" s="4" t="s">
        <v>17</v>
      </c>
      <c r="I87" s="5">
        <f t="shared" si="7"/>
        <v>11.42</v>
      </c>
      <c r="J87" s="6" t="s">
        <v>1547</v>
      </c>
      <c r="K87" s="5">
        <v>11.42</v>
      </c>
      <c r="L87" s="6"/>
      <c r="M87" s="5"/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5"/>
        <v>11.42</v>
      </c>
    </row>
    <row r="88" spans="1:24" x14ac:dyDescent="0.3">
      <c r="A88" s="92">
        <v>77</v>
      </c>
      <c r="B88" s="92">
        <v>20847</v>
      </c>
      <c r="C88" s="3"/>
      <c r="D88" s="4" t="s">
        <v>166</v>
      </c>
      <c r="E88" s="92">
        <f t="shared" si="8"/>
        <v>844756</v>
      </c>
      <c r="F88" s="41">
        <v>844766</v>
      </c>
      <c r="G88" s="92">
        <f t="shared" si="6"/>
        <v>11</v>
      </c>
      <c r="H88" s="4" t="s">
        <v>22</v>
      </c>
      <c r="I88" s="5">
        <f t="shared" si="7"/>
        <v>62.81</v>
      </c>
      <c r="J88" s="6" t="s">
        <v>1605</v>
      </c>
      <c r="K88" s="5">
        <v>28.55</v>
      </c>
      <c r="L88" s="6" t="s">
        <v>1606</v>
      </c>
      <c r="M88" s="5">
        <v>22.84</v>
      </c>
      <c r="N88" s="6" t="s">
        <v>1607</v>
      </c>
      <c r="O88" s="5">
        <v>11.42</v>
      </c>
      <c r="P88" s="6"/>
      <c r="Q88" s="5"/>
      <c r="R88" s="6"/>
      <c r="S88" s="5"/>
      <c r="T88" s="6"/>
      <c r="U88" s="5"/>
      <c r="V88" s="6"/>
      <c r="W88" s="5"/>
      <c r="X88" s="5">
        <f t="shared" si="5"/>
        <v>62.81</v>
      </c>
    </row>
    <row r="89" spans="1:24" x14ac:dyDescent="0.3">
      <c r="A89" s="92">
        <v>78</v>
      </c>
      <c r="B89" s="92">
        <v>20848</v>
      </c>
      <c r="C89" s="3"/>
      <c r="D89" s="4" t="s">
        <v>248</v>
      </c>
      <c r="E89" s="92">
        <f t="shared" si="8"/>
        <v>844767</v>
      </c>
      <c r="F89" s="41">
        <v>844781</v>
      </c>
      <c r="G89" s="92">
        <f t="shared" si="6"/>
        <v>15</v>
      </c>
      <c r="H89" s="4" t="s">
        <v>13</v>
      </c>
      <c r="I89" s="5">
        <f t="shared" si="7"/>
        <v>85.65</v>
      </c>
      <c r="J89" s="6" t="s">
        <v>1608</v>
      </c>
      <c r="K89" s="5">
        <v>34.26</v>
      </c>
      <c r="L89" s="6" t="s">
        <v>1609</v>
      </c>
      <c r="M89" s="5">
        <v>39.97</v>
      </c>
      <c r="N89" s="6" t="s">
        <v>1610</v>
      </c>
      <c r="O89" s="5">
        <v>11.42</v>
      </c>
      <c r="P89" s="6"/>
      <c r="Q89" s="5"/>
      <c r="R89" s="6"/>
      <c r="S89" s="5"/>
      <c r="T89" s="6"/>
      <c r="U89" s="5"/>
      <c r="V89" s="6"/>
      <c r="W89" s="5"/>
      <c r="X89" s="5">
        <f t="shared" si="5"/>
        <v>85.649999999999991</v>
      </c>
    </row>
    <row r="90" spans="1:24" x14ac:dyDescent="0.3">
      <c r="A90" s="92">
        <v>79</v>
      </c>
      <c r="B90" s="92">
        <v>20849</v>
      </c>
      <c r="C90" s="3"/>
      <c r="D90" s="4" t="s">
        <v>229</v>
      </c>
      <c r="E90" s="92">
        <f t="shared" si="8"/>
        <v>844782</v>
      </c>
      <c r="F90" s="41">
        <v>844789</v>
      </c>
      <c r="G90" s="92">
        <f t="shared" si="6"/>
        <v>8</v>
      </c>
      <c r="H90" s="4" t="s">
        <v>39</v>
      </c>
      <c r="I90" s="5">
        <f t="shared" si="7"/>
        <v>45.68</v>
      </c>
      <c r="J90" s="6" t="s">
        <v>1611</v>
      </c>
      <c r="K90" s="5">
        <v>17.13</v>
      </c>
      <c r="L90" s="6" t="s">
        <v>1612</v>
      </c>
      <c r="M90" s="5">
        <v>28.55</v>
      </c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5"/>
        <v>45.68</v>
      </c>
    </row>
    <row r="91" spans="1:24" x14ac:dyDescent="0.3">
      <c r="A91" s="92">
        <v>80</v>
      </c>
      <c r="B91" s="92">
        <v>20850</v>
      </c>
      <c r="C91" s="3"/>
      <c r="D91" s="4" t="s">
        <v>270</v>
      </c>
      <c r="E91" s="92">
        <f t="shared" si="8"/>
        <v>844790</v>
      </c>
      <c r="F91" s="41">
        <v>844802</v>
      </c>
      <c r="G91" s="92">
        <f t="shared" si="6"/>
        <v>13</v>
      </c>
      <c r="H91" s="4" t="s">
        <v>109</v>
      </c>
      <c r="I91" s="5">
        <f t="shared" si="7"/>
        <v>74.23</v>
      </c>
      <c r="J91" s="6" t="s">
        <v>1613</v>
      </c>
      <c r="K91" s="5">
        <v>22.84</v>
      </c>
      <c r="L91" s="6" t="s">
        <v>1614</v>
      </c>
      <c r="M91" s="5">
        <v>22.84</v>
      </c>
      <c r="N91" s="6" t="s">
        <v>1615</v>
      </c>
      <c r="O91" s="5">
        <v>28.55</v>
      </c>
      <c r="P91" s="6"/>
      <c r="Q91" s="5"/>
      <c r="R91" s="6"/>
      <c r="S91" s="5"/>
      <c r="T91" s="6"/>
      <c r="U91" s="5"/>
      <c r="V91" s="6"/>
      <c r="W91" s="5"/>
      <c r="X91" s="5">
        <f t="shared" si="5"/>
        <v>74.23</v>
      </c>
    </row>
    <row r="92" spans="1:24" x14ac:dyDescent="0.3">
      <c r="A92" s="92">
        <v>81</v>
      </c>
      <c r="B92" s="92">
        <v>20851</v>
      </c>
      <c r="C92" s="3"/>
      <c r="D92" s="4" t="s">
        <v>257</v>
      </c>
      <c r="E92" s="92">
        <f t="shared" si="8"/>
        <v>844803</v>
      </c>
      <c r="F92" s="41">
        <v>844809</v>
      </c>
      <c r="G92" s="92">
        <f t="shared" si="6"/>
        <v>7</v>
      </c>
      <c r="H92" s="4" t="s">
        <v>90</v>
      </c>
      <c r="I92" s="5">
        <f t="shared" si="7"/>
        <v>39.97</v>
      </c>
      <c r="J92" s="6" t="s">
        <v>1616</v>
      </c>
      <c r="K92" s="5">
        <v>39.97</v>
      </c>
      <c r="L92" s="6"/>
      <c r="M92" s="5"/>
      <c r="N92" s="6"/>
      <c r="O92" s="5"/>
      <c r="P92" s="6"/>
      <c r="Q92" s="5"/>
      <c r="R92" s="6"/>
      <c r="S92" s="5"/>
      <c r="T92" s="6"/>
      <c r="U92" s="5"/>
      <c r="V92" s="6"/>
      <c r="W92" s="5"/>
      <c r="X92" s="5">
        <f t="shared" si="5"/>
        <v>39.97</v>
      </c>
    </row>
    <row r="93" spans="1:24" x14ac:dyDescent="0.3">
      <c r="A93" s="92">
        <v>82</v>
      </c>
      <c r="B93" s="92">
        <v>20852</v>
      </c>
      <c r="C93" s="3"/>
      <c r="D93" s="4" t="s">
        <v>179</v>
      </c>
      <c r="E93" s="92">
        <f t="shared" si="8"/>
        <v>844810</v>
      </c>
      <c r="F93" s="41">
        <v>844812</v>
      </c>
      <c r="G93" s="92">
        <f t="shared" si="6"/>
        <v>3</v>
      </c>
      <c r="H93" s="4" t="s">
        <v>381</v>
      </c>
      <c r="I93" s="5">
        <f t="shared" si="7"/>
        <v>17.13</v>
      </c>
      <c r="J93" s="6" t="s">
        <v>1641</v>
      </c>
      <c r="K93" s="5">
        <v>17.13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5">
        <f t="shared" si="5"/>
        <v>17.13</v>
      </c>
    </row>
    <row r="94" spans="1:24" x14ac:dyDescent="0.3">
      <c r="A94" s="92">
        <v>83</v>
      </c>
      <c r="B94" s="92">
        <v>20853</v>
      </c>
      <c r="C94" s="3"/>
      <c r="D94" s="4" t="s">
        <v>156</v>
      </c>
      <c r="E94" s="92">
        <f t="shared" si="8"/>
        <v>844813</v>
      </c>
      <c r="F94" s="41">
        <v>844816</v>
      </c>
      <c r="G94" s="92">
        <f t="shared" si="6"/>
        <v>4</v>
      </c>
      <c r="H94" s="4" t="s">
        <v>6</v>
      </c>
      <c r="I94" s="5">
        <f t="shared" si="7"/>
        <v>22.84</v>
      </c>
      <c r="J94" s="6" t="s">
        <v>1617</v>
      </c>
      <c r="K94" s="5">
        <v>22.84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5">
        <f t="shared" si="5"/>
        <v>22.84</v>
      </c>
    </row>
    <row r="95" spans="1:24" x14ac:dyDescent="0.3">
      <c r="A95" s="92">
        <v>84</v>
      </c>
      <c r="B95" s="92">
        <v>20854</v>
      </c>
      <c r="C95" s="3"/>
      <c r="D95" s="4" t="s">
        <v>255</v>
      </c>
      <c r="E95" s="92">
        <f t="shared" si="8"/>
        <v>844817</v>
      </c>
      <c r="F95" s="41">
        <v>844830</v>
      </c>
      <c r="G95" s="92">
        <f t="shared" si="6"/>
        <v>14</v>
      </c>
      <c r="H95" s="4" t="s">
        <v>23</v>
      </c>
      <c r="I95" s="5">
        <f t="shared" si="7"/>
        <v>79.94</v>
      </c>
      <c r="J95" s="6" t="s">
        <v>1642</v>
      </c>
      <c r="K95" s="5">
        <v>39.97</v>
      </c>
      <c r="L95" s="6" t="s">
        <v>1643</v>
      </c>
      <c r="M95" s="5">
        <v>39.97</v>
      </c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5"/>
        <v>79.94</v>
      </c>
    </row>
    <row r="96" spans="1:24" x14ac:dyDescent="0.3">
      <c r="A96" s="92">
        <v>85</v>
      </c>
      <c r="B96" s="92">
        <v>20855</v>
      </c>
      <c r="C96" s="3"/>
      <c r="D96" s="4" t="s">
        <v>264</v>
      </c>
      <c r="E96" s="92">
        <f t="shared" si="8"/>
        <v>844831</v>
      </c>
      <c r="F96" s="41">
        <v>844834</v>
      </c>
      <c r="G96" s="92">
        <f t="shared" si="6"/>
        <v>4</v>
      </c>
      <c r="H96" s="4" t="s">
        <v>88</v>
      </c>
      <c r="I96" s="5">
        <f t="shared" si="7"/>
        <v>22.84</v>
      </c>
      <c r="J96" s="6" t="s">
        <v>1618</v>
      </c>
      <c r="K96" s="5">
        <v>17.13</v>
      </c>
      <c r="L96" s="6" t="s">
        <v>1619</v>
      </c>
      <c r="M96" s="5">
        <v>5.71</v>
      </c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5"/>
        <v>22.84</v>
      </c>
    </row>
    <row r="97" spans="1:24" x14ac:dyDescent="0.3">
      <c r="A97" s="92">
        <v>86</v>
      </c>
      <c r="B97" s="92">
        <v>20856</v>
      </c>
      <c r="C97" s="3"/>
      <c r="D97" s="4" t="s">
        <v>167</v>
      </c>
      <c r="E97" s="92">
        <f t="shared" si="8"/>
        <v>844835</v>
      </c>
      <c r="F97" s="41">
        <v>844854</v>
      </c>
      <c r="G97" s="92">
        <f t="shared" si="6"/>
        <v>20</v>
      </c>
      <c r="H97" s="4" t="s">
        <v>310</v>
      </c>
      <c r="I97" s="5">
        <f t="shared" si="7"/>
        <v>114.2</v>
      </c>
      <c r="J97" s="6" t="s">
        <v>1620</v>
      </c>
      <c r="K97" s="5">
        <v>34.26</v>
      </c>
      <c r="L97" s="6" t="s">
        <v>1621</v>
      </c>
      <c r="M97" s="5">
        <v>34.26</v>
      </c>
      <c r="N97" s="6" t="s">
        <v>1622</v>
      </c>
      <c r="O97" s="5">
        <v>22.84</v>
      </c>
      <c r="P97" s="6" t="s">
        <v>1623</v>
      </c>
      <c r="Q97" s="5">
        <v>22.84</v>
      </c>
      <c r="R97" s="6"/>
      <c r="S97" s="5"/>
      <c r="T97" s="6"/>
      <c r="U97" s="5"/>
      <c r="V97" s="6"/>
      <c r="W97" s="5"/>
      <c r="X97" s="5">
        <f t="shared" si="5"/>
        <v>114.2</v>
      </c>
    </row>
    <row r="98" spans="1:24" x14ac:dyDescent="0.3">
      <c r="A98" s="92">
        <v>87</v>
      </c>
      <c r="B98" s="92">
        <v>20857</v>
      </c>
      <c r="C98" s="3">
        <v>43263</v>
      </c>
      <c r="D98" s="4" t="s">
        <v>244</v>
      </c>
      <c r="E98" s="92">
        <f t="shared" si="8"/>
        <v>844855</v>
      </c>
      <c r="F98" s="41">
        <v>844855</v>
      </c>
      <c r="G98" s="92">
        <f t="shared" si="6"/>
        <v>1</v>
      </c>
      <c r="H98" s="4" t="s">
        <v>184</v>
      </c>
      <c r="I98" s="5">
        <f t="shared" si="7"/>
        <v>5.71</v>
      </c>
      <c r="J98" s="6" t="s">
        <v>1563</v>
      </c>
      <c r="K98" s="5">
        <v>5.71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5"/>
        <v>5.71</v>
      </c>
    </row>
    <row r="99" spans="1:24" x14ac:dyDescent="0.3">
      <c r="A99" s="92">
        <v>88</v>
      </c>
      <c r="B99" s="92">
        <v>20858</v>
      </c>
      <c r="C99" s="3"/>
      <c r="D99" s="4" t="s">
        <v>245</v>
      </c>
      <c r="E99" s="92">
        <f t="shared" si="8"/>
        <v>844856</v>
      </c>
      <c r="F99" s="41">
        <v>844862</v>
      </c>
      <c r="G99" s="92">
        <f t="shared" si="6"/>
        <v>7</v>
      </c>
      <c r="H99" s="4" t="s">
        <v>107</v>
      </c>
      <c r="I99" s="5">
        <f t="shared" si="7"/>
        <v>39.97</v>
      </c>
      <c r="J99" s="6" t="s">
        <v>1624</v>
      </c>
      <c r="K99" s="5">
        <v>11.42</v>
      </c>
      <c r="L99" s="6" t="s">
        <v>1625</v>
      </c>
      <c r="M99" s="5">
        <v>28.55</v>
      </c>
      <c r="N99" s="6"/>
      <c r="O99" s="5"/>
      <c r="P99" s="6"/>
      <c r="Q99" s="5"/>
      <c r="R99" s="6"/>
      <c r="S99" s="5"/>
      <c r="T99" s="6"/>
      <c r="U99" s="5"/>
      <c r="V99" s="6"/>
      <c r="W99" s="5"/>
      <c r="X99" s="5">
        <f t="shared" si="5"/>
        <v>39.97</v>
      </c>
    </row>
    <row r="100" spans="1:24" x14ac:dyDescent="0.3">
      <c r="A100" s="92">
        <v>89</v>
      </c>
      <c r="B100" s="92">
        <v>20859</v>
      </c>
      <c r="C100" s="3"/>
      <c r="D100" s="4" t="s">
        <v>1300</v>
      </c>
      <c r="E100" s="92">
        <f t="shared" si="8"/>
        <v>844863</v>
      </c>
      <c r="F100" s="41">
        <v>844868</v>
      </c>
      <c r="G100" s="92">
        <f t="shared" si="6"/>
        <v>6</v>
      </c>
      <c r="H100" s="4" t="s">
        <v>17</v>
      </c>
      <c r="I100" s="5">
        <f t="shared" si="7"/>
        <v>34.26</v>
      </c>
      <c r="J100" s="6" t="s">
        <v>1653</v>
      </c>
      <c r="K100" s="5">
        <v>11.42</v>
      </c>
      <c r="L100" s="6" t="s">
        <v>1654</v>
      </c>
      <c r="M100" s="5">
        <v>5.71</v>
      </c>
      <c r="N100" s="6" t="s">
        <v>1655</v>
      </c>
      <c r="O100" s="5">
        <v>17.13</v>
      </c>
      <c r="P100" s="6"/>
      <c r="Q100" s="5"/>
      <c r="R100" s="6"/>
      <c r="S100" s="5"/>
      <c r="T100" s="6"/>
      <c r="U100" s="5"/>
      <c r="V100" s="6"/>
      <c r="W100" s="5"/>
      <c r="X100" s="5">
        <f t="shared" si="5"/>
        <v>34.26</v>
      </c>
    </row>
    <row r="101" spans="1:24" x14ac:dyDescent="0.3">
      <c r="A101" s="92">
        <v>90</v>
      </c>
      <c r="B101" s="92">
        <v>20860</v>
      </c>
      <c r="C101" s="3"/>
      <c r="D101" s="4" t="s">
        <v>272</v>
      </c>
      <c r="E101" s="92">
        <f t="shared" si="8"/>
        <v>844869</v>
      </c>
      <c r="F101" s="41">
        <v>844902</v>
      </c>
      <c r="G101" s="92">
        <f t="shared" si="6"/>
        <v>34</v>
      </c>
      <c r="H101" s="4" t="s">
        <v>11</v>
      </c>
      <c r="I101" s="5">
        <f t="shared" si="7"/>
        <v>194.14</v>
      </c>
      <c r="J101" s="6" t="s">
        <v>1626</v>
      </c>
      <c r="K101" s="5">
        <v>62.81</v>
      </c>
      <c r="L101" s="6" t="s">
        <v>1627</v>
      </c>
      <c r="M101" s="5">
        <v>57.1</v>
      </c>
      <c r="N101" s="6" t="s">
        <v>1628</v>
      </c>
      <c r="O101" s="5">
        <v>74.23</v>
      </c>
      <c r="P101" s="6"/>
      <c r="Q101" s="5"/>
      <c r="R101" s="6"/>
      <c r="S101" s="5"/>
      <c r="T101" s="6"/>
      <c r="U101" s="5"/>
      <c r="V101" s="6"/>
      <c r="W101" s="5"/>
      <c r="X101" s="5">
        <f t="shared" si="5"/>
        <v>194.14</v>
      </c>
    </row>
    <row r="102" spans="1:24" x14ac:dyDescent="0.3">
      <c r="A102" s="92">
        <v>91</v>
      </c>
      <c r="B102" s="92">
        <v>20861</v>
      </c>
      <c r="C102" s="3"/>
      <c r="D102" s="4" t="s">
        <v>159</v>
      </c>
      <c r="E102" s="92">
        <f t="shared" si="8"/>
        <v>844903</v>
      </c>
      <c r="F102" s="41">
        <v>844903</v>
      </c>
      <c r="G102" s="92">
        <f t="shared" si="6"/>
        <v>1</v>
      </c>
      <c r="H102" s="4" t="s">
        <v>73</v>
      </c>
      <c r="I102" s="5">
        <f t="shared" si="7"/>
        <v>5.71</v>
      </c>
      <c r="J102" s="6" t="s">
        <v>1548</v>
      </c>
      <c r="K102" s="5">
        <v>5.71</v>
      </c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5">
        <f t="shared" si="5"/>
        <v>5.71</v>
      </c>
    </row>
    <row r="103" spans="1:24" x14ac:dyDescent="0.3">
      <c r="A103" s="92">
        <v>92</v>
      </c>
      <c r="B103" s="92">
        <v>20862</v>
      </c>
      <c r="C103" s="3"/>
      <c r="D103" s="4" t="s">
        <v>262</v>
      </c>
      <c r="E103" s="92">
        <f t="shared" si="8"/>
        <v>844904</v>
      </c>
      <c r="F103" s="41">
        <v>844905</v>
      </c>
      <c r="G103" s="92">
        <f t="shared" si="6"/>
        <v>2</v>
      </c>
      <c r="H103" s="4" t="s">
        <v>38</v>
      </c>
      <c r="I103" s="5">
        <f t="shared" si="7"/>
        <v>11.42</v>
      </c>
      <c r="J103" s="6" t="s">
        <v>1719</v>
      </c>
      <c r="K103" s="5">
        <v>11.42</v>
      </c>
      <c r="L103" s="6"/>
      <c r="M103" s="5"/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5">
        <f t="shared" si="5"/>
        <v>11.42</v>
      </c>
    </row>
    <row r="104" spans="1:24" x14ac:dyDescent="0.3">
      <c r="A104" s="92">
        <v>93</v>
      </c>
      <c r="B104" s="92">
        <v>20863</v>
      </c>
      <c r="C104" s="3"/>
      <c r="D104" s="4" t="s">
        <v>268</v>
      </c>
      <c r="E104" s="92">
        <f t="shared" si="8"/>
        <v>844906</v>
      </c>
      <c r="F104" s="41">
        <v>844907</v>
      </c>
      <c r="G104" s="92">
        <f t="shared" si="6"/>
        <v>2</v>
      </c>
      <c r="H104" s="4" t="s">
        <v>19</v>
      </c>
      <c r="I104" s="5">
        <f t="shared" si="7"/>
        <v>11.42</v>
      </c>
      <c r="J104" s="6" t="s">
        <v>1564</v>
      </c>
      <c r="K104" s="5">
        <v>11.42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6"/>
      <c r="W104" s="5"/>
      <c r="X104" s="5">
        <f t="shared" si="5"/>
        <v>11.42</v>
      </c>
    </row>
    <row r="105" spans="1:24" x14ac:dyDescent="0.3">
      <c r="A105" s="92">
        <v>94</v>
      </c>
      <c r="B105" s="92">
        <v>20864</v>
      </c>
      <c r="C105" s="3"/>
      <c r="D105" s="4" t="s">
        <v>271</v>
      </c>
      <c r="E105" s="92">
        <f t="shared" si="8"/>
        <v>844908</v>
      </c>
      <c r="F105" s="41">
        <v>844909</v>
      </c>
      <c r="G105" s="92">
        <f t="shared" si="6"/>
        <v>2</v>
      </c>
      <c r="H105" s="4" t="s">
        <v>108</v>
      </c>
      <c r="I105" s="5">
        <f t="shared" si="7"/>
        <v>11.42</v>
      </c>
      <c r="J105" s="6" t="s">
        <v>1629</v>
      </c>
      <c r="K105" s="5">
        <v>11.42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5">
        <f t="shared" si="5"/>
        <v>11.42</v>
      </c>
    </row>
    <row r="106" spans="1:24" x14ac:dyDescent="0.3">
      <c r="A106" s="92">
        <v>95</v>
      </c>
      <c r="B106" s="92">
        <v>20865</v>
      </c>
      <c r="C106" s="3"/>
      <c r="D106" s="4" t="s">
        <v>145</v>
      </c>
      <c r="E106" s="92">
        <f t="shared" si="8"/>
        <v>844910</v>
      </c>
      <c r="F106" s="41">
        <v>844917</v>
      </c>
      <c r="G106" s="92">
        <f t="shared" si="6"/>
        <v>8</v>
      </c>
      <c r="H106" s="4" t="s">
        <v>7</v>
      </c>
      <c r="I106" s="5">
        <f t="shared" si="7"/>
        <v>45.68</v>
      </c>
      <c r="J106" s="6" t="s">
        <v>1720</v>
      </c>
      <c r="K106" s="5">
        <v>45.68</v>
      </c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5"/>
        <v>45.68</v>
      </c>
    </row>
    <row r="107" spans="1:24" x14ac:dyDescent="0.3">
      <c r="A107" s="92">
        <v>96</v>
      </c>
      <c r="B107" s="92">
        <v>20866</v>
      </c>
      <c r="C107" s="3"/>
      <c r="D107" s="4" t="s">
        <v>176</v>
      </c>
      <c r="E107" s="92">
        <f t="shared" si="8"/>
        <v>844918</v>
      </c>
      <c r="F107" s="41">
        <v>844922</v>
      </c>
      <c r="G107" s="92">
        <f t="shared" si="6"/>
        <v>5</v>
      </c>
      <c r="H107" s="4" t="s">
        <v>105</v>
      </c>
      <c r="I107" s="5">
        <f t="shared" si="7"/>
        <v>28.55</v>
      </c>
      <c r="J107" s="6" t="s">
        <v>1834</v>
      </c>
      <c r="K107" s="5">
        <v>17.13</v>
      </c>
      <c r="L107" s="6" t="s">
        <v>1835</v>
      </c>
      <c r="M107" s="5">
        <v>11.42</v>
      </c>
      <c r="N107" s="6"/>
      <c r="O107" s="5"/>
      <c r="P107" s="6"/>
      <c r="Q107" s="5"/>
      <c r="R107" s="6"/>
      <c r="S107" s="5"/>
      <c r="T107" s="6"/>
      <c r="U107" s="5"/>
      <c r="V107" s="6"/>
      <c r="W107" s="5"/>
      <c r="X107" s="5">
        <f t="shared" si="5"/>
        <v>28.549999999999997</v>
      </c>
    </row>
    <row r="108" spans="1:24" x14ac:dyDescent="0.3">
      <c r="A108" s="92">
        <v>97</v>
      </c>
      <c r="B108" s="92">
        <v>20867</v>
      </c>
      <c r="C108" s="3"/>
      <c r="D108" s="4" t="s">
        <v>246</v>
      </c>
      <c r="E108" s="92">
        <f t="shared" si="8"/>
        <v>844923</v>
      </c>
      <c r="F108" s="41">
        <v>844938</v>
      </c>
      <c r="G108" s="92">
        <f t="shared" si="6"/>
        <v>16</v>
      </c>
      <c r="H108" s="4" t="s">
        <v>35</v>
      </c>
      <c r="I108" s="5">
        <f t="shared" si="7"/>
        <v>91.36</v>
      </c>
      <c r="J108" s="6" t="s">
        <v>1721</v>
      </c>
      <c r="K108" s="5">
        <v>57.1</v>
      </c>
      <c r="L108" s="6" t="s">
        <v>1722</v>
      </c>
      <c r="M108" s="5">
        <v>22.84</v>
      </c>
      <c r="N108" s="6" t="s">
        <v>1723</v>
      </c>
      <c r="O108" s="5">
        <v>11.42</v>
      </c>
      <c r="P108" s="6"/>
      <c r="Q108" s="5"/>
      <c r="R108" s="6"/>
      <c r="S108" s="5"/>
      <c r="T108" s="6"/>
      <c r="U108" s="5"/>
      <c r="V108" s="6"/>
      <c r="W108" s="5"/>
      <c r="X108" s="5">
        <f t="shared" si="5"/>
        <v>91.36</v>
      </c>
    </row>
    <row r="109" spans="1:24" x14ac:dyDescent="0.3">
      <c r="A109" s="92">
        <v>98</v>
      </c>
      <c r="B109" s="92">
        <v>20868</v>
      </c>
      <c r="C109" s="3"/>
      <c r="D109" s="4" t="s">
        <v>229</v>
      </c>
      <c r="E109" s="92">
        <f t="shared" si="8"/>
        <v>844939</v>
      </c>
      <c r="F109" s="41">
        <v>844941</v>
      </c>
      <c r="G109" s="92">
        <f t="shared" si="6"/>
        <v>3</v>
      </c>
      <c r="H109" s="4" t="s">
        <v>45</v>
      </c>
      <c r="I109" s="5">
        <f t="shared" si="7"/>
        <v>17.13</v>
      </c>
      <c r="J109" s="6" t="s">
        <v>1724</v>
      </c>
      <c r="K109" s="5">
        <v>17.13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5"/>
        <v>17.13</v>
      </c>
    </row>
    <row r="110" spans="1:24" x14ac:dyDescent="0.3">
      <c r="A110" s="92">
        <v>99</v>
      </c>
      <c r="B110" s="92">
        <v>20869</v>
      </c>
      <c r="C110" s="3"/>
      <c r="D110" s="4" t="s">
        <v>164</v>
      </c>
      <c r="E110" s="92">
        <f t="shared" si="8"/>
        <v>844942</v>
      </c>
      <c r="F110" s="41">
        <v>844955</v>
      </c>
      <c r="G110" s="92">
        <f t="shared" si="6"/>
        <v>14</v>
      </c>
      <c r="H110" s="4" t="s">
        <v>121</v>
      </c>
      <c r="I110" s="5">
        <f t="shared" si="7"/>
        <v>79.94</v>
      </c>
      <c r="J110" s="6" t="s">
        <v>1725</v>
      </c>
      <c r="K110" s="5">
        <v>22.84</v>
      </c>
      <c r="L110" s="6" t="s">
        <v>1726</v>
      </c>
      <c r="M110" s="5">
        <v>28.55</v>
      </c>
      <c r="N110" s="6" t="s">
        <v>1727</v>
      </c>
      <c r="O110" s="5">
        <v>28.55</v>
      </c>
      <c r="P110" s="6"/>
      <c r="Q110" s="5"/>
      <c r="R110" s="6"/>
      <c r="S110" s="5"/>
      <c r="T110" s="6"/>
      <c r="U110" s="5"/>
      <c r="V110" s="6"/>
      <c r="W110" s="5"/>
      <c r="X110" s="5">
        <f t="shared" si="5"/>
        <v>79.94</v>
      </c>
    </row>
    <row r="111" spans="1:24" x14ac:dyDescent="0.3">
      <c r="A111" s="92">
        <v>100</v>
      </c>
      <c r="B111" s="92">
        <v>20870</v>
      </c>
      <c r="C111" s="3">
        <v>43264</v>
      </c>
      <c r="D111" s="4" t="s">
        <v>251</v>
      </c>
      <c r="E111" s="92">
        <f t="shared" si="8"/>
        <v>844956</v>
      </c>
      <c r="F111" s="41">
        <v>844957</v>
      </c>
      <c r="G111" s="92">
        <f t="shared" si="6"/>
        <v>2</v>
      </c>
      <c r="H111" s="4" t="s">
        <v>193</v>
      </c>
      <c r="I111" s="5">
        <f t="shared" si="7"/>
        <v>11.42</v>
      </c>
      <c r="J111" s="6" t="s">
        <v>1630</v>
      </c>
      <c r="K111" s="5">
        <v>11.42</v>
      </c>
      <c r="L111" s="6"/>
      <c r="M111" s="5"/>
      <c r="N111" s="6"/>
      <c r="O111" s="5"/>
      <c r="P111" s="6"/>
      <c r="Q111" s="5"/>
      <c r="R111" s="6"/>
      <c r="S111" s="5"/>
      <c r="T111" s="6"/>
      <c r="U111" s="5"/>
      <c r="V111" s="6"/>
      <c r="W111" s="5"/>
      <c r="X111" s="5">
        <f t="shared" si="5"/>
        <v>11.42</v>
      </c>
    </row>
    <row r="112" spans="1:24" x14ac:dyDescent="0.3">
      <c r="A112" s="92">
        <v>101</v>
      </c>
      <c r="B112" s="92">
        <v>20871</v>
      </c>
      <c r="C112" s="3"/>
      <c r="D112" s="4" t="s">
        <v>268</v>
      </c>
      <c r="E112" s="92">
        <f t="shared" si="8"/>
        <v>844958</v>
      </c>
      <c r="F112" s="41">
        <v>844959</v>
      </c>
      <c r="G112" s="92">
        <f t="shared" si="6"/>
        <v>2</v>
      </c>
      <c r="H112" s="4" t="s">
        <v>19</v>
      </c>
      <c r="I112" s="5">
        <f t="shared" si="7"/>
        <v>11.42</v>
      </c>
      <c r="J112" s="6" t="s">
        <v>1565</v>
      </c>
      <c r="K112" s="5">
        <v>11.42</v>
      </c>
      <c r="L112" s="6"/>
      <c r="M112" s="5"/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5">
        <f t="shared" si="5"/>
        <v>11.42</v>
      </c>
    </row>
    <row r="113" spans="1:24" x14ac:dyDescent="0.3">
      <c r="A113" s="92">
        <v>102</v>
      </c>
      <c r="B113" s="92">
        <v>20872</v>
      </c>
      <c r="C113" s="3"/>
      <c r="D113" s="4" t="s">
        <v>244</v>
      </c>
      <c r="E113" s="92">
        <f t="shared" si="8"/>
        <v>844960</v>
      </c>
      <c r="F113" s="41">
        <v>844961</v>
      </c>
      <c r="G113" s="92">
        <f t="shared" si="6"/>
        <v>2</v>
      </c>
      <c r="H113" s="4" t="s">
        <v>184</v>
      </c>
      <c r="I113" s="5">
        <f t="shared" si="7"/>
        <v>11.42</v>
      </c>
      <c r="J113" s="6" t="s">
        <v>1631</v>
      </c>
      <c r="K113" s="5">
        <v>11.42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5"/>
        <v>11.42</v>
      </c>
    </row>
    <row r="114" spans="1:24" x14ac:dyDescent="0.3">
      <c r="A114" s="92">
        <v>103</v>
      </c>
      <c r="B114" s="92">
        <v>20873</v>
      </c>
      <c r="C114" s="3"/>
      <c r="D114" s="4" t="s">
        <v>237</v>
      </c>
      <c r="E114" s="92">
        <f t="shared" si="8"/>
        <v>844962</v>
      </c>
      <c r="F114" s="41">
        <v>844966</v>
      </c>
      <c r="G114" s="92">
        <f t="shared" si="6"/>
        <v>5</v>
      </c>
      <c r="H114" s="4" t="s">
        <v>60</v>
      </c>
      <c r="I114" s="5">
        <f t="shared" si="7"/>
        <v>28.55</v>
      </c>
      <c r="J114" s="6" t="s">
        <v>1632</v>
      </c>
      <c r="K114" s="5">
        <v>28.55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5">
        <f t="shared" si="5"/>
        <v>28.55</v>
      </c>
    </row>
    <row r="115" spans="1:24" x14ac:dyDescent="0.3">
      <c r="A115" s="92">
        <v>104</v>
      </c>
      <c r="B115" s="92">
        <v>20874</v>
      </c>
      <c r="C115" s="3">
        <v>43265</v>
      </c>
      <c r="D115" s="4" t="s">
        <v>156</v>
      </c>
      <c r="E115" s="92">
        <f t="shared" si="8"/>
        <v>844967</v>
      </c>
      <c r="F115" s="41">
        <v>844970</v>
      </c>
      <c r="G115" s="92">
        <f t="shared" si="6"/>
        <v>4</v>
      </c>
      <c r="H115" s="4" t="s">
        <v>37</v>
      </c>
      <c r="I115" s="5">
        <f t="shared" si="7"/>
        <v>22.84</v>
      </c>
      <c r="J115" s="6" t="s">
        <v>1633</v>
      </c>
      <c r="K115" s="5">
        <v>22.84</v>
      </c>
      <c r="L115" s="6"/>
      <c r="M115" s="5"/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5">
        <f t="shared" si="5"/>
        <v>22.84</v>
      </c>
    </row>
    <row r="116" spans="1:24" x14ac:dyDescent="0.3">
      <c r="A116" s="92">
        <v>105</v>
      </c>
      <c r="B116" s="92">
        <v>20875</v>
      </c>
      <c r="C116" s="3"/>
      <c r="D116" s="4" t="s">
        <v>250</v>
      </c>
      <c r="E116" s="92">
        <f t="shared" si="8"/>
        <v>844971</v>
      </c>
      <c r="F116" s="41">
        <v>844973</v>
      </c>
      <c r="G116" s="92">
        <f t="shared" si="6"/>
        <v>3</v>
      </c>
      <c r="H116" s="4" t="s">
        <v>74</v>
      </c>
      <c r="I116" s="5">
        <f t="shared" si="7"/>
        <v>17.13</v>
      </c>
      <c r="J116" s="6" t="s">
        <v>1634</v>
      </c>
      <c r="K116" s="5">
        <v>17.13</v>
      </c>
      <c r="L116" s="6"/>
      <c r="M116" s="5"/>
      <c r="N116" s="6"/>
      <c r="O116" s="5"/>
      <c r="P116" s="6"/>
      <c r="Q116" s="5"/>
      <c r="R116" s="6"/>
      <c r="S116" s="5"/>
      <c r="T116" s="6"/>
      <c r="U116" s="5"/>
      <c r="V116" s="6"/>
      <c r="W116" s="5"/>
      <c r="X116" s="5">
        <f t="shared" si="5"/>
        <v>17.13</v>
      </c>
    </row>
    <row r="117" spans="1:24" x14ac:dyDescent="0.3">
      <c r="A117" s="92">
        <v>106</v>
      </c>
      <c r="B117" s="92">
        <v>20876</v>
      </c>
      <c r="C117" s="3"/>
      <c r="D117" s="4" t="s">
        <v>262</v>
      </c>
      <c r="E117" s="92">
        <f t="shared" si="8"/>
        <v>844974</v>
      </c>
      <c r="F117" s="41">
        <v>844974</v>
      </c>
      <c r="G117" s="92">
        <f t="shared" si="6"/>
        <v>1</v>
      </c>
      <c r="H117" s="4" t="s">
        <v>27</v>
      </c>
      <c r="I117" s="5">
        <f t="shared" si="7"/>
        <v>5.71</v>
      </c>
      <c r="J117" s="6" t="s">
        <v>1656</v>
      </c>
      <c r="K117" s="5">
        <v>5.71</v>
      </c>
      <c r="L117" s="6"/>
      <c r="M117" s="5"/>
      <c r="N117" s="6"/>
      <c r="O117" s="5"/>
      <c r="P117" s="6"/>
      <c r="Q117" s="5"/>
      <c r="R117" s="6" t="s">
        <v>125</v>
      </c>
      <c r="S117" s="5"/>
      <c r="T117" s="6"/>
      <c r="U117" s="5"/>
      <c r="V117" s="6"/>
      <c r="W117" s="5"/>
      <c r="X117" s="5">
        <f t="shared" si="5"/>
        <v>5.71</v>
      </c>
    </row>
    <row r="118" spans="1:24" x14ac:dyDescent="0.3">
      <c r="A118" s="92">
        <v>107</v>
      </c>
      <c r="B118" s="92">
        <v>20877</v>
      </c>
      <c r="C118" s="3"/>
      <c r="D118" s="4" t="s">
        <v>253</v>
      </c>
      <c r="E118" s="92">
        <f t="shared" si="8"/>
        <v>844975</v>
      </c>
      <c r="F118" s="41">
        <v>844976</v>
      </c>
      <c r="G118" s="92">
        <f t="shared" si="6"/>
        <v>2</v>
      </c>
      <c r="H118" s="4" t="s">
        <v>85</v>
      </c>
      <c r="I118" s="5">
        <f t="shared" si="7"/>
        <v>11.42</v>
      </c>
      <c r="J118" s="6" t="s">
        <v>1728</v>
      </c>
      <c r="K118" s="5">
        <v>5.71</v>
      </c>
      <c r="L118" s="6" t="s">
        <v>1729</v>
      </c>
      <c r="M118" s="5">
        <v>5.71</v>
      </c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5">
        <f t="shared" si="5"/>
        <v>11.42</v>
      </c>
    </row>
    <row r="119" spans="1:24" x14ac:dyDescent="0.3">
      <c r="A119" s="92">
        <v>108</v>
      </c>
      <c r="B119" s="92">
        <v>20878</v>
      </c>
      <c r="C119" s="3"/>
      <c r="D119" s="4" t="s">
        <v>176</v>
      </c>
      <c r="E119" s="92">
        <f t="shared" si="8"/>
        <v>844977</v>
      </c>
      <c r="F119" s="41">
        <v>844978</v>
      </c>
      <c r="G119" s="92">
        <f t="shared" si="6"/>
        <v>2</v>
      </c>
      <c r="H119" s="4" t="s">
        <v>24</v>
      </c>
      <c r="I119" s="5">
        <f t="shared" si="7"/>
        <v>11.42</v>
      </c>
      <c r="J119" s="6" t="s">
        <v>1730</v>
      </c>
      <c r="K119" s="5">
        <v>11.42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6"/>
      <c r="W119" s="5"/>
      <c r="X119" s="5">
        <f t="shared" si="5"/>
        <v>11.42</v>
      </c>
    </row>
    <row r="120" spans="1:24" x14ac:dyDescent="0.3">
      <c r="A120" s="92">
        <v>109</v>
      </c>
      <c r="B120" s="92">
        <v>20879</v>
      </c>
      <c r="C120" s="3"/>
      <c r="D120" s="4" t="s">
        <v>238</v>
      </c>
      <c r="E120" s="92">
        <f t="shared" si="8"/>
        <v>844979</v>
      </c>
      <c r="F120" s="41">
        <v>844998</v>
      </c>
      <c r="G120" s="92">
        <f t="shared" si="6"/>
        <v>20</v>
      </c>
      <c r="H120" s="4" t="s">
        <v>104</v>
      </c>
      <c r="I120" s="5">
        <f t="shared" si="7"/>
        <v>114.2</v>
      </c>
      <c r="J120" s="6" t="s">
        <v>1731</v>
      </c>
      <c r="K120" s="5">
        <v>114.2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5"/>
        <v>114.2</v>
      </c>
    </row>
    <row r="121" spans="1:24" x14ac:dyDescent="0.3">
      <c r="A121" s="92">
        <v>110</v>
      </c>
      <c r="B121" s="92">
        <v>20880</v>
      </c>
      <c r="C121" s="3"/>
      <c r="D121" s="4" t="s">
        <v>1504</v>
      </c>
      <c r="E121" s="92">
        <f t="shared" si="8"/>
        <v>844999</v>
      </c>
      <c r="F121" s="41">
        <v>845004</v>
      </c>
      <c r="G121" s="92">
        <f t="shared" si="6"/>
        <v>6</v>
      </c>
      <c r="H121" s="4" t="s">
        <v>104</v>
      </c>
      <c r="I121" s="5">
        <f t="shared" si="7"/>
        <v>34.26</v>
      </c>
      <c r="J121" s="6" t="s">
        <v>1735</v>
      </c>
      <c r="K121" s="5">
        <v>34.26</v>
      </c>
      <c r="L121" s="6"/>
      <c r="M121" s="5"/>
      <c r="N121" s="6"/>
      <c r="O121" s="5"/>
      <c r="P121" s="6"/>
      <c r="Q121" s="5"/>
      <c r="R121" s="6"/>
      <c r="S121" s="5"/>
      <c r="T121" s="6"/>
      <c r="U121" s="5"/>
      <c r="V121" s="6"/>
      <c r="W121" s="5"/>
      <c r="X121" s="5">
        <f t="shared" si="5"/>
        <v>34.26</v>
      </c>
    </row>
    <row r="122" spans="1:24" x14ac:dyDescent="0.3">
      <c r="A122" s="92">
        <v>111</v>
      </c>
      <c r="B122" s="92">
        <v>20881</v>
      </c>
      <c r="C122" s="3"/>
      <c r="D122" s="4" t="s">
        <v>230</v>
      </c>
      <c r="E122" s="92">
        <f t="shared" si="8"/>
        <v>845005</v>
      </c>
      <c r="F122" s="41">
        <v>845031</v>
      </c>
      <c r="G122" s="92">
        <f t="shared" si="6"/>
        <v>27</v>
      </c>
      <c r="H122" s="4" t="s">
        <v>331</v>
      </c>
      <c r="I122" s="5">
        <f t="shared" si="7"/>
        <v>154.16999999999999</v>
      </c>
      <c r="J122" s="6" t="s">
        <v>1836</v>
      </c>
      <c r="K122" s="5">
        <v>154.16999999999999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5"/>
        <v>154.16999999999999</v>
      </c>
    </row>
    <row r="123" spans="1:24" x14ac:dyDescent="0.3">
      <c r="A123" s="92">
        <v>112</v>
      </c>
      <c r="B123" s="92">
        <v>20882</v>
      </c>
      <c r="C123" s="3"/>
      <c r="D123" s="4" t="s">
        <v>230</v>
      </c>
      <c r="E123" s="92">
        <f t="shared" si="8"/>
        <v>845032</v>
      </c>
      <c r="F123" s="41">
        <v>845125</v>
      </c>
      <c r="G123" s="92">
        <f t="shared" si="6"/>
        <v>94</v>
      </c>
      <c r="H123" s="4" t="s">
        <v>104</v>
      </c>
      <c r="I123" s="5">
        <f t="shared" si="7"/>
        <v>536.74</v>
      </c>
      <c r="J123" s="6" t="s">
        <v>1732</v>
      </c>
      <c r="K123" s="5">
        <v>359.73</v>
      </c>
      <c r="L123" s="6" t="s">
        <v>1733</v>
      </c>
      <c r="M123" s="5">
        <v>57.1</v>
      </c>
      <c r="N123" s="6" t="s">
        <v>1734</v>
      </c>
      <c r="O123" s="5">
        <v>119.91</v>
      </c>
      <c r="P123" s="6"/>
      <c r="Q123" s="5"/>
      <c r="R123" s="6"/>
      <c r="S123" s="5"/>
      <c r="T123" s="6"/>
      <c r="U123" s="5"/>
      <c r="V123" s="6"/>
      <c r="W123" s="5"/>
      <c r="X123" s="5">
        <f t="shared" si="5"/>
        <v>536.74</v>
      </c>
    </row>
    <row r="124" spans="1:24" x14ac:dyDescent="0.3">
      <c r="A124" s="92">
        <v>113</v>
      </c>
      <c r="B124" s="92">
        <v>20883</v>
      </c>
      <c r="C124" s="3"/>
      <c r="D124" s="4" t="s">
        <v>167</v>
      </c>
      <c r="E124" s="92">
        <f t="shared" si="8"/>
        <v>845126</v>
      </c>
      <c r="F124" s="41">
        <v>845131</v>
      </c>
      <c r="G124" s="92">
        <f t="shared" si="6"/>
        <v>6</v>
      </c>
      <c r="H124" s="4" t="s">
        <v>310</v>
      </c>
      <c r="I124" s="5">
        <f t="shared" si="7"/>
        <v>34.26</v>
      </c>
      <c r="J124" s="6" t="s">
        <v>1635</v>
      </c>
      <c r="K124" s="5">
        <v>34.26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5"/>
        <v>34.26</v>
      </c>
    </row>
    <row r="125" spans="1:24" x14ac:dyDescent="0.3">
      <c r="A125" s="92">
        <v>114</v>
      </c>
      <c r="B125" s="92">
        <v>20884</v>
      </c>
      <c r="C125" s="3"/>
      <c r="D125" s="4" t="s">
        <v>272</v>
      </c>
      <c r="E125" s="92">
        <f t="shared" si="8"/>
        <v>845132</v>
      </c>
      <c r="F125" s="41">
        <v>845141</v>
      </c>
      <c r="G125" s="92">
        <f t="shared" si="6"/>
        <v>10</v>
      </c>
      <c r="H125" s="4" t="s">
        <v>11</v>
      </c>
      <c r="I125" s="5">
        <f t="shared" si="7"/>
        <v>57.1</v>
      </c>
      <c r="J125" s="6" t="s">
        <v>1636</v>
      </c>
      <c r="K125" s="5">
        <v>11.42</v>
      </c>
      <c r="L125" s="6" t="s">
        <v>1637</v>
      </c>
      <c r="M125" s="5">
        <v>45.68</v>
      </c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5"/>
        <v>57.1</v>
      </c>
    </row>
    <row r="126" spans="1:24" x14ac:dyDescent="0.3">
      <c r="A126" s="92">
        <v>115</v>
      </c>
      <c r="B126" s="92">
        <v>20885</v>
      </c>
      <c r="C126" s="3"/>
      <c r="D126" s="4" t="s">
        <v>262</v>
      </c>
      <c r="E126" s="92">
        <f t="shared" si="8"/>
        <v>845142</v>
      </c>
      <c r="F126" s="41">
        <v>845148</v>
      </c>
      <c r="G126" s="92">
        <f t="shared" si="6"/>
        <v>7</v>
      </c>
      <c r="H126" s="4" t="s">
        <v>1505</v>
      </c>
      <c r="I126" s="5">
        <f t="shared" si="7"/>
        <v>39.97</v>
      </c>
      <c r="J126" s="6" t="s">
        <v>1986</v>
      </c>
      <c r="K126" s="127">
        <v>39.97</v>
      </c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5">
        <f t="shared" si="5"/>
        <v>39.97</v>
      </c>
    </row>
    <row r="127" spans="1:24" x14ac:dyDescent="0.3">
      <c r="A127" s="92">
        <v>116</v>
      </c>
      <c r="B127" s="92">
        <v>20886</v>
      </c>
      <c r="C127" s="3">
        <v>43266</v>
      </c>
      <c r="D127" s="4" t="s">
        <v>249</v>
      </c>
      <c r="E127" s="92">
        <f t="shared" si="8"/>
        <v>845149</v>
      </c>
      <c r="F127" s="41">
        <v>845150</v>
      </c>
      <c r="G127" s="92">
        <f t="shared" si="6"/>
        <v>2</v>
      </c>
      <c r="H127" s="4" t="s">
        <v>193</v>
      </c>
      <c r="I127" s="5">
        <f t="shared" si="7"/>
        <v>11.42</v>
      </c>
      <c r="J127" s="6" t="s">
        <v>1638</v>
      </c>
      <c r="K127" s="5">
        <v>11.42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5"/>
        <v>11.42</v>
      </c>
    </row>
    <row r="128" spans="1:24" x14ac:dyDescent="0.3">
      <c r="A128" s="92">
        <v>117</v>
      </c>
      <c r="B128" s="92">
        <v>20887</v>
      </c>
      <c r="C128" s="3"/>
      <c r="D128" s="4" t="s">
        <v>179</v>
      </c>
      <c r="E128" s="92">
        <f t="shared" si="8"/>
        <v>845151</v>
      </c>
      <c r="F128" s="41">
        <v>845186</v>
      </c>
      <c r="G128" s="92">
        <f t="shared" si="6"/>
        <v>36</v>
      </c>
      <c r="H128" s="4" t="s">
        <v>108</v>
      </c>
      <c r="I128" s="5">
        <f t="shared" si="7"/>
        <v>205.56</v>
      </c>
      <c r="J128" s="6" t="s">
        <v>1736</v>
      </c>
      <c r="K128" s="5">
        <v>57.1</v>
      </c>
      <c r="L128" s="6" t="s">
        <v>1737</v>
      </c>
      <c r="M128" s="5">
        <v>62.81</v>
      </c>
      <c r="N128" s="6" t="s">
        <v>1738</v>
      </c>
      <c r="O128" s="5">
        <v>45.68</v>
      </c>
      <c r="P128" s="6" t="s">
        <v>1739</v>
      </c>
      <c r="Q128" s="5">
        <v>39.97</v>
      </c>
      <c r="R128" s="6"/>
      <c r="S128" s="5"/>
      <c r="T128" s="6"/>
      <c r="U128" s="5"/>
      <c r="V128" s="6"/>
      <c r="W128" s="5"/>
      <c r="X128" s="5">
        <f t="shared" si="5"/>
        <v>205.56</v>
      </c>
    </row>
    <row r="129" spans="1:24" x14ac:dyDescent="0.3">
      <c r="A129" s="92">
        <v>118</v>
      </c>
      <c r="B129" s="92">
        <v>20888</v>
      </c>
      <c r="C129" s="3"/>
      <c r="D129" s="4" t="s">
        <v>250</v>
      </c>
      <c r="E129" s="92">
        <f t="shared" si="8"/>
        <v>845187</v>
      </c>
      <c r="F129" s="41">
        <v>845191</v>
      </c>
      <c r="G129" s="92">
        <f t="shared" si="6"/>
        <v>5</v>
      </c>
      <c r="H129" s="4" t="s">
        <v>123</v>
      </c>
      <c r="I129" s="5">
        <f t="shared" si="7"/>
        <v>28.55</v>
      </c>
      <c r="J129" s="6" t="s">
        <v>1639</v>
      </c>
      <c r="K129" s="5">
        <v>28.55</v>
      </c>
      <c r="L129" s="6"/>
      <c r="M129" s="5"/>
      <c r="N129" s="6"/>
      <c r="O129" s="5"/>
      <c r="P129" s="6"/>
      <c r="Q129" s="5"/>
      <c r="R129" s="6"/>
      <c r="S129" s="5"/>
      <c r="T129" s="6"/>
      <c r="U129" s="5"/>
      <c r="V129" s="6"/>
      <c r="W129" s="5"/>
      <c r="X129" s="5">
        <f t="shared" si="5"/>
        <v>28.55</v>
      </c>
    </row>
    <row r="130" spans="1:24" x14ac:dyDescent="0.3">
      <c r="A130" s="92">
        <v>119</v>
      </c>
      <c r="B130" s="92">
        <v>20889</v>
      </c>
      <c r="C130" s="3"/>
      <c r="D130" s="4" t="s">
        <v>264</v>
      </c>
      <c r="E130" s="92">
        <f t="shared" si="8"/>
        <v>845192</v>
      </c>
      <c r="F130" s="41">
        <v>845196</v>
      </c>
      <c r="G130" s="92">
        <f t="shared" si="6"/>
        <v>5</v>
      </c>
      <c r="H130" s="4" t="s">
        <v>208</v>
      </c>
      <c r="I130" s="5">
        <f t="shared" si="7"/>
        <v>28.55</v>
      </c>
      <c r="J130" s="6" t="s">
        <v>1837</v>
      </c>
      <c r="K130" s="5">
        <v>17.13</v>
      </c>
      <c r="L130" s="6" t="s">
        <v>1838</v>
      </c>
      <c r="M130" s="5">
        <v>11.42</v>
      </c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5"/>
        <v>28.549999999999997</v>
      </c>
    </row>
    <row r="131" spans="1:24" x14ac:dyDescent="0.3">
      <c r="A131" s="92">
        <v>120</v>
      </c>
      <c r="B131" s="92">
        <v>20890</v>
      </c>
      <c r="C131" s="3">
        <v>43269</v>
      </c>
      <c r="D131" s="4" t="s">
        <v>166</v>
      </c>
      <c r="E131" s="92">
        <f t="shared" si="8"/>
        <v>845197</v>
      </c>
      <c r="F131" s="41">
        <v>845209</v>
      </c>
      <c r="G131" s="92">
        <f t="shared" si="6"/>
        <v>13</v>
      </c>
      <c r="H131" s="4" t="s">
        <v>22</v>
      </c>
      <c r="I131" s="5">
        <f t="shared" si="7"/>
        <v>74.23</v>
      </c>
      <c r="J131" s="6" t="s">
        <v>1740</v>
      </c>
      <c r="K131" s="5">
        <v>22.84</v>
      </c>
      <c r="L131" s="6" t="s">
        <v>1741</v>
      </c>
      <c r="M131" s="5">
        <v>22.84</v>
      </c>
      <c r="N131" s="6" t="s">
        <v>1742</v>
      </c>
      <c r="O131" s="5">
        <v>17.13</v>
      </c>
      <c r="P131" s="6" t="s">
        <v>1743</v>
      </c>
      <c r="Q131" s="5">
        <v>11.42</v>
      </c>
      <c r="R131" s="6"/>
      <c r="S131" s="5"/>
      <c r="T131" s="6"/>
      <c r="U131" s="5"/>
      <c r="V131" s="6"/>
      <c r="W131" s="5"/>
      <c r="X131" s="5">
        <f t="shared" si="5"/>
        <v>74.23</v>
      </c>
    </row>
    <row r="132" spans="1:24" x14ac:dyDescent="0.3">
      <c r="A132" s="92">
        <v>121</v>
      </c>
      <c r="B132" s="92">
        <v>20891</v>
      </c>
      <c r="C132" s="3"/>
      <c r="D132" s="4" t="s">
        <v>333</v>
      </c>
      <c r="E132" s="92">
        <f t="shared" si="8"/>
        <v>845210</v>
      </c>
      <c r="F132" s="41">
        <v>845218</v>
      </c>
      <c r="G132" s="92">
        <f t="shared" si="6"/>
        <v>9</v>
      </c>
      <c r="H132" s="4" t="s">
        <v>188</v>
      </c>
      <c r="I132" s="5">
        <f t="shared" si="7"/>
        <v>51.39</v>
      </c>
      <c r="J132" s="6" t="s">
        <v>1744</v>
      </c>
      <c r="K132" s="5">
        <v>5.71</v>
      </c>
      <c r="L132" s="6" t="s">
        <v>1745</v>
      </c>
      <c r="M132" s="5">
        <v>11.42</v>
      </c>
      <c r="N132" s="6" t="s">
        <v>1746</v>
      </c>
      <c r="O132" s="5">
        <v>11.42</v>
      </c>
      <c r="P132" s="6" t="s">
        <v>1747</v>
      </c>
      <c r="Q132" s="5">
        <v>22.84</v>
      </c>
      <c r="R132" s="6"/>
      <c r="S132" s="5"/>
      <c r="T132" s="6"/>
      <c r="U132" s="5"/>
      <c r="V132" s="6"/>
      <c r="W132" s="5"/>
      <c r="X132" s="5">
        <f t="shared" si="5"/>
        <v>51.39</v>
      </c>
    </row>
    <row r="133" spans="1:24" x14ac:dyDescent="0.3">
      <c r="A133" s="92">
        <v>122</v>
      </c>
      <c r="B133" s="92">
        <v>20892</v>
      </c>
      <c r="C133" s="3"/>
      <c r="D133" s="4" t="s">
        <v>256</v>
      </c>
      <c r="E133" s="92">
        <f t="shared" si="8"/>
        <v>845219</v>
      </c>
      <c r="F133" s="41">
        <v>845221</v>
      </c>
      <c r="G133" s="92">
        <f t="shared" si="6"/>
        <v>3</v>
      </c>
      <c r="H133" s="4" t="s">
        <v>119</v>
      </c>
      <c r="I133" s="5">
        <f t="shared" si="7"/>
        <v>17.13</v>
      </c>
      <c r="J133" s="6" t="s">
        <v>1748</v>
      </c>
      <c r="K133" s="5">
        <v>17.13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5"/>
        <v>17.13</v>
      </c>
    </row>
    <row r="134" spans="1:24" x14ac:dyDescent="0.3">
      <c r="A134" s="92">
        <v>123</v>
      </c>
      <c r="B134" s="92">
        <v>20893</v>
      </c>
      <c r="C134" s="3"/>
      <c r="D134" s="4" t="s">
        <v>172</v>
      </c>
      <c r="E134" s="92">
        <f t="shared" si="8"/>
        <v>845222</v>
      </c>
      <c r="F134" s="41">
        <v>845228</v>
      </c>
      <c r="G134" s="92">
        <f t="shared" si="6"/>
        <v>7</v>
      </c>
      <c r="H134" s="4" t="s">
        <v>5</v>
      </c>
      <c r="I134" s="5">
        <f t="shared" si="7"/>
        <v>39.97</v>
      </c>
      <c r="J134" s="6" t="s">
        <v>1749</v>
      </c>
      <c r="K134" s="5">
        <v>28.55</v>
      </c>
      <c r="L134" s="6" t="s">
        <v>1750</v>
      </c>
      <c r="M134" s="5">
        <v>11.42</v>
      </c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5"/>
        <v>39.97</v>
      </c>
    </row>
    <row r="135" spans="1:24" x14ac:dyDescent="0.3">
      <c r="A135" s="92">
        <v>124</v>
      </c>
      <c r="B135" s="92">
        <v>20894</v>
      </c>
      <c r="C135" s="3"/>
      <c r="D135" s="4" t="s">
        <v>270</v>
      </c>
      <c r="E135" s="92">
        <f t="shared" si="8"/>
        <v>845229</v>
      </c>
      <c r="F135" s="41">
        <v>845237</v>
      </c>
      <c r="G135" s="92">
        <f t="shared" si="6"/>
        <v>9</v>
      </c>
      <c r="H135" s="4" t="s">
        <v>109</v>
      </c>
      <c r="I135" s="5">
        <f t="shared" si="7"/>
        <v>51.39</v>
      </c>
      <c r="J135" s="6" t="s">
        <v>1657</v>
      </c>
      <c r="K135" s="5">
        <v>22.84</v>
      </c>
      <c r="L135" s="6" t="s">
        <v>1658</v>
      </c>
      <c r="M135" s="5">
        <v>28.55</v>
      </c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ref="X135:X206" si="9">K135+M135+O135+Q135+S135+U135+W135</f>
        <v>51.39</v>
      </c>
    </row>
    <row r="136" spans="1:24" x14ac:dyDescent="0.3">
      <c r="A136" s="92">
        <v>125</v>
      </c>
      <c r="B136" s="92">
        <v>20895</v>
      </c>
      <c r="C136" s="3"/>
      <c r="D136" s="4" t="s">
        <v>268</v>
      </c>
      <c r="E136" s="92">
        <f t="shared" si="8"/>
        <v>845238</v>
      </c>
      <c r="F136" s="41">
        <v>845240</v>
      </c>
      <c r="G136" s="92">
        <f t="shared" si="6"/>
        <v>3</v>
      </c>
      <c r="H136" s="4" t="s">
        <v>1566</v>
      </c>
      <c r="I136" s="5">
        <f t="shared" si="7"/>
        <v>17.13</v>
      </c>
      <c r="J136" s="6" t="s">
        <v>1659</v>
      </c>
      <c r="K136" s="5">
        <v>17.13</v>
      </c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9"/>
        <v>17.13</v>
      </c>
    </row>
    <row r="137" spans="1:24" x14ac:dyDescent="0.3">
      <c r="A137" s="92">
        <v>126</v>
      </c>
      <c r="B137" s="103">
        <v>20896</v>
      </c>
      <c r="C137" s="3"/>
      <c r="D137" s="4" t="s">
        <v>257</v>
      </c>
      <c r="E137" s="92">
        <v>465306</v>
      </c>
      <c r="F137" s="41">
        <v>465310</v>
      </c>
      <c r="G137" s="92">
        <f t="shared" si="6"/>
        <v>5</v>
      </c>
      <c r="H137" s="4" t="s">
        <v>49</v>
      </c>
      <c r="I137" s="5">
        <f t="shared" si="7"/>
        <v>28.55</v>
      </c>
      <c r="J137" s="6" t="s">
        <v>1640</v>
      </c>
      <c r="K137" s="5">
        <v>28.55</v>
      </c>
      <c r="L137" s="6"/>
      <c r="M137" s="5"/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si="9"/>
        <v>28.55</v>
      </c>
    </row>
    <row r="138" spans="1:24" x14ac:dyDescent="0.3">
      <c r="A138" s="92">
        <v>127</v>
      </c>
      <c r="B138" s="120">
        <v>20897</v>
      </c>
      <c r="C138" s="3"/>
      <c r="D138" s="4" t="s">
        <v>252</v>
      </c>
      <c r="E138" s="92">
        <v>845241</v>
      </c>
      <c r="F138" s="41">
        <v>845246</v>
      </c>
      <c r="G138" s="92">
        <f t="shared" si="6"/>
        <v>6</v>
      </c>
      <c r="H138" s="4" t="s">
        <v>108</v>
      </c>
      <c r="I138" s="5">
        <f t="shared" si="7"/>
        <v>34.26</v>
      </c>
      <c r="J138" s="6" t="s">
        <v>1751</v>
      </c>
      <c r="K138" s="5">
        <v>34.26</v>
      </c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9"/>
        <v>34.26</v>
      </c>
    </row>
    <row r="139" spans="1:24" x14ac:dyDescent="0.3">
      <c r="A139" s="92">
        <v>128</v>
      </c>
      <c r="B139" s="103">
        <v>20898</v>
      </c>
      <c r="C139" s="3"/>
      <c r="D139" s="4" t="s">
        <v>249</v>
      </c>
      <c r="E139" s="92">
        <v>445896</v>
      </c>
      <c r="F139" s="41">
        <v>445897</v>
      </c>
      <c r="G139" s="41">
        <f t="shared" si="6"/>
        <v>2</v>
      </c>
      <c r="H139" s="4" t="s">
        <v>193</v>
      </c>
      <c r="I139" s="5">
        <f t="shared" si="7"/>
        <v>11.42</v>
      </c>
      <c r="J139" s="6" t="s">
        <v>603</v>
      </c>
      <c r="K139" s="5">
        <v>11.42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si="9"/>
        <v>11.42</v>
      </c>
    </row>
    <row r="140" spans="1:24" x14ac:dyDescent="0.3">
      <c r="A140" s="92">
        <v>129</v>
      </c>
      <c r="B140" s="92">
        <v>20899</v>
      </c>
      <c r="C140" s="3"/>
      <c r="D140" s="4" t="s">
        <v>251</v>
      </c>
      <c r="E140" s="92">
        <v>845247</v>
      </c>
      <c r="F140" s="41">
        <v>845273</v>
      </c>
      <c r="G140" s="45">
        <f t="shared" si="6"/>
        <v>27</v>
      </c>
      <c r="H140" s="4" t="s">
        <v>17</v>
      </c>
      <c r="I140" s="5">
        <f t="shared" ref="I140:I206" si="10">(G140*5.71)</f>
        <v>154.16999999999999</v>
      </c>
      <c r="J140" s="6" t="s">
        <v>1752</v>
      </c>
      <c r="K140" s="5">
        <v>39.97</v>
      </c>
      <c r="L140" s="6" t="s">
        <v>1753</v>
      </c>
      <c r="M140" s="5">
        <v>34.26</v>
      </c>
      <c r="N140" s="6" t="s">
        <v>1754</v>
      </c>
      <c r="O140" s="5">
        <v>34.26</v>
      </c>
      <c r="P140" s="6" t="s">
        <v>1755</v>
      </c>
      <c r="Q140" s="5">
        <v>22.84</v>
      </c>
      <c r="R140" s="6" t="s">
        <v>1756</v>
      </c>
      <c r="S140" s="5">
        <v>22.84</v>
      </c>
      <c r="T140" s="6"/>
      <c r="U140" s="5"/>
      <c r="V140" s="6"/>
      <c r="W140" s="5"/>
      <c r="X140" s="5">
        <f t="shared" si="9"/>
        <v>154.16999999999999</v>
      </c>
    </row>
    <row r="141" spans="1:24" x14ac:dyDescent="0.3">
      <c r="A141" s="92">
        <v>130</v>
      </c>
      <c r="B141" s="92">
        <v>20900</v>
      </c>
      <c r="C141" s="3">
        <v>43270</v>
      </c>
      <c r="D141" s="4" t="s">
        <v>271</v>
      </c>
      <c r="E141" s="92">
        <f t="shared" ref="E141:E204" si="11">(F140+1)</f>
        <v>845274</v>
      </c>
      <c r="F141" s="41">
        <v>845279</v>
      </c>
      <c r="G141" s="92">
        <f t="shared" si="6"/>
        <v>6</v>
      </c>
      <c r="H141" s="4" t="s">
        <v>1567</v>
      </c>
      <c r="I141" s="5">
        <f t="shared" si="10"/>
        <v>34.26</v>
      </c>
      <c r="J141" s="6" t="s">
        <v>1757</v>
      </c>
      <c r="K141" s="5">
        <v>34.26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5">
        <f t="shared" si="9"/>
        <v>34.26</v>
      </c>
    </row>
    <row r="142" spans="1:24" x14ac:dyDescent="0.3">
      <c r="A142" s="92">
        <v>131</v>
      </c>
      <c r="B142" s="92">
        <v>20901</v>
      </c>
      <c r="C142" s="3"/>
      <c r="D142" s="4" t="s">
        <v>272</v>
      </c>
      <c r="E142" s="92">
        <f t="shared" si="11"/>
        <v>845280</v>
      </c>
      <c r="F142" s="41">
        <v>845298</v>
      </c>
      <c r="G142" s="92">
        <f t="shared" ref="G142:G206" si="12">(F142-E142)+1</f>
        <v>19</v>
      </c>
      <c r="H142" s="4" t="s">
        <v>11</v>
      </c>
      <c r="I142" s="5">
        <f t="shared" si="10"/>
        <v>108.49</v>
      </c>
      <c r="J142" s="6" t="s">
        <v>1660</v>
      </c>
      <c r="K142" s="5">
        <v>34.26</v>
      </c>
      <c r="L142" s="6" t="s">
        <v>1661</v>
      </c>
      <c r="M142" s="5">
        <v>34.26</v>
      </c>
      <c r="N142" s="6" t="s">
        <v>1662</v>
      </c>
      <c r="O142" s="5">
        <v>39.97</v>
      </c>
      <c r="P142" s="6"/>
      <c r="Q142" s="5"/>
      <c r="R142" s="6"/>
      <c r="S142" s="5"/>
      <c r="T142" s="6"/>
      <c r="U142" s="5"/>
      <c r="V142" s="6"/>
      <c r="W142" s="5"/>
      <c r="X142" s="5">
        <f t="shared" si="9"/>
        <v>108.49</v>
      </c>
    </row>
    <row r="143" spans="1:24" x14ac:dyDescent="0.3">
      <c r="A143" s="92">
        <v>132</v>
      </c>
      <c r="B143" s="92">
        <v>20902</v>
      </c>
      <c r="C143" s="3"/>
      <c r="D143" s="4" t="s">
        <v>229</v>
      </c>
      <c r="E143" s="92">
        <f t="shared" si="11"/>
        <v>845299</v>
      </c>
      <c r="F143" s="41">
        <v>845304</v>
      </c>
      <c r="G143" s="92">
        <f t="shared" si="12"/>
        <v>6</v>
      </c>
      <c r="H143" s="4" t="s">
        <v>39</v>
      </c>
      <c r="I143" s="5">
        <f t="shared" si="10"/>
        <v>34.26</v>
      </c>
      <c r="J143" s="6" t="s">
        <v>304</v>
      </c>
      <c r="K143" s="5">
        <v>34.26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5">
        <f t="shared" si="9"/>
        <v>34.26</v>
      </c>
    </row>
    <row r="144" spans="1:24" x14ac:dyDescent="0.3">
      <c r="A144" s="92">
        <v>133</v>
      </c>
      <c r="B144" s="92">
        <v>20903</v>
      </c>
      <c r="C144" s="3"/>
      <c r="D144" s="4" t="s">
        <v>1568</v>
      </c>
      <c r="E144" s="92">
        <f t="shared" si="11"/>
        <v>845305</v>
      </c>
      <c r="F144" s="41">
        <v>845309</v>
      </c>
      <c r="G144" s="92">
        <f t="shared" si="12"/>
        <v>5</v>
      </c>
      <c r="H144" s="4" t="s">
        <v>28</v>
      </c>
      <c r="I144" s="5">
        <f t="shared" si="10"/>
        <v>28.55</v>
      </c>
      <c r="J144" s="6" t="s">
        <v>1787</v>
      </c>
      <c r="K144" s="5">
        <v>28.55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9"/>
        <v>28.55</v>
      </c>
    </row>
    <row r="145" spans="1:24" x14ac:dyDescent="0.3">
      <c r="A145" s="92">
        <v>134</v>
      </c>
      <c r="B145" s="103">
        <v>20904</v>
      </c>
      <c r="C145" s="3"/>
      <c r="D145" s="4" t="s">
        <v>237</v>
      </c>
      <c r="E145" s="92">
        <v>842728</v>
      </c>
      <c r="F145" s="41">
        <v>842732</v>
      </c>
      <c r="G145" s="92">
        <f t="shared" si="12"/>
        <v>5</v>
      </c>
      <c r="H145" s="4" t="s">
        <v>60</v>
      </c>
      <c r="I145" s="5">
        <f t="shared" si="10"/>
        <v>28.55</v>
      </c>
      <c r="J145" s="126" t="s">
        <v>98</v>
      </c>
      <c r="K145" s="5"/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9"/>
        <v>0</v>
      </c>
    </row>
    <row r="146" spans="1:24" x14ac:dyDescent="0.3">
      <c r="A146" s="92">
        <v>135</v>
      </c>
      <c r="B146" s="103">
        <v>20905</v>
      </c>
      <c r="C146" s="3"/>
      <c r="D146" s="4" t="s">
        <v>1300</v>
      </c>
      <c r="E146" s="92">
        <v>842543</v>
      </c>
      <c r="F146" s="41">
        <v>842546</v>
      </c>
      <c r="G146" s="92">
        <f t="shared" si="12"/>
        <v>4</v>
      </c>
      <c r="H146" s="4" t="s">
        <v>287</v>
      </c>
      <c r="I146" s="5">
        <f t="shared" si="10"/>
        <v>22.84</v>
      </c>
      <c r="J146" s="6" t="s">
        <v>1758</v>
      </c>
      <c r="K146" s="5">
        <v>22.84</v>
      </c>
      <c r="L146" s="6"/>
      <c r="M146" s="5"/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5">
        <f t="shared" si="9"/>
        <v>22.84</v>
      </c>
    </row>
    <row r="147" spans="1:24" x14ac:dyDescent="0.3">
      <c r="A147" s="92">
        <v>136</v>
      </c>
      <c r="B147" s="103">
        <v>20906</v>
      </c>
      <c r="C147" s="3"/>
      <c r="D147" s="4" t="s">
        <v>248</v>
      </c>
      <c r="E147" s="92">
        <v>840441</v>
      </c>
      <c r="F147" s="41">
        <v>840443</v>
      </c>
      <c r="G147" s="92">
        <f t="shared" si="12"/>
        <v>3</v>
      </c>
      <c r="H147" s="4" t="s">
        <v>13</v>
      </c>
      <c r="I147" s="5">
        <f t="shared" si="10"/>
        <v>17.13</v>
      </c>
      <c r="J147" s="6" t="s">
        <v>1663</v>
      </c>
      <c r="K147" s="5">
        <v>17.13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5">
        <f t="shared" si="9"/>
        <v>17.13</v>
      </c>
    </row>
    <row r="148" spans="1:24" x14ac:dyDescent="0.3">
      <c r="A148" s="92">
        <v>137</v>
      </c>
      <c r="B148" s="103">
        <v>20907</v>
      </c>
      <c r="C148" s="3"/>
      <c r="D148" s="4" t="s">
        <v>186</v>
      </c>
      <c r="E148" s="92">
        <v>842309</v>
      </c>
      <c r="F148" s="41">
        <v>842313</v>
      </c>
      <c r="G148" s="92">
        <f t="shared" si="12"/>
        <v>5</v>
      </c>
      <c r="H148" s="4" t="s">
        <v>117</v>
      </c>
      <c r="I148" s="5">
        <f t="shared" si="10"/>
        <v>28.55</v>
      </c>
      <c r="J148" s="6" t="s">
        <v>1759</v>
      </c>
      <c r="K148" s="5">
        <v>11.42</v>
      </c>
      <c r="L148" s="6" t="s">
        <v>1760</v>
      </c>
      <c r="M148" s="5">
        <v>17.13</v>
      </c>
      <c r="N148" s="6"/>
      <c r="O148" s="5"/>
      <c r="P148" s="5"/>
      <c r="Q148" s="5"/>
      <c r="R148" s="6"/>
      <c r="S148" s="5"/>
      <c r="T148" s="6"/>
      <c r="U148" s="5"/>
      <c r="V148" s="6"/>
      <c r="W148" s="5"/>
      <c r="X148" s="5">
        <f t="shared" si="9"/>
        <v>28.549999999999997</v>
      </c>
    </row>
    <row r="149" spans="1:24" x14ac:dyDescent="0.3">
      <c r="A149" s="92">
        <v>138</v>
      </c>
      <c r="B149" s="92">
        <v>20908</v>
      </c>
      <c r="C149" s="3"/>
      <c r="D149" s="4" t="s">
        <v>245</v>
      </c>
      <c r="E149" s="92">
        <v>845310</v>
      </c>
      <c r="F149" s="41">
        <v>845314</v>
      </c>
      <c r="G149" s="92">
        <f t="shared" si="12"/>
        <v>5</v>
      </c>
      <c r="H149" s="4" t="s">
        <v>107</v>
      </c>
      <c r="I149" s="5">
        <f t="shared" si="10"/>
        <v>28.55</v>
      </c>
      <c r="J149" s="6" t="s">
        <v>1761</v>
      </c>
      <c r="K149" s="5">
        <v>28.55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9"/>
        <v>28.55</v>
      </c>
    </row>
    <row r="150" spans="1:24" x14ac:dyDescent="0.3">
      <c r="A150" s="92">
        <v>139</v>
      </c>
      <c r="B150" s="92">
        <v>20909</v>
      </c>
      <c r="C150" s="3"/>
      <c r="D150" s="4" t="s">
        <v>267</v>
      </c>
      <c r="E150" s="92">
        <f t="shared" si="11"/>
        <v>845315</v>
      </c>
      <c r="F150" s="41">
        <v>845318</v>
      </c>
      <c r="G150" s="92">
        <f t="shared" si="12"/>
        <v>4</v>
      </c>
      <c r="H150" s="4" t="s">
        <v>193</v>
      </c>
      <c r="I150" s="5">
        <f t="shared" si="10"/>
        <v>22.84</v>
      </c>
      <c r="J150" s="6" t="s">
        <v>1762</v>
      </c>
      <c r="K150" s="5">
        <v>22.84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9"/>
        <v>22.84</v>
      </c>
    </row>
    <row r="151" spans="1:24" x14ac:dyDescent="0.3">
      <c r="A151" s="92">
        <v>140</v>
      </c>
      <c r="B151" s="92">
        <v>20910</v>
      </c>
      <c r="C151" s="3"/>
      <c r="D151" s="4" t="s">
        <v>257</v>
      </c>
      <c r="E151" s="92">
        <f t="shared" si="11"/>
        <v>845319</v>
      </c>
      <c r="F151" s="41">
        <v>845321</v>
      </c>
      <c r="G151" s="92">
        <f t="shared" si="12"/>
        <v>3</v>
      </c>
      <c r="H151" s="4" t="s">
        <v>108</v>
      </c>
      <c r="I151" s="5">
        <f t="shared" si="10"/>
        <v>17.13</v>
      </c>
      <c r="J151" s="6" t="s">
        <v>1763</v>
      </c>
      <c r="K151" s="5">
        <v>17.13</v>
      </c>
      <c r="L151" s="6"/>
      <c r="M151" s="5"/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5">
        <f t="shared" si="9"/>
        <v>17.13</v>
      </c>
    </row>
    <row r="152" spans="1:24" x14ac:dyDescent="0.3">
      <c r="A152" s="92">
        <v>141</v>
      </c>
      <c r="B152" s="103">
        <v>20913</v>
      </c>
      <c r="C152" s="3">
        <v>43271</v>
      </c>
      <c r="D152" s="4" t="s">
        <v>148</v>
      </c>
      <c r="E152" s="92">
        <v>842720</v>
      </c>
      <c r="F152" s="41">
        <v>842721</v>
      </c>
      <c r="G152" s="92">
        <f t="shared" si="12"/>
        <v>2</v>
      </c>
      <c r="H152" s="4" t="s">
        <v>123</v>
      </c>
      <c r="I152" s="5">
        <f t="shared" si="10"/>
        <v>11.42</v>
      </c>
      <c r="J152" s="6" t="s">
        <v>1503</v>
      </c>
      <c r="K152" s="5">
        <v>11.42</v>
      </c>
      <c r="L152" s="6"/>
      <c r="M152" s="5"/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5">
        <f t="shared" si="9"/>
        <v>11.42</v>
      </c>
    </row>
    <row r="153" spans="1:24" x14ac:dyDescent="0.3">
      <c r="A153" s="92">
        <v>142</v>
      </c>
      <c r="B153" s="92">
        <v>20914</v>
      </c>
      <c r="C153" s="3"/>
      <c r="D153" s="4" t="s">
        <v>244</v>
      </c>
      <c r="E153" s="92">
        <v>845322</v>
      </c>
      <c r="F153" s="41">
        <v>845323</v>
      </c>
      <c r="G153" s="92">
        <f t="shared" si="12"/>
        <v>2</v>
      </c>
      <c r="H153" s="4" t="s">
        <v>89</v>
      </c>
      <c r="I153" s="5">
        <f t="shared" si="10"/>
        <v>11.42</v>
      </c>
      <c r="J153" s="6" t="s">
        <v>1764</v>
      </c>
      <c r="K153" s="5">
        <v>11.42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5">
        <f t="shared" si="9"/>
        <v>11.42</v>
      </c>
    </row>
    <row r="154" spans="1:24" x14ac:dyDescent="0.3">
      <c r="A154" s="92">
        <v>143</v>
      </c>
      <c r="B154" s="92">
        <v>20915</v>
      </c>
      <c r="C154" s="3"/>
      <c r="D154" s="4" t="s">
        <v>243</v>
      </c>
      <c r="E154" s="92">
        <v>845324</v>
      </c>
      <c r="F154" s="41">
        <v>845325</v>
      </c>
      <c r="G154" s="92">
        <f t="shared" si="12"/>
        <v>2</v>
      </c>
      <c r="H154" s="4" t="s">
        <v>52</v>
      </c>
      <c r="I154" s="5">
        <f t="shared" si="10"/>
        <v>11.42</v>
      </c>
      <c r="J154" s="6" t="s">
        <v>1765</v>
      </c>
      <c r="K154" s="5">
        <v>11.42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>
        <f t="shared" si="9"/>
        <v>11.42</v>
      </c>
    </row>
    <row r="155" spans="1:24" x14ac:dyDescent="0.3">
      <c r="A155" s="92">
        <v>144</v>
      </c>
      <c r="B155" s="92">
        <v>20916</v>
      </c>
      <c r="C155" s="3"/>
      <c r="D155" s="4" t="s">
        <v>227</v>
      </c>
      <c r="E155" s="92">
        <f t="shared" si="11"/>
        <v>845326</v>
      </c>
      <c r="F155" s="41">
        <v>845342</v>
      </c>
      <c r="G155" s="92">
        <f t="shared" si="12"/>
        <v>17</v>
      </c>
      <c r="H155" s="4" t="s">
        <v>40</v>
      </c>
      <c r="I155" s="5">
        <f t="shared" si="10"/>
        <v>97.07</v>
      </c>
      <c r="J155" s="6" t="s">
        <v>1766</v>
      </c>
      <c r="K155" s="5">
        <v>57.1</v>
      </c>
      <c r="L155" s="6" t="s">
        <v>1767</v>
      </c>
      <c r="M155" s="5">
        <v>39.97</v>
      </c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5">
        <f t="shared" si="9"/>
        <v>97.07</v>
      </c>
    </row>
    <row r="156" spans="1:24" x14ac:dyDescent="0.3">
      <c r="A156" s="92">
        <v>145</v>
      </c>
      <c r="B156" s="92">
        <v>20917</v>
      </c>
      <c r="C156" s="3"/>
      <c r="D156" s="4" t="s">
        <v>179</v>
      </c>
      <c r="E156" s="92">
        <f t="shared" si="11"/>
        <v>845343</v>
      </c>
      <c r="F156" s="41">
        <v>845344</v>
      </c>
      <c r="G156" s="92">
        <f t="shared" si="12"/>
        <v>2</v>
      </c>
      <c r="H156" s="4" t="s">
        <v>381</v>
      </c>
      <c r="I156" s="5">
        <f t="shared" si="10"/>
        <v>11.42</v>
      </c>
      <c r="J156" s="6" t="s">
        <v>1768</v>
      </c>
      <c r="K156" s="5">
        <v>11.42</v>
      </c>
      <c r="L156" s="6"/>
      <c r="M156" s="5"/>
      <c r="N156" s="6"/>
      <c r="O156" s="5"/>
      <c r="P156" s="6"/>
      <c r="Q156" s="5"/>
      <c r="R156" s="6"/>
      <c r="S156" s="5"/>
      <c r="T156" s="6"/>
      <c r="U156" s="5"/>
      <c r="V156" s="6"/>
      <c r="W156" s="5"/>
      <c r="X156" s="5">
        <f t="shared" si="9"/>
        <v>11.42</v>
      </c>
    </row>
    <row r="157" spans="1:24" x14ac:dyDescent="0.3">
      <c r="A157" s="92">
        <v>146</v>
      </c>
      <c r="B157" s="103">
        <v>20918</v>
      </c>
      <c r="C157" s="3"/>
      <c r="D157" s="4" t="s">
        <v>156</v>
      </c>
      <c r="E157" s="92">
        <v>842627</v>
      </c>
      <c r="F157" s="41">
        <v>842629</v>
      </c>
      <c r="G157" s="92">
        <f t="shared" si="12"/>
        <v>3</v>
      </c>
      <c r="H157" s="4" t="s">
        <v>6</v>
      </c>
      <c r="I157" s="5">
        <f t="shared" si="10"/>
        <v>17.13</v>
      </c>
      <c r="J157" s="6" t="s">
        <v>1664</v>
      </c>
      <c r="K157" s="5">
        <v>11.42</v>
      </c>
      <c r="L157" s="6" t="s">
        <v>1665</v>
      </c>
      <c r="M157" s="5">
        <v>5.71</v>
      </c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5">
        <f t="shared" si="9"/>
        <v>17.13</v>
      </c>
    </row>
    <row r="158" spans="1:24" x14ac:dyDescent="0.3">
      <c r="A158" s="92">
        <v>147</v>
      </c>
      <c r="B158" s="92">
        <v>20919</v>
      </c>
      <c r="C158" s="3"/>
      <c r="D158" s="4" t="s">
        <v>255</v>
      </c>
      <c r="E158" s="92">
        <v>845345</v>
      </c>
      <c r="F158" s="41">
        <v>845347</v>
      </c>
      <c r="G158" s="92">
        <f t="shared" si="12"/>
        <v>3</v>
      </c>
      <c r="H158" s="4" t="s">
        <v>103</v>
      </c>
      <c r="I158" s="5">
        <f t="shared" si="10"/>
        <v>17.13</v>
      </c>
      <c r="J158" s="6" t="s">
        <v>1769</v>
      </c>
      <c r="K158" s="5">
        <v>17.13</v>
      </c>
      <c r="L158" s="6"/>
      <c r="M158" s="5"/>
      <c r="N158" s="6"/>
      <c r="O158" s="5"/>
      <c r="P158" s="6"/>
      <c r="Q158" s="5"/>
      <c r="R158" s="6"/>
      <c r="S158" s="5"/>
      <c r="T158" s="6"/>
      <c r="U158" s="5"/>
      <c r="V158" s="6"/>
      <c r="W158" s="5"/>
      <c r="X158" s="5">
        <f t="shared" si="9"/>
        <v>17.13</v>
      </c>
    </row>
    <row r="159" spans="1:24" x14ac:dyDescent="0.3">
      <c r="A159" s="92">
        <v>148</v>
      </c>
      <c r="B159" s="92">
        <v>20920</v>
      </c>
      <c r="C159" s="3"/>
      <c r="D159" s="4" t="s">
        <v>262</v>
      </c>
      <c r="E159" s="92">
        <f t="shared" si="11"/>
        <v>845348</v>
      </c>
      <c r="F159" s="41">
        <v>845350</v>
      </c>
      <c r="G159" s="92">
        <f t="shared" si="12"/>
        <v>3</v>
      </c>
      <c r="H159" s="4" t="s">
        <v>38</v>
      </c>
      <c r="I159" s="5">
        <f t="shared" si="10"/>
        <v>17.13</v>
      </c>
      <c r="J159" s="6" t="s">
        <v>1770</v>
      </c>
      <c r="K159" s="5">
        <v>17.13</v>
      </c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5">
        <f t="shared" si="9"/>
        <v>17.13</v>
      </c>
    </row>
    <row r="160" spans="1:24" x14ac:dyDescent="0.3">
      <c r="A160" s="92">
        <v>149</v>
      </c>
      <c r="B160" s="92">
        <v>20921</v>
      </c>
      <c r="C160" s="3"/>
      <c r="D160" s="4" t="s">
        <v>268</v>
      </c>
      <c r="E160" s="92">
        <f t="shared" si="11"/>
        <v>845351</v>
      </c>
      <c r="F160" s="41">
        <v>845353</v>
      </c>
      <c r="G160" s="92">
        <f t="shared" si="12"/>
        <v>3</v>
      </c>
      <c r="H160" s="4" t="s">
        <v>19</v>
      </c>
      <c r="I160" s="5">
        <f t="shared" si="10"/>
        <v>17.13</v>
      </c>
      <c r="J160" s="6" t="s">
        <v>1879</v>
      </c>
      <c r="K160" s="5">
        <v>17.13</v>
      </c>
      <c r="L160" s="6"/>
      <c r="M160" s="5"/>
      <c r="N160" s="6"/>
      <c r="O160" s="5"/>
      <c r="P160" s="6"/>
      <c r="Q160" s="5"/>
      <c r="R160" s="6"/>
      <c r="S160" s="5"/>
      <c r="T160" s="6"/>
      <c r="U160" s="5"/>
      <c r="V160" s="6"/>
      <c r="W160" s="5"/>
      <c r="X160" s="5">
        <f>K160+M160+O160+Q160+S160+U160+W160</f>
        <v>17.13</v>
      </c>
    </row>
    <row r="161" spans="1:24" x14ac:dyDescent="0.3">
      <c r="A161" s="92">
        <v>150</v>
      </c>
      <c r="B161" s="92">
        <v>20922</v>
      </c>
      <c r="C161" s="3"/>
      <c r="D161" s="4" t="s">
        <v>257</v>
      </c>
      <c r="E161" s="92">
        <f t="shared" si="11"/>
        <v>845354</v>
      </c>
      <c r="F161" s="41">
        <v>845358</v>
      </c>
      <c r="G161" s="92">
        <f t="shared" si="12"/>
        <v>5</v>
      </c>
      <c r="H161" s="4" t="s">
        <v>49</v>
      </c>
      <c r="I161" s="5">
        <f t="shared" si="10"/>
        <v>28.55</v>
      </c>
      <c r="J161" s="6" t="s">
        <v>1771</v>
      </c>
      <c r="K161" s="5">
        <v>28.55</v>
      </c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6"/>
      <c r="W161" s="5"/>
      <c r="X161" s="5">
        <f t="shared" si="9"/>
        <v>28.55</v>
      </c>
    </row>
    <row r="162" spans="1:24" x14ac:dyDescent="0.3">
      <c r="A162" s="92">
        <v>151</v>
      </c>
      <c r="B162" s="92">
        <v>20923</v>
      </c>
      <c r="C162" s="3"/>
      <c r="D162" s="4" t="s">
        <v>235</v>
      </c>
      <c r="E162" s="92">
        <f t="shared" si="11"/>
        <v>845359</v>
      </c>
      <c r="F162" s="41">
        <v>845364</v>
      </c>
      <c r="G162" s="92">
        <f t="shared" si="12"/>
        <v>6</v>
      </c>
      <c r="H162" s="4" t="s">
        <v>131</v>
      </c>
      <c r="I162" s="5">
        <f t="shared" si="10"/>
        <v>34.26</v>
      </c>
      <c r="J162" s="6" t="s">
        <v>1772</v>
      </c>
      <c r="K162" s="5">
        <v>34.26</v>
      </c>
      <c r="L162" s="6"/>
      <c r="M162" s="5"/>
      <c r="N162" s="6"/>
      <c r="O162" s="5"/>
      <c r="P162" s="6"/>
      <c r="Q162" s="5"/>
      <c r="R162" s="6"/>
      <c r="S162" s="5"/>
      <c r="T162" s="6"/>
      <c r="U162" s="5"/>
      <c r="V162" s="6"/>
      <c r="W162" s="5"/>
      <c r="X162" s="5">
        <f t="shared" si="9"/>
        <v>34.26</v>
      </c>
    </row>
    <row r="163" spans="1:24" x14ac:dyDescent="0.3">
      <c r="A163" s="92">
        <v>152</v>
      </c>
      <c r="B163" s="103">
        <v>20925</v>
      </c>
      <c r="C163" s="3">
        <v>43272</v>
      </c>
      <c r="D163" s="4" t="s">
        <v>167</v>
      </c>
      <c r="E163" s="92">
        <v>300843</v>
      </c>
      <c r="F163" s="41">
        <v>300843</v>
      </c>
      <c r="G163" s="92">
        <f t="shared" si="12"/>
        <v>1</v>
      </c>
      <c r="H163" s="4" t="s">
        <v>108</v>
      </c>
      <c r="I163" s="5">
        <f t="shared" si="10"/>
        <v>5.71</v>
      </c>
      <c r="J163" s="6" t="s">
        <v>1775</v>
      </c>
      <c r="K163" s="5">
        <v>5.71</v>
      </c>
      <c r="L163" s="6"/>
      <c r="M163" s="5"/>
      <c r="N163" s="6"/>
      <c r="O163" s="5"/>
      <c r="P163" s="6"/>
      <c r="Q163" s="5"/>
      <c r="R163" s="6"/>
      <c r="S163" s="5"/>
      <c r="T163" s="6"/>
      <c r="U163" s="5"/>
      <c r="V163" s="6"/>
      <c r="W163" s="5"/>
      <c r="X163" s="5">
        <f t="shared" si="9"/>
        <v>5.71</v>
      </c>
    </row>
    <row r="164" spans="1:24" x14ac:dyDescent="0.3">
      <c r="A164" s="92">
        <v>153</v>
      </c>
      <c r="B164" s="92">
        <v>20926</v>
      </c>
      <c r="C164" s="3"/>
      <c r="D164" s="4" t="s">
        <v>264</v>
      </c>
      <c r="E164" s="92">
        <v>845365</v>
      </c>
      <c r="F164" s="41">
        <v>845367</v>
      </c>
      <c r="G164" s="92">
        <f t="shared" si="12"/>
        <v>3</v>
      </c>
      <c r="H164" s="4" t="s">
        <v>9</v>
      </c>
      <c r="I164" s="5">
        <f t="shared" si="10"/>
        <v>17.13</v>
      </c>
      <c r="J164" s="6" t="s">
        <v>1776</v>
      </c>
      <c r="K164" s="5">
        <v>17.13</v>
      </c>
      <c r="L164" s="6"/>
      <c r="M164" s="5"/>
      <c r="N164" s="6"/>
      <c r="O164" s="5"/>
      <c r="P164" s="6"/>
      <c r="Q164" s="5"/>
      <c r="R164" s="6"/>
      <c r="S164" s="5"/>
      <c r="T164" s="6"/>
      <c r="U164" s="5"/>
      <c r="V164" s="6"/>
      <c r="W164" s="5"/>
      <c r="X164" s="5">
        <f t="shared" si="9"/>
        <v>17.13</v>
      </c>
    </row>
    <row r="165" spans="1:24" x14ac:dyDescent="0.3">
      <c r="A165" s="92">
        <v>154</v>
      </c>
      <c r="B165" s="92">
        <v>20927</v>
      </c>
      <c r="C165" s="3">
        <v>43273</v>
      </c>
      <c r="D165" s="4" t="s">
        <v>148</v>
      </c>
      <c r="E165" s="92">
        <f t="shared" si="11"/>
        <v>845368</v>
      </c>
      <c r="F165" s="41">
        <v>845369</v>
      </c>
      <c r="G165" s="92">
        <f t="shared" si="12"/>
        <v>2</v>
      </c>
      <c r="H165" s="4" t="s">
        <v>116</v>
      </c>
      <c r="I165" s="5">
        <f t="shared" si="10"/>
        <v>11.42</v>
      </c>
      <c r="J165" s="6" t="s">
        <v>1777</v>
      </c>
      <c r="K165" s="5">
        <v>11.42</v>
      </c>
      <c r="L165" s="6"/>
      <c r="M165" s="5"/>
      <c r="N165" s="6"/>
      <c r="O165" s="5"/>
      <c r="P165" s="6"/>
      <c r="Q165" s="5"/>
      <c r="R165" s="6"/>
      <c r="S165" s="5"/>
      <c r="T165" s="6"/>
      <c r="U165" s="5"/>
      <c r="V165" s="6"/>
      <c r="W165" s="5"/>
      <c r="X165" s="5">
        <f t="shared" si="9"/>
        <v>11.42</v>
      </c>
    </row>
    <row r="166" spans="1:24" x14ac:dyDescent="0.3">
      <c r="A166" s="92">
        <v>155</v>
      </c>
      <c r="B166" s="92">
        <v>20928</v>
      </c>
      <c r="C166" s="3">
        <v>43276</v>
      </c>
      <c r="D166" s="4" t="s">
        <v>156</v>
      </c>
      <c r="E166" s="92">
        <f t="shared" si="11"/>
        <v>845370</v>
      </c>
      <c r="F166" s="41">
        <v>845371</v>
      </c>
      <c r="G166" s="92">
        <f t="shared" si="12"/>
        <v>2</v>
      </c>
      <c r="H166" s="4" t="s">
        <v>290</v>
      </c>
      <c r="I166" s="5">
        <f t="shared" si="10"/>
        <v>11.42</v>
      </c>
      <c r="J166" s="6" t="s">
        <v>1666</v>
      </c>
      <c r="K166" s="5">
        <v>11.42</v>
      </c>
      <c r="L166" s="6"/>
      <c r="M166" s="5"/>
      <c r="N166" s="6"/>
      <c r="O166" s="5"/>
      <c r="P166" s="6"/>
      <c r="Q166" s="5"/>
      <c r="R166" s="6"/>
      <c r="S166" s="5"/>
      <c r="T166" s="6"/>
      <c r="U166" s="5"/>
      <c r="V166" s="6"/>
      <c r="W166" s="5"/>
      <c r="X166" s="5">
        <f t="shared" si="9"/>
        <v>11.42</v>
      </c>
    </row>
    <row r="167" spans="1:24" x14ac:dyDescent="0.3">
      <c r="A167" s="92">
        <v>156</v>
      </c>
      <c r="B167" s="92">
        <v>20929</v>
      </c>
      <c r="C167" s="3"/>
      <c r="D167" s="4" t="s">
        <v>336</v>
      </c>
      <c r="E167" s="92">
        <f t="shared" si="11"/>
        <v>845372</v>
      </c>
      <c r="F167" s="41">
        <v>845423</v>
      </c>
      <c r="G167" s="92">
        <f t="shared" si="12"/>
        <v>52</v>
      </c>
      <c r="H167" s="4" t="s">
        <v>21</v>
      </c>
      <c r="I167" s="5">
        <f t="shared" si="10"/>
        <v>296.92</v>
      </c>
      <c r="J167" s="6" t="s">
        <v>501</v>
      </c>
      <c r="K167" s="5">
        <v>296.92</v>
      </c>
      <c r="L167" s="6"/>
      <c r="M167" s="5"/>
      <c r="N167" s="6"/>
      <c r="O167" s="5"/>
      <c r="P167" s="6"/>
      <c r="Q167" s="5"/>
      <c r="R167" s="6"/>
      <c r="S167" s="5"/>
      <c r="T167" s="6"/>
      <c r="U167" s="5"/>
      <c r="V167" s="6"/>
      <c r="W167" s="5"/>
      <c r="X167" s="5">
        <f t="shared" si="9"/>
        <v>296.92</v>
      </c>
    </row>
    <row r="168" spans="1:24" x14ac:dyDescent="0.3">
      <c r="A168" s="92">
        <v>157</v>
      </c>
      <c r="B168" s="92">
        <v>20930</v>
      </c>
      <c r="C168" s="3"/>
      <c r="D168" s="4" t="s">
        <v>167</v>
      </c>
      <c r="E168" s="92">
        <f t="shared" si="11"/>
        <v>845424</v>
      </c>
      <c r="F168" s="41">
        <v>845424</v>
      </c>
      <c r="G168" s="92">
        <f t="shared" si="12"/>
        <v>1</v>
      </c>
      <c r="H168" s="4" t="s">
        <v>35</v>
      </c>
      <c r="I168" s="5">
        <f t="shared" si="10"/>
        <v>5.71</v>
      </c>
      <c r="J168" s="6" t="s">
        <v>1778</v>
      </c>
      <c r="K168" s="5">
        <v>5.71</v>
      </c>
      <c r="L168" s="6"/>
      <c r="M168" s="5"/>
      <c r="N168" s="6"/>
      <c r="O168" s="5"/>
      <c r="P168" s="6"/>
      <c r="Q168" s="5"/>
      <c r="R168" s="6"/>
      <c r="S168" s="5"/>
      <c r="T168" s="6"/>
      <c r="U168" s="5"/>
      <c r="V168" s="6"/>
      <c r="W168" s="5"/>
      <c r="X168" s="5">
        <f t="shared" si="9"/>
        <v>5.71</v>
      </c>
    </row>
    <row r="169" spans="1:24" x14ac:dyDescent="0.3">
      <c r="A169" s="92">
        <v>158</v>
      </c>
      <c r="B169" s="92">
        <v>20931</v>
      </c>
      <c r="C169" s="3"/>
      <c r="D169" s="4" t="s">
        <v>270</v>
      </c>
      <c r="E169" s="92">
        <f t="shared" si="11"/>
        <v>845425</v>
      </c>
      <c r="F169" s="41">
        <v>845438</v>
      </c>
      <c r="G169" s="92">
        <f t="shared" si="12"/>
        <v>14</v>
      </c>
      <c r="H169" s="4" t="s">
        <v>109</v>
      </c>
      <c r="I169" s="5">
        <f t="shared" si="10"/>
        <v>79.94</v>
      </c>
      <c r="J169" s="6" t="s">
        <v>1779</v>
      </c>
      <c r="K169" s="5">
        <v>34.26</v>
      </c>
      <c r="L169" s="6" t="s">
        <v>1780</v>
      </c>
      <c r="M169" s="5">
        <v>22.84</v>
      </c>
      <c r="N169" s="6" t="s">
        <v>1781</v>
      </c>
      <c r="O169" s="5">
        <v>11.42</v>
      </c>
      <c r="P169" s="6" t="s">
        <v>1782</v>
      </c>
      <c r="Q169" s="5">
        <v>11.42</v>
      </c>
      <c r="R169" s="6"/>
      <c r="S169" s="5"/>
      <c r="T169" s="6"/>
      <c r="U169" s="5"/>
      <c r="V169" s="6"/>
      <c r="W169" s="5"/>
      <c r="X169" s="5">
        <f t="shared" si="9"/>
        <v>79.94</v>
      </c>
    </row>
    <row r="170" spans="1:24" x14ac:dyDescent="0.3">
      <c r="A170" s="92">
        <v>159</v>
      </c>
      <c r="B170" s="92">
        <v>20932</v>
      </c>
      <c r="C170" s="3"/>
      <c r="D170" s="4" t="s">
        <v>1667</v>
      </c>
      <c r="E170" s="92">
        <f t="shared" si="11"/>
        <v>845439</v>
      </c>
      <c r="F170" s="41">
        <v>845440</v>
      </c>
      <c r="G170" s="92">
        <f t="shared" si="12"/>
        <v>2</v>
      </c>
      <c r="H170" s="4" t="s">
        <v>331</v>
      </c>
      <c r="I170" s="5">
        <f t="shared" si="10"/>
        <v>11.42</v>
      </c>
      <c r="J170" s="6" t="s">
        <v>1839</v>
      </c>
      <c r="K170" s="5">
        <v>11.42</v>
      </c>
      <c r="L170" s="6"/>
      <c r="M170" s="5"/>
      <c r="N170" s="6"/>
      <c r="O170" s="5"/>
      <c r="P170" s="6"/>
      <c r="Q170" s="5"/>
      <c r="R170" s="6"/>
      <c r="S170" s="5"/>
      <c r="T170" s="6"/>
      <c r="U170" s="5"/>
      <c r="V170" s="6"/>
      <c r="W170" s="5"/>
      <c r="X170" s="5">
        <f t="shared" si="9"/>
        <v>11.42</v>
      </c>
    </row>
    <row r="171" spans="1:24" x14ac:dyDescent="0.3">
      <c r="A171" s="92">
        <v>160</v>
      </c>
      <c r="B171" s="92">
        <v>20933</v>
      </c>
      <c r="C171" s="3"/>
      <c r="D171" s="4" t="s">
        <v>238</v>
      </c>
      <c r="E171" s="92">
        <f t="shared" si="11"/>
        <v>845441</v>
      </c>
      <c r="F171" s="41">
        <v>845447</v>
      </c>
      <c r="G171" s="92">
        <f t="shared" si="12"/>
        <v>7</v>
      </c>
      <c r="H171" s="4" t="s">
        <v>288</v>
      </c>
      <c r="I171" s="5">
        <f t="shared" si="10"/>
        <v>39.97</v>
      </c>
      <c r="J171" s="6" t="s">
        <v>1934</v>
      </c>
      <c r="K171" s="127">
        <v>39.97</v>
      </c>
      <c r="L171" s="6"/>
      <c r="M171" s="5"/>
      <c r="N171" s="6"/>
      <c r="O171" s="5"/>
      <c r="P171" s="6"/>
      <c r="Q171" s="5"/>
      <c r="R171" s="6"/>
      <c r="S171" s="5"/>
      <c r="T171" s="6"/>
      <c r="U171" s="5"/>
      <c r="V171" s="6"/>
      <c r="W171" s="5"/>
      <c r="X171" s="5">
        <f t="shared" si="9"/>
        <v>39.97</v>
      </c>
    </row>
    <row r="172" spans="1:24" x14ac:dyDescent="0.3">
      <c r="A172" s="92">
        <v>161</v>
      </c>
      <c r="B172" s="92">
        <v>20934</v>
      </c>
      <c r="C172" s="3"/>
      <c r="D172" s="4" t="s">
        <v>248</v>
      </c>
      <c r="E172" s="92">
        <f t="shared" si="11"/>
        <v>845448</v>
      </c>
      <c r="F172" s="41">
        <v>845454</v>
      </c>
      <c r="G172" s="92">
        <f t="shared" si="12"/>
        <v>7</v>
      </c>
      <c r="H172" s="4" t="s">
        <v>13</v>
      </c>
      <c r="I172" s="5">
        <f t="shared" si="10"/>
        <v>39.97</v>
      </c>
      <c r="J172" s="6" t="s">
        <v>1783</v>
      </c>
      <c r="K172" s="5">
        <v>39.97</v>
      </c>
      <c r="L172" s="6"/>
      <c r="M172" s="5"/>
      <c r="N172" s="6"/>
      <c r="O172" s="5"/>
      <c r="P172" s="6"/>
      <c r="Q172" s="5"/>
      <c r="R172" s="6"/>
      <c r="S172" s="5"/>
      <c r="T172" s="6"/>
      <c r="U172" s="5"/>
      <c r="V172" s="6"/>
      <c r="W172" s="5"/>
      <c r="X172" s="5">
        <f t="shared" si="9"/>
        <v>39.97</v>
      </c>
    </row>
    <row r="173" spans="1:24" x14ac:dyDescent="0.3">
      <c r="A173" s="92">
        <v>162</v>
      </c>
      <c r="B173" s="92">
        <v>20935</v>
      </c>
      <c r="C173" s="3"/>
      <c r="D173" s="4" t="s">
        <v>250</v>
      </c>
      <c r="E173" s="92">
        <f t="shared" si="11"/>
        <v>845455</v>
      </c>
      <c r="F173" s="41">
        <v>845459</v>
      </c>
      <c r="G173" s="92">
        <f t="shared" si="12"/>
        <v>5</v>
      </c>
      <c r="H173" s="4" t="s">
        <v>111</v>
      </c>
      <c r="I173" s="5">
        <f t="shared" si="10"/>
        <v>28.55</v>
      </c>
      <c r="J173" s="6" t="s">
        <v>1840</v>
      </c>
      <c r="K173" s="5">
        <v>11.42</v>
      </c>
      <c r="L173" s="6" t="s">
        <v>1841</v>
      </c>
      <c r="M173" s="5">
        <v>17.13</v>
      </c>
      <c r="N173" s="6"/>
      <c r="O173" s="5"/>
      <c r="P173" s="6"/>
      <c r="Q173" s="5"/>
      <c r="R173" s="6"/>
      <c r="S173" s="5"/>
      <c r="T173" s="6"/>
      <c r="U173" s="5"/>
      <c r="V173" s="6"/>
      <c r="W173" s="5"/>
      <c r="X173" s="5">
        <f t="shared" si="9"/>
        <v>28.549999999999997</v>
      </c>
    </row>
    <row r="174" spans="1:24" x14ac:dyDescent="0.3">
      <c r="A174" s="92">
        <v>163</v>
      </c>
      <c r="B174" s="92">
        <v>20936</v>
      </c>
      <c r="C174" s="3"/>
      <c r="D174" s="4" t="s">
        <v>164</v>
      </c>
      <c r="E174" s="92">
        <f t="shared" si="11"/>
        <v>845460</v>
      </c>
      <c r="F174" s="41">
        <v>845468</v>
      </c>
      <c r="G174" s="92">
        <f t="shared" si="12"/>
        <v>9</v>
      </c>
      <c r="H174" s="4" t="s">
        <v>121</v>
      </c>
      <c r="I174" s="5">
        <f t="shared" si="10"/>
        <v>51.39</v>
      </c>
      <c r="J174" s="6" t="s">
        <v>1669</v>
      </c>
      <c r="K174" s="5">
        <v>34.26</v>
      </c>
      <c r="L174" s="126" t="s">
        <v>98</v>
      </c>
      <c r="M174" s="5"/>
      <c r="N174" s="6"/>
      <c r="O174" s="5"/>
      <c r="P174" s="6"/>
      <c r="Q174" s="5"/>
      <c r="R174" s="6"/>
      <c r="S174" s="5"/>
      <c r="T174" s="6"/>
      <c r="U174" s="5"/>
      <c r="V174" s="6"/>
      <c r="W174" s="5"/>
      <c r="X174" s="5">
        <f t="shared" si="9"/>
        <v>34.26</v>
      </c>
    </row>
    <row r="175" spans="1:24" x14ac:dyDescent="0.3">
      <c r="A175" s="92">
        <v>164</v>
      </c>
      <c r="B175" s="92">
        <v>20937</v>
      </c>
      <c r="C175" s="3"/>
      <c r="D175" s="4" t="s">
        <v>264</v>
      </c>
      <c r="E175" s="92">
        <f t="shared" si="11"/>
        <v>845469</v>
      </c>
      <c r="F175" s="41">
        <v>845470</v>
      </c>
      <c r="G175" s="92">
        <f t="shared" si="12"/>
        <v>2</v>
      </c>
      <c r="H175" s="4" t="s">
        <v>202</v>
      </c>
      <c r="I175" s="5">
        <f t="shared" si="10"/>
        <v>11.42</v>
      </c>
      <c r="J175" s="6" t="s">
        <v>2007</v>
      </c>
      <c r="K175" s="127">
        <v>11.42</v>
      </c>
      <c r="L175" s="6"/>
      <c r="M175" s="5"/>
      <c r="N175" s="6"/>
      <c r="O175" s="5"/>
      <c r="P175" s="6"/>
      <c r="Q175" s="5"/>
      <c r="R175" s="6"/>
      <c r="S175" s="5"/>
      <c r="T175" s="6"/>
      <c r="U175" s="5"/>
      <c r="V175" s="6"/>
      <c r="W175" s="5"/>
      <c r="X175" s="5">
        <f t="shared" si="9"/>
        <v>11.42</v>
      </c>
    </row>
    <row r="176" spans="1:24" x14ac:dyDescent="0.3">
      <c r="A176" s="92">
        <v>165</v>
      </c>
      <c r="B176" s="92">
        <v>20938</v>
      </c>
      <c r="C176" s="3"/>
      <c r="D176" s="4" t="s">
        <v>255</v>
      </c>
      <c r="E176" s="92">
        <f t="shared" si="11"/>
        <v>845471</v>
      </c>
      <c r="F176" s="41">
        <v>845479</v>
      </c>
      <c r="G176" s="92">
        <f t="shared" si="12"/>
        <v>9</v>
      </c>
      <c r="H176" s="4" t="s">
        <v>23</v>
      </c>
      <c r="I176" s="5">
        <f t="shared" si="10"/>
        <v>51.39</v>
      </c>
      <c r="J176" s="6" t="s">
        <v>318</v>
      </c>
      <c r="K176" s="5">
        <v>22.84</v>
      </c>
      <c r="L176" s="6" t="s">
        <v>1849</v>
      </c>
      <c r="M176" s="5">
        <v>28.55</v>
      </c>
      <c r="N176" s="6"/>
      <c r="O176" s="5"/>
      <c r="P176" s="6"/>
      <c r="Q176" s="5"/>
      <c r="R176" s="6"/>
      <c r="S176" s="5"/>
      <c r="T176" s="6"/>
      <c r="U176" s="5"/>
      <c r="V176" s="6"/>
      <c r="W176" s="5"/>
      <c r="X176" s="5">
        <f t="shared" si="9"/>
        <v>51.39</v>
      </c>
    </row>
    <row r="177" spans="1:24" x14ac:dyDescent="0.3">
      <c r="A177" s="92">
        <v>166</v>
      </c>
      <c r="B177" s="92">
        <v>20939</v>
      </c>
      <c r="C177" s="3"/>
      <c r="D177" s="4" t="s">
        <v>262</v>
      </c>
      <c r="E177" s="92">
        <f t="shared" si="11"/>
        <v>845480</v>
      </c>
      <c r="F177" s="41">
        <v>845484</v>
      </c>
      <c r="G177" s="92">
        <f t="shared" si="12"/>
        <v>5</v>
      </c>
      <c r="H177" s="4" t="s">
        <v>27</v>
      </c>
      <c r="I177" s="5">
        <f t="shared" si="10"/>
        <v>28.55</v>
      </c>
      <c r="J177" s="6" t="s">
        <v>1880</v>
      </c>
      <c r="K177" s="5">
        <v>28.55</v>
      </c>
      <c r="L177" s="6"/>
      <c r="M177" s="5"/>
      <c r="N177" s="6"/>
      <c r="O177" s="5"/>
      <c r="P177" s="6"/>
      <c r="Q177" s="5"/>
      <c r="R177" s="6"/>
      <c r="S177" s="5"/>
      <c r="T177" s="6"/>
      <c r="U177" s="5"/>
      <c r="V177" s="6"/>
      <c r="W177" s="5"/>
      <c r="X177" s="5">
        <f t="shared" si="9"/>
        <v>28.55</v>
      </c>
    </row>
    <row r="178" spans="1:24" x14ac:dyDescent="0.3">
      <c r="A178" s="92">
        <v>167</v>
      </c>
      <c r="B178" s="92">
        <v>20940</v>
      </c>
      <c r="C178" s="3">
        <v>43277</v>
      </c>
      <c r="D178" s="4" t="s">
        <v>245</v>
      </c>
      <c r="E178" s="92">
        <f t="shared" si="11"/>
        <v>845485</v>
      </c>
      <c r="F178" s="41">
        <v>845485</v>
      </c>
      <c r="G178" s="92">
        <f t="shared" si="12"/>
        <v>1</v>
      </c>
      <c r="H178" s="4" t="s">
        <v>197</v>
      </c>
      <c r="I178" s="5">
        <f t="shared" si="10"/>
        <v>5.71</v>
      </c>
      <c r="J178" s="6" t="s">
        <v>1949</v>
      </c>
      <c r="K178" s="127">
        <v>5.71</v>
      </c>
      <c r="L178" s="6"/>
      <c r="M178" s="5"/>
      <c r="N178" s="6"/>
      <c r="O178" s="5"/>
      <c r="P178" s="6"/>
      <c r="Q178" s="5"/>
      <c r="R178" s="6"/>
      <c r="S178" s="5"/>
      <c r="T178" s="6"/>
      <c r="U178" s="5"/>
      <c r="V178" s="6"/>
      <c r="W178" s="5"/>
      <c r="X178" s="5">
        <f t="shared" si="9"/>
        <v>5.71</v>
      </c>
    </row>
    <row r="179" spans="1:24" s="76" customFormat="1" x14ac:dyDescent="0.3">
      <c r="A179" s="92">
        <v>168</v>
      </c>
      <c r="B179" s="92">
        <v>20941</v>
      </c>
      <c r="C179" s="3"/>
      <c r="D179" s="4" t="s">
        <v>244</v>
      </c>
      <c r="E179" s="92">
        <f t="shared" si="11"/>
        <v>845486</v>
      </c>
      <c r="F179" s="92">
        <v>845487</v>
      </c>
      <c r="G179" s="92">
        <f t="shared" si="12"/>
        <v>2</v>
      </c>
      <c r="H179" s="4" t="s">
        <v>50</v>
      </c>
      <c r="I179" s="5">
        <f t="shared" si="10"/>
        <v>11.42</v>
      </c>
      <c r="J179" s="6" t="s">
        <v>1842</v>
      </c>
      <c r="K179" s="5">
        <v>5.71</v>
      </c>
      <c r="L179" s="6" t="s">
        <v>1843</v>
      </c>
      <c r="M179" s="5">
        <v>5.71</v>
      </c>
      <c r="N179" s="6"/>
      <c r="O179" s="5"/>
      <c r="P179" s="6"/>
      <c r="Q179" s="5"/>
      <c r="R179" s="6"/>
      <c r="S179" s="5"/>
      <c r="T179" s="6"/>
      <c r="U179" s="5"/>
      <c r="V179" s="6"/>
      <c r="W179" s="5"/>
      <c r="X179" s="5">
        <f t="shared" si="9"/>
        <v>11.42</v>
      </c>
    </row>
    <row r="180" spans="1:24" s="76" customFormat="1" x14ac:dyDescent="0.3">
      <c r="A180" s="92">
        <v>169</v>
      </c>
      <c r="B180" s="92">
        <v>20942</v>
      </c>
      <c r="C180" s="3"/>
      <c r="D180" s="4" t="s">
        <v>272</v>
      </c>
      <c r="E180" s="92">
        <f t="shared" si="11"/>
        <v>845488</v>
      </c>
      <c r="F180" s="92">
        <v>845505</v>
      </c>
      <c r="G180" s="92">
        <f t="shared" si="12"/>
        <v>18</v>
      </c>
      <c r="H180" s="4" t="s">
        <v>11</v>
      </c>
      <c r="I180" s="5">
        <f t="shared" si="10"/>
        <v>102.78</v>
      </c>
      <c r="J180" s="6" t="s">
        <v>1784</v>
      </c>
      <c r="K180" s="5">
        <v>62.81</v>
      </c>
      <c r="L180" s="6" t="s">
        <v>1785</v>
      </c>
      <c r="M180" s="5">
        <v>39.97</v>
      </c>
      <c r="N180" s="6"/>
      <c r="O180" s="5"/>
      <c r="P180" s="6"/>
      <c r="Q180" s="5"/>
      <c r="R180" s="6"/>
      <c r="S180" s="5"/>
      <c r="T180" s="6"/>
      <c r="U180" s="5"/>
      <c r="V180" s="6"/>
      <c r="W180" s="5"/>
      <c r="X180" s="5">
        <f t="shared" si="9"/>
        <v>102.78</v>
      </c>
    </row>
    <row r="181" spans="1:24" s="76" customFormat="1" x14ac:dyDescent="0.3">
      <c r="A181" s="92">
        <v>170</v>
      </c>
      <c r="B181" s="92">
        <v>20943</v>
      </c>
      <c r="C181" s="3"/>
      <c r="D181" s="4" t="s">
        <v>167</v>
      </c>
      <c r="E181" s="92">
        <f t="shared" si="11"/>
        <v>845506</v>
      </c>
      <c r="F181" s="92">
        <v>845506</v>
      </c>
      <c r="G181" s="92">
        <f t="shared" si="12"/>
        <v>1</v>
      </c>
      <c r="H181" s="4" t="s">
        <v>1567</v>
      </c>
      <c r="I181" s="5">
        <f t="shared" si="10"/>
        <v>5.71</v>
      </c>
      <c r="J181" s="6" t="s">
        <v>1844</v>
      </c>
      <c r="K181" s="5">
        <v>5.71</v>
      </c>
      <c r="L181" s="6"/>
      <c r="M181" s="5"/>
      <c r="N181" s="6"/>
      <c r="O181" s="5"/>
      <c r="P181" s="6"/>
      <c r="Q181" s="5"/>
      <c r="R181" s="6"/>
      <c r="S181" s="5"/>
      <c r="T181" s="6"/>
      <c r="U181" s="5"/>
      <c r="V181" s="6"/>
      <c r="W181" s="5"/>
      <c r="X181" s="5">
        <f t="shared" si="9"/>
        <v>5.71</v>
      </c>
    </row>
    <row r="182" spans="1:24" s="76" customFormat="1" x14ac:dyDescent="0.3">
      <c r="A182" s="92">
        <v>171</v>
      </c>
      <c r="B182" s="92">
        <v>20944</v>
      </c>
      <c r="C182" s="3"/>
      <c r="D182" s="4" t="s">
        <v>271</v>
      </c>
      <c r="E182" s="92">
        <f t="shared" si="11"/>
        <v>845507</v>
      </c>
      <c r="F182" s="92">
        <v>845513</v>
      </c>
      <c r="G182" s="92">
        <f t="shared" si="12"/>
        <v>7</v>
      </c>
      <c r="H182" s="4" t="s">
        <v>193</v>
      </c>
      <c r="I182" s="5">
        <f t="shared" si="10"/>
        <v>39.97</v>
      </c>
      <c r="J182" s="6" t="s">
        <v>225</v>
      </c>
      <c r="K182" s="5">
        <v>39.97</v>
      </c>
      <c r="L182" s="6"/>
      <c r="M182" s="5"/>
      <c r="N182" s="6"/>
      <c r="O182" s="5"/>
      <c r="P182" s="6"/>
      <c r="Q182" s="5"/>
      <c r="R182" s="6"/>
      <c r="S182" s="5"/>
      <c r="T182" s="6"/>
      <c r="U182" s="5"/>
      <c r="V182" s="6"/>
      <c r="W182" s="5"/>
      <c r="X182" s="5">
        <f t="shared" si="9"/>
        <v>39.97</v>
      </c>
    </row>
    <row r="183" spans="1:24" s="76" customFormat="1" x14ac:dyDescent="0.3">
      <c r="A183" s="92">
        <v>172</v>
      </c>
      <c r="B183" s="92">
        <v>20945</v>
      </c>
      <c r="C183" s="3"/>
      <c r="D183" s="4" t="s">
        <v>268</v>
      </c>
      <c r="E183" s="92">
        <f t="shared" si="11"/>
        <v>845514</v>
      </c>
      <c r="F183" s="92">
        <v>845515</v>
      </c>
      <c r="G183" s="92">
        <f t="shared" si="12"/>
        <v>2</v>
      </c>
      <c r="H183" s="4" t="s">
        <v>1566</v>
      </c>
      <c r="I183" s="5">
        <f t="shared" si="10"/>
        <v>11.42</v>
      </c>
      <c r="J183" s="6" t="s">
        <v>1786</v>
      </c>
      <c r="K183" s="5">
        <v>11.42</v>
      </c>
      <c r="L183" s="6"/>
      <c r="M183" s="5"/>
      <c r="N183" s="6"/>
      <c r="O183" s="5"/>
      <c r="P183" s="6"/>
      <c r="Q183" s="5"/>
      <c r="R183" s="6"/>
      <c r="S183" s="5"/>
      <c r="T183" s="6"/>
      <c r="U183" s="5"/>
      <c r="V183" s="6"/>
      <c r="W183" s="5"/>
      <c r="X183" s="5">
        <f t="shared" si="9"/>
        <v>11.42</v>
      </c>
    </row>
    <row r="184" spans="1:24" s="76" customFormat="1" x14ac:dyDescent="0.3">
      <c r="A184" s="92">
        <v>173</v>
      </c>
      <c r="B184" s="92">
        <v>20946</v>
      </c>
      <c r="C184" s="3"/>
      <c r="D184" s="4" t="s">
        <v>223</v>
      </c>
      <c r="E184" s="92">
        <f t="shared" si="11"/>
        <v>845516</v>
      </c>
      <c r="F184" s="92">
        <v>845517</v>
      </c>
      <c r="G184" s="92">
        <f t="shared" si="12"/>
        <v>2</v>
      </c>
      <c r="H184" s="4" t="s">
        <v>35</v>
      </c>
      <c r="I184" s="5">
        <f t="shared" si="10"/>
        <v>11.42</v>
      </c>
      <c r="J184" s="6" t="s">
        <v>1987</v>
      </c>
      <c r="K184" s="127">
        <v>11.42</v>
      </c>
      <c r="L184" s="6"/>
      <c r="M184" s="5"/>
      <c r="N184" s="6"/>
      <c r="O184" s="5"/>
      <c r="P184" s="6"/>
      <c r="Q184" s="5"/>
      <c r="R184" s="6"/>
      <c r="S184" s="5"/>
      <c r="T184" s="6"/>
      <c r="U184" s="5"/>
      <c r="V184" s="6"/>
      <c r="W184" s="5"/>
      <c r="X184" s="5">
        <f t="shared" si="9"/>
        <v>11.42</v>
      </c>
    </row>
    <row r="185" spans="1:24" s="76" customFormat="1" x14ac:dyDescent="0.3">
      <c r="A185" s="92">
        <v>174</v>
      </c>
      <c r="B185" s="92">
        <v>20948</v>
      </c>
      <c r="C185" s="3"/>
      <c r="D185" s="4" t="s">
        <v>229</v>
      </c>
      <c r="E185" s="92">
        <f t="shared" si="11"/>
        <v>845518</v>
      </c>
      <c r="F185" s="92">
        <v>845523</v>
      </c>
      <c r="G185" s="92">
        <f t="shared" si="12"/>
        <v>6</v>
      </c>
      <c r="H185" s="4" t="s">
        <v>39</v>
      </c>
      <c r="I185" s="5">
        <f t="shared" si="10"/>
        <v>34.26</v>
      </c>
      <c r="J185" s="6" t="s">
        <v>1788</v>
      </c>
      <c r="K185" s="5">
        <v>34.26</v>
      </c>
      <c r="L185" s="6"/>
      <c r="M185" s="5"/>
      <c r="N185" s="6"/>
      <c r="O185" s="5"/>
      <c r="P185" s="6"/>
      <c r="Q185" s="5"/>
      <c r="R185" s="6"/>
      <c r="S185" s="5"/>
      <c r="T185" s="6"/>
      <c r="U185" s="5"/>
      <c r="V185" s="6"/>
      <c r="W185" s="5"/>
      <c r="X185" s="5">
        <f t="shared" si="9"/>
        <v>34.26</v>
      </c>
    </row>
    <row r="186" spans="1:24" s="76" customFormat="1" x14ac:dyDescent="0.3">
      <c r="A186" s="92">
        <v>175</v>
      </c>
      <c r="B186" s="92">
        <v>20949</v>
      </c>
      <c r="C186" s="3"/>
      <c r="D186" s="4" t="s">
        <v>333</v>
      </c>
      <c r="E186" s="92">
        <f t="shared" si="11"/>
        <v>845524</v>
      </c>
      <c r="F186" s="92">
        <v>845530</v>
      </c>
      <c r="G186" s="92">
        <f t="shared" si="12"/>
        <v>7</v>
      </c>
      <c r="H186" s="4" t="s">
        <v>188</v>
      </c>
      <c r="I186" s="5">
        <f t="shared" si="10"/>
        <v>39.97</v>
      </c>
      <c r="J186" s="6" t="s">
        <v>1789</v>
      </c>
      <c r="K186" s="5">
        <v>5.71</v>
      </c>
      <c r="L186" s="6" t="s">
        <v>1790</v>
      </c>
      <c r="M186" s="5">
        <v>17.13</v>
      </c>
      <c r="N186" s="6" t="s">
        <v>1791</v>
      </c>
      <c r="O186" s="5">
        <v>17.13</v>
      </c>
      <c r="P186" s="6"/>
      <c r="Q186" s="5"/>
      <c r="R186" s="6"/>
      <c r="S186" s="5"/>
      <c r="T186" s="6"/>
      <c r="U186" s="5"/>
      <c r="V186" s="6"/>
      <c r="W186" s="5"/>
      <c r="X186" s="5">
        <f t="shared" si="9"/>
        <v>39.97</v>
      </c>
    </row>
    <row r="187" spans="1:24" s="76" customFormat="1" x14ac:dyDescent="0.3">
      <c r="A187" s="92">
        <v>176</v>
      </c>
      <c r="B187" s="92">
        <v>20950</v>
      </c>
      <c r="C187" s="3"/>
      <c r="D187" s="4" t="s">
        <v>156</v>
      </c>
      <c r="E187" s="92">
        <f t="shared" si="11"/>
        <v>845531</v>
      </c>
      <c r="F187" s="92">
        <v>845533</v>
      </c>
      <c r="G187" s="92">
        <f t="shared" si="12"/>
        <v>3</v>
      </c>
      <c r="H187" s="4" t="s">
        <v>6</v>
      </c>
      <c r="I187" s="5">
        <f t="shared" si="10"/>
        <v>17.13</v>
      </c>
      <c r="J187" s="6" t="s">
        <v>1792</v>
      </c>
      <c r="K187" s="5">
        <v>17.13</v>
      </c>
      <c r="L187" s="6"/>
      <c r="M187" s="5"/>
      <c r="N187" s="6"/>
      <c r="O187" s="5"/>
      <c r="P187" s="6"/>
      <c r="Q187" s="5"/>
      <c r="R187" s="6"/>
      <c r="S187" s="5"/>
      <c r="T187" s="6"/>
      <c r="U187" s="5"/>
      <c r="V187" s="6"/>
      <c r="W187" s="5"/>
      <c r="X187" s="5">
        <f t="shared" si="9"/>
        <v>17.13</v>
      </c>
    </row>
    <row r="188" spans="1:24" s="76" customFormat="1" x14ac:dyDescent="0.3">
      <c r="A188" s="92">
        <v>177</v>
      </c>
      <c r="B188" s="92">
        <v>20951</v>
      </c>
      <c r="C188" s="3"/>
      <c r="D188" s="4" t="s">
        <v>292</v>
      </c>
      <c r="E188" s="92">
        <f t="shared" si="11"/>
        <v>845534</v>
      </c>
      <c r="F188" s="92">
        <v>845535</v>
      </c>
      <c r="G188" s="92">
        <f t="shared" si="12"/>
        <v>2</v>
      </c>
      <c r="H188" s="4" t="s">
        <v>114</v>
      </c>
      <c r="I188" s="5">
        <f t="shared" si="10"/>
        <v>11.42</v>
      </c>
      <c r="J188" s="6" t="s">
        <v>1900</v>
      </c>
      <c r="K188" s="5">
        <v>11.42</v>
      </c>
      <c r="L188" s="6"/>
      <c r="M188" s="5"/>
      <c r="N188" s="6"/>
      <c r="O188" s="5"/>
      <c r="P188" s="6"/>
      <c r="Q188" s="5"/>
      <c r="R188" s="6"/>
      <c r="S188" s="5"/>
      <c r="T188" s="6"/>
      <c r="U188" s="5"/>
      <c r="V188" s="6"/>
      <c r="W188" s="5"/>
      <c r="X188" s="5">
        <f t="shared" si="9"/>
        <v>11.42</v>
      </c>
    </row>
    <row r="189" spans="1:24" s="76" customFormat="1" x14ac:dyDescent="0.3">
      <c r="A189" s="92">
        <v>178</v>
      </c>
      <c r="B189" s="92">
        <v>20952</v>
      </c>
      <c r="C189" s="3"/>
      <c r="D189" s="4" t="s">
        <v>148</v>
      </c>
      <c r="E189" s="92">
        <f t="shared" si="11"/>
        <v>845536</v>
      </c>
      <c r="F189" s="92">
        <v>845537</v>
      </c>
      <c r="G189" s="92">
        <f t="shared" si="12"/>
        <v>2</v>
      </c>
      <c r="H189" s="4" t="s">
        <v>123</v>
      </c>
      <c r="I189" s="5">
        <f t="shared" si="10"/>
        <v>11.42</v>
      </c>
      <c r="J189" s="6" t="s">
        <v>1806</v>
      </c>
      <c r="K189" s="5">
        <v>11.42</v>
      </c>
      <c r="L189" s="6"/>
      <c r="M189" s="5"/>
      <c r="N189" s="6"/>
      <c r="O189" s="5"/>
      <c r="P189" s="6"/>
      <c r="Q189" s="5"/>
      <c r="R189" s="6"/>
      <c r="S189" s="5"/>
      <c r="T189" s="6"/>
      <c r="U189" s="5"/>
      <c r="V189" s="6"/>
      <c r="W189" s="5"/>
      <c r="X189" s="5">
        <f t="shared" si="9"/>
        <v>11.42</v>
      </c>
    </row>
    <row r="190" spans="1:24" s="76" customFormat="1" x14ac:dyDescent="0.3">
      <c r="A190" s="92">
        <v>179</v>
      </c>
      <c r="B190" s="92">
        <v>20953</v>
      </c>
      <c r="C190" s="3"/>
      <c r="D190" s="4" t="s">
        <v>235</v>
      </c>
      <c r="E190" s="92">
        <f t="shared" si="11"/>
        <v>845538</v>
      </c>
      <c r="F190" s="92">
        <v>845543</v>
      </c>
      <c r="G190" s="92">
        <f t="shared" si="12"/>
        <v>6</v>
      </c>
      <c r="H190" s="4" t="s">
        <v>196</v>
      </c>
      <c r="I190" s="5">
        <f t="shared" si="10"/>
        <v>34.26</v>
      </c>
      <c r="J190" s="6" t="s">
        <v>1845</v>
      </c>
      <c r="K190" s="5">
        <v>17.13</v>
      </c>
      <c r="L190" s="6" t="s">
        <v>1846</v>
      </c>
      <c r="M190" s="5">
        <v>17.13</v>
      </c>
      <c r="N190" s="6"/>
      <c r="O190" s="5"/>
      <c r="P190" s="6"/>
      <c r="Q190" s="5"/>
      <c r="R190" s="6"/>
      <c r="S190" s="5"/>
      <c r="T190" s="6"/>
      <c r="U190" s="5"/>
      <c r="V190" s="6"/>
      <c r="W190" s="5"/>
      <c r="X190" s="5">
        <f t="shared" si="9"/>
        <v>34.26</v>
      </c>
    </row>
    <row r="191" spans="1:24" s="76" customFormat="1" x14ac:dyDescent="0.3">
      <c r="A191" s="92">
        <v>180</v>
      </c>
      <c r="B191" s="92">
        <v>20954</v>
      </c>
      <c r="C191" s="3">
        <v>43278</v>
      </c>
      <c r="D191" s="4" t="s">
        <v>1159</v>
      </c>
      <c r="E191" s="92">
        <f t="shared" si="11"/>
        <v>845544</v>
      </c>
      <c r="F191" s="92">
        <v>845557</v>
      </c>
      <c r="G191" s="92">
        <f t="shared" si="12"/>
        <v>14</v>
      </c>
      <c r="H191" s="4" t="s">
        <v>40</v>
      </c>
      <c r="I191" s="5">
        <f t="shared" si="10"/>
        <v>79.94</v>
      </c>
      <c r="J191" s="6" t="s">
        <v>1793</v>
      </c>
      <c r="K191" s="5">
        <v>79.94</v>
      </c>
      <c r="L191" s="6"/>
      <c r="M191" s="5"/>
      <c r="N191" s="6"/>
      <c r="O191" s="5"/>
      <c r="P191" s="6"/>
      <c r="Q191" s="5"/>
      <c r="R191" s="6"/>
      <c r="S191" s="5"/>
      <c r="T191" s="6"/>
      <c r="U191" s="5"/>
      <c r="V191" s="6"/>
      <c r="W191" s="5"/>
      <c r="X191" s="5">
        <f t="shared" si="9"/>
        <v>79.94</v>
      </c>
    </row>
    <row r="192" spans="1:24" s="76" customFormat="1" x14ac:dyDescent="0.3">
      <c r="A192" s="92">
        <v>181</v>
      </c>
      <c r="B192" s="92">
        <v>20955</v>
      </c>
      <c r="C192" s="3"/>
      <c r="D192" s="4" t="s">
        <v>176</v>
      </c>
      <c r="E192" s="92">
        <f t="shared" si="11"/>
        <v>845558</v>
      </c>
      <c r="F192" s="92">
        <v>845559</v>
      </c>
      <c r="G192" s="92">
        <f t="shared" si="12"/>
        <v>2</v>
      </c>
      <c r="H192" s="4" t="s">
        <v>24</v>
      </c>
      <c r="I192" s="5">
        <f t="shared" si="10"/>
        <v>11.42</v>
      </c>
      <c r="J192" s="6" t="s">
        <v>1794</v>
      </c>
      <c r="K192" s="5">
        <v>11.42</v>
      </c>
      <c r="L192" s="6"/>
      <c r="M192" s="5"/>
      <c r="N192" s="6"/>
      <c r="O192" s="5"/>
      <c r="P192" s="6"/>
      <c r="Q192" s="5"/>
      <c r="R192" s="6"/>
      <c r="S192" s="5"/>
      <c r="T192" s="6"/>
      <c r="U192" s="5"/>
      <c r="V192" s="6"/>
      <c r="W192" s="5"/>
      <c r="X192" s="5">
        <f t="shared" si="9"/>
        <v>11.42</v>
      </c>
    </row>
    <row r="193" spans="1:24" s="76" customFormat="1" x14ac:dyDescent="0.3">
      <c r="A193" s="92">
        <v>182</v>
      </c>
      <c r="B193" s="92">
        <v>20956</v>
      </c>
      <c r="C193" s="3"/>
      <c r="D193" s="4" t="s">
        <v>337</v>
      </c>
      <c r="E193" s="92">
        <f t="shared" si="11"/>
        <v>845560</v>
      </c>
      <c r="F193" s="92">
        <v>845581</v>
      </c>
      <c r="G193" s="92">
        <f t="shared" si="12"/>
        <v>22</v>
      </c>
      <c r="H193" s="4" t="s">
        <v>1394</v>
      </c>
      <c r="I193" s="5">
        <f t="shared" si="10"/>
        <v>125.62</v>
      </c>
      <c r="J193" s="6" t="s">
        <v>501</v>
      </c>
      <c r="K193" s="5">
        <v>125.62</v>
      </c>
      <c r="L193" s="6"/>
      <c r="M193" s="5"/>
      <c r="N193" s="6"/>
      <c r="O193" s="5"/>
      <c r="P193" s="6"/>
      <c r="Q193" s="5"/>
      <c r="R193" s="6"/>
      <c r="S193" s="5"/>
      <c r="T193" s="6"/>
      <c r="U193" s="5"/>
      <c r="V193" s="6"/>
      <c r="W193" s="5"/>
      <c r="X193" s="5">
        <f t="shared" si="9"/>
        <v>125.62</v>
      </c>
    </row>
    <row r="194" spans="1:24" s="76" customFormat="1" x14ac:dyDescent="0.3">
      <c r="A194" s="92">
        <v>183</v>
      </c>
      <c r="B194" s="92">
        <v>20957</v>
      </c>
      <c r="C194" s="3"/>
      <c r="D194" s="4" t="s">
        <v>337</v>
      </c>
      <c r="E194" s="92">
        <f t="shared" si="11"/>
        <v>845582</v>
      </c>
      <c r="F194" s="92">
        <v>845584</v>
      </c>
      <c r="G194" s="92">
        <f t="shared" si="12"/>
        <v>3</v>
      </c>
      <c r="H194" s="4" t="s">
        <v>1394</v>
      </c>
      <c r="I194" s="5">
        <f t="shared" si="10"/>
        <v>17.13</v>
      </c>
      <c r="J194" s="6" t="s">
        <v>501</v>
      </c>
      <c r="K194" s="5">
        <v>17.13</v>
      </c>
      <c r="L194" s="6"/>
      <c r="M194" s="5"/>
      <c r="N194" s="6"/>
      <c r="O194" s="5"/>
      <c r="P194" s="6"/>
      <c r="Q194" s="5"/>
      <c r="R194" s="6"/>
      <c r="S194" s="5"/>
      <c r="T194" s="6"/>
      <c r="U194" s="5"/>
      <c r="V194" s="6"/>
      <c r="W194" s="5"/>
      <c r="X194" s="5">
        <f t="shared" si="9"/>
        <v>17.13</v>
      </c>
    </row>
    <row r="195" spans="1:24" s="76" customFormat="1" x14ac:dyDescent="0.3">
      <c r="A195" s="92">
        <v>184</v>
      </c>
      <c r="B195" s="92">
        <v>20958</v>
      </c>
      <c r="C195" s="3"/>
      <c r="D195" s="4" t="s">
        <v>301</v>
      </c>
      <c r="E195" s="92">
        <f t="shared" si="11"/>
        <v>845585</v>
      </c>
      <c r="F195" s="92">
        <v>845585</v>
      </c>
      <c r="G195" s="92">
        <f t="shared" si="12"/>
        <v>1</v>
      </c>
      <c r="H195" s="4" t="s">
        <v>85</v>
      </c>
      <c r="I195" s="5">
        <f t="shared" si="10"/>
        <v>5.71</v>
      </c>
      <c r="J195" s="6" t="s">
        <v>1795</v>
      </c>
      <c r="K195" s="5">
        <v>5.71</v>
      </c>
      <c r="L195" s="6"/>
      <c r="M195" s="5"/>
      <c r="N195" s="6"/>
      <c r="O195" s="5"/>
      <c r="P195" s="6"/>
      <c r="Q195" s="5"/>
      <c r="R195" s="6"/>
      <c r="S195" s="5"/>
      <c r="T195" s="6"/>
      <c r="U195" s="5"/>
      <c r="V195" s="6"/>
      <c r="W195" s="5"/>
      <c r="X195" s="5">
        <f t="shared" si="9"/>
        <v>5.71</v>
      </c>
    </row>
    <row r="196" spans="1:24" s="76" customFormat="1" x14ac:dyDescent="0.3">
      <c r="A196" s="92">
        <v>185</v>
      </c>
      <c r="B196" s="92">
        <v>20959</v>
      </c>
      <c r="C196" s="3"/>
      <c r="D196" s="4" t="s">
        <v>156</v>
      </c>
      <c r="E196" s="92">
        <f t="shared" si="11"/>
        <v>845586</v>
      </c>
      <c r="F196" s="92">
        <v>845589</v>
      </c>
      <c r="G196" s="92">
        <f t="shared" si="12"/>
        <v>4</v>
      </c>
      <c r="H196" s="4" t="s">
        <v>37</v>
      </c>
      <c r="I196" s="5">
        <f t="shared" si="10"/>
        <v>22.84</v>
      </c>
      <c r="J196" s="6" t="s">
        <v>1796</v>
      </c>
      <c r="K196" s="5">
        <v>22.84</v>
      </c>
      <c r="L196" s="6"/>
      <c r="M196" s="5"/>
      <c r="N196" s="6"/>
      <c r="O196" s="5"/>
      <c r="P196" s="6"/>
      <c r="Q196" s="5"/>
      <c r="R196" s="6"/>
      <c r="S196" s="5"/>
      <c r="T196" s="6"/>
      <c r="U196" s="5"/>
      <c r="V196" s="6"/>
      <c r="W196" s="5"/>
      <c r="X196" s="5">
        <f t="shared" si="9"/>
        <v>22.84</v>
      </c>
    </row>
    <row r="197" spans="1:24" s="76" customFormat="1" x14ac:dyDescent="0.3">
      <c r="A197" s="92">
        <v>186</v>
      </c>
      <c r="B197" s="92">
        <v>20960</v>
      </c>
      <c r="C197" s="3"/>
      <c r="D197" s="4" t="s">
        <v>268</v>
      </c>
      <c r="E197" s="92">
        <f t="shared" si="11"/>
        <v>845590</v>
      </c>
      <c r="F197" s="92">
        <v>845590</v>
      </c>
      <c r="G197" s="92">
        <f t="shared" si="12"/>
        <v>1</v>
      </c>
      <c r="H197" s="4" t="s">
        <v>17</v>
      </c>
      <c r="I197" s="5">
        <f t="shared" si="10"/>
        <v>5.71</v>
      </c>
      <c r="J197" s="6" t="s">
        <v>1797</v>
      </c>
      <c r="K197" s="5">
        <v>5.71</v>
      </c>
      <c r="L197" s="6"/>
      <c r="M197" s="5"/>
      <c r="N197" s="6"/>
      <c r="O197" s="5"/>
      <c r="P197" s="6"/>
      <c r="Q197" s="5"/>
      <c r="R197" s="6"/>
      <c r="S197" s="5"/>
      <c r="T197" s="6"/>
      <c r="U197" s="5"/>
      <c r="V197" s="6"/>
      <c r="W197" s="5"/>
      <c r="X197" s="5">
        <f t="shared" si="9"/>
        <v>5.71</v>
      </c>
    </row>
    <row r="198" spans="1:24" s="76" customFormat="1" x14ac:dyDescent="0.3">
      <c r="A198" s="92">
        <v>187</v>
      </c>
      <c r="B198" s="92">
        <v>20961</v>
      </c>
      <c r="C198" s="3"/>
      <c r="D198" s="4" t="s">
        <v>262</v>
      </c>
      <c r="E198" s="92">
        <f t="shared" si="11"/>
        <v>845591</v>
      </c>
      <c r="F198" s="92">
        <v>845591</v>
      </c>
      <c r="G198" s="92">
        <f t="shared" si="12"/>
        <v>1</v>
      </c>
      <c r="H198" s="4" t="s">
        <v>38</v>
      </c>
      <c r="I198" s="5">
        <f t="shared" si="10"/>
        <v>5.71</v>
      </c>
      <c r="J198" s="6" t="s">
        <v>1798</v>
      </c>
      <c r="K198" s="5">
        <v>5.71</v>
      </c>
      <c r="L198" s="6"/>
      <c r="M198" s="5"/>
      <c r="N198" s="6"/>
      <c r="O198" s="5"/>
      <c r="P198" s="6"/>
      <c r="Q198" s="5"/>
      <c r="R198" s="6"/>
      <c r="S198" s="5"/>
      <c r="T198" s="6"/>
      <c r="U198" s="5"/>
      <c r="V198" s="6"/>
      <c r="W198" s="5"/>
      <c r="X198" s="5">
        <f t="shared" si="9"/>
        <v>5.71</v>
      </c>
    </row>
    <row r="199" spans="1:24" s="76" customFormat="1" x14ac:dyDescent="0.3">
      <c r="A199" s="92">
        <v>188</v>
      </c>
      <c r="B199" s="92">
        <v>20962</v>
      </c>
      <c r="C199" s="3">
        <v>43279</v>
      </c>
      <c r="D199" s="4" t="s">
        <v>251</v>
      </c>
      <c r="E199" s="92">
        <f t="shared" si="11"/>
        <v>845592</v>
      </c>
      <c r="F199" s="92">
        <v>845592</v>
      </c>
      <c r="G199" s="92">
        <f t="shared" si="12"/>
        <v>1</v>
      </c>
      <c r="H199" s="4" t="s">
        <v>49</v>
      </c>
      <c r="I199" s="5">
        <f t="shared" si="10"/>
        <v>5.71</v>
      </c>
      <c r="J199" s="6" t="s">
        <v>1799</v>
      </c>
      <c r="K199" s="5">
        <v>5.71</v>
      </c>
      <c r="L199" s="6"/>
      <c r="M199" s="5"/>
      <c r="N199" s="6"/>
      <c r="O199" s="5"/>
      <c r="P199" s="6"/>
      <c r="Q199" s="5"/>
      <c r="R199" s="6"/>
      <c r="S199" s="5"/>
      <c r="T199" s="6"/>
      <c r="U199" s="5"/>
      <c r="V199" s="6"/>
      <c r="W199" s="5"/>
      <c r="X199" s="5">
        <f t="shared" si="9"/>
        <v>5.71</v>
      </c>
    </row>
    <row r="200" spans="1:24" s="76" customFormat="1" x14ac:dyDescent="0.3">
      <c r="A200" s="92">
        <v>189</v>
      </c>
      <c r="B200" s="92">
        <v>20963</v>
      </c>
      <c r="C200" s="3"/>
      <c r="D200" s="4" t="s">
        <v>145</v>
      </c>
      <c r="E200" s="92">
        <f t="shared" si="11"/>
        <v>845593</v>
      </c>
      <c r="F200" s="92">
        <v>845597</v>
      </c>
      <c r="G200" s="92">
        <f t="shared" si="12"/>
        <v>5</v>
      </c>
      <c r="H200" s="4" t="s">
        <v>7</v>
      </c>
      <c r="I200" s="5">
        <f t="shared" si="10"/>
        <v>28.55</v>
      </c>
      <c r="J200" s="6" t="s">
        <v>1847</v>
      </c>
      <c r="K200" s="5">
        <v>28.55</v>
      </c>
      <c r="L200" s="6"/>
      <c r="M200" s="5"/>
      <c r="N200" s="6"/>
      <c r="O200" s="5"/>
      <c r="P200" s="6"/>
      <c r="Q200" s="5"/>
      <c r="R200" s="6"/>
      <c r="S200" s="5"/>
      <c r="T200" s="6"/>
      <c r="U200" s="5"/>
      <c r="V200" s="6"/>
      <c r="W200" s="5"/>
      <c r="X200" s="5">
        <f t="shared" si="9"/>
        <v>28.55</v>
      </c>
    </row>
    <row r="201" spans="1:24" s="76" customFormat="1" x14ac:dyDescent="0.3">
      <c r="A201" s="92">
        <v>190</v>
      </c>
      <c r="B201" s="92">
        <v>20965</v>
      </c>
      <c r="C201" s="3"/>
      <c r="D201" s="4" t="s">
        <v>251</v>
      </c>
      <c r="E201" s="92">
        <f t="shared" si="11"/>
        <v>845598</v>
      </c>
      <c r="F201" s="92">
        <v>845601</v>
      </c>
      <c r="G201" s="92">
        <f t="shared" si="12"/>
        <v>4</v>
      </c>
      <c r="H201" s="4" t="s">
        <v>9</v>
      </c>
      <c r="I201" s="5">
        <f t="shared" si="10"/>
        <v>22.84</v>
      </c>
      <c r="J201" s="6" t="s">
        <v>1848</v>
      </c>
      <c r="K201" s="5">
        <v>22.84</v>
      </c>
      <c r="L201" s="6"/>
      <c r="M201" s="5"/>
      <c r="N201" s="6"/>
      <c r="O201" s="5"/>
      <c r="P201" s="6"/>
      <c r="Q201" s="5"/>
      <c r="R201" s="6"/>
      <c r="S201" s="5"/>
      <c r="T201" s="6"/>
      <c r="U201" s="5"/>
      <c r="V201" s="6"/>
      <c r="W201" s="5"/>
      <c r="X201" s="5">
        <f t="shared" si="9"/>
        <v>22.84</v>
      </c>
    </row>
    <row r="202" spans="1:24" s="76" customFormat="1" x14ac:dyDescent="0.3">
      <c r="A202" s="92">
        <v>191</v>
      </c>
      <c r="B202" s="92">
        <v>20966</v>
      </c>
      <c r="C202" s="3"/>
      <c r="D202" s="4" t="s">
        <v>264</v>
      </c>
      <c r="E202" s="92">
        <f t="shared" si="11"/>
        <v>845602</v>
      </c>
      <c r="F202" s="92">
        <v>845604</v>
      </c>
      <c r="G202" s="92">
        <f t="shared" si="12"/>
        <v>3</v>
      </c>
      <c r="H202" s="4" t="s">
        <v>31</v>
      </c>
      <c r="I202" s="5">
        <f t="shared" si="10"/>
        <v>17.13</v>
      </c>
      <c r="J202" s="6" t="s">
        <v>1850</v>
      </c>
      <c r="K202" s="5">
        <v>17.13</v>
      </c>
      <c r="L202" s="6"/>
      <c r="M202" s="5"/>
      <c r="N202" s="6"/>
      <c r="O202" s="5"/>
      <c r="P202" s="6"/>
      <c r="Q202" s="5"/>
      <c r="R202" s="6"/>
      <c r="S202" s="5"/>
      <c r="T202" s="6"/>
      <c r="U202" s="5"/>
      <c r="V202" s="6"/>
      <c r="W202" s="5"/>
      <c r="X202" s="5">
        <f t="shared" si="9"/>
        <v>17.13</v>
      </c>
    </row>
    <row r="203" spans="1:24" s="76" customFormat="1" x14ac:dyDescent="0.3">
      <c r="A203" s="92">
        <v>192</v>
      </c>
      <c r="B203" s="92">
        <v>20967</v>
      </c>
      <c r="C203" s="3"/>
      <c r="D203" s="4" t="s">
        <v>252</v>
      </c>
      <c r="E203" s="92">
        <f t="shared" si="11"/>
        <v>845605</v>
      </c>
      <c r="F203" s="92">
        <v>845611</v>
      </c>
      <c r="G203" s="92">
        <f t="shared" si="12"/>
        <v>7</v>
      </c>
      <c r="H203" s="4" t="s">
        <v>108</v>
      </c>
      <c r="I203" s="5">
        <f t="shared" si="10"/>
        <v>39.97</v>
      </c>
      <c r="J203" s="6" t="s">
        <v>1800</v>
      </c>
      <c r="K203" s="5">
        <v>39.97</v>
      </c>
      <c r="L203" s="6"/>
      <c r="M203" s="5"/>
      <c r="N203" s="6"/>
      <c r="O203" s="5"/>
      <c r="P203" s="6"/>
      <c r="Q203" s="5"/>
      <c r="R203" s="6"/>
      <c r="S203" s="5"/>
      <c r="T203" s="6"/>
      <c r="U203" s="5"/>
      <c r="V203" s="6"/>
      <c r="W203" s="5"/>
      <c r="X203" s="5">
        <f t="shared" si="9"/>
        <v>39.97</v>
      </c>
    </row>
    <row r="204" spans="1:24" s="76" customFormat="1" x14ac:dyDescent="0.3">
      <c r="A204" s="92">
        <v>193</v>
      </c>
      <c r="B204" s="92">
        <v>20968</v>
      </c>
      <c r="C204" s="3">
        <v>43280</v>
      </c>
      <c r="D204" s="4" t="s">
        <v>268</v>
      </c>
      <c r="E204" s="92">
        <f t="shared" si="11"/>
        <v>845612</v>
      </c>
      <c r="F204" s="92">
        <v>845613</v>
      </c>
      <c r="G204" s="92">
        <f t="shared" si="12"/>
        <v>2</v>
      </c>
      <c r="H204" s="4" t="s">
        <v>1566</v>
      </c>
      <c r="I204" s="5">
        <f t="shared" si="10"/>
        <v>11.42</v>
      </c>
      <c r="J204" s="6" t="s">
        <v>1801</v>
      </c>
      <c r="K204" s="5">
        <v>11.42</v>
      </c>
      <c r="L204" s="6"/>
      <c r="M204" s="5"/>
      <c r="N204" s="6"/>
      <c r="O204" s="5"/>
      <c r="P204" s="6"/>
      <c r="Q204" s="5"/>
      <c r="R204" s="6"/>
      <c r="S204" s="5"/>
      <c r="T204" s="6"/>
      <c r="U204" s="5"/>
      <c r="V204" s="6"/>
      <c r="W204" s="5"/>
      <c r="X204" s="5">
        <f t="shared" si="9"/>
        <v>11.42</v>
      </c>
    </row>
    <row r="205" spans="1:24" x14ac:dyDescent="0.3">
      <c r="A205" s="92">
        <v>194</v>
      </c>
      <c r="B205" s="92">
        <v>20969</v>
      </c>
      <c r="C205" s="3"/>
      <c r="D205" s="4" t="s">
        <v>172</v>
      </c>
      <c r="E205" s="92">
        <f t="shared" ref="E205:E206" si="13">(F204+1)</f>
        <v>845614</v>
      </c>
      <c r="F205" s="41">
        <v>845615</v>
      </c>
      <c r="G205" s="92">
        <f t="shared" si="12"/>
        <v>2</v>
      </c>
      <c r="H205" s="4" t="s">
        <v>102</v>
      </c>
      <c r="I205" s="5">
        <f t="shared" si="10"/>
        <v>11.42</v>
      </c>
      <c r="J205" s="6" t="s">
        <v>1802</v>
      </c>
      <c r="K205" s="5">
        <v>11.42</v>
      </c>
      <c r="L205" s="6"/>
      <c r="M205" s="5"/>
      <c r="N205" s="6"/>
      <c r="O205" s="5"/>
      <c r="P205" s="6"/>
      <c r="Q205" s="5"/>
      <c r="R205" s="6"/>
      <c r="S205" s="5"/>
      <c r="T205" s="6"/>
      <c r="U205" s="5"/>
      <c r="V205" s="6"/>
      <c r="W205" s="5"/>
      <c r="X205" s="5">
        <f t="shared" si="9"/>
        <v>11.42</v>
      </c>
    </row>
    <row r="206" spans="1:24" s="76" customFormat="1" x14ac:dyDescent="0.3">
      <c r="A206" s="92">
        <v>195</v>
      </c>
      <c r="B206" s="92">
        <v>20970</v>
      </c>
      <c r="C206" s="3"/>
      <c r="D206" s="4" t="s">
        <v>262</v>
      </c>
      <c r="E206" s="92">
        <f t="shared" si="13"/>
        <v>845616</v>
      </c>
      <c r="F206" s="92">
        <v>845626</v>
      </c>
      <c r="G206" s="92">
        <f t="shared" si="12"/>
        <v>11</v>
      </c>
      <c r="H206" s="4" t="s">
        <v>295</v>
      </c>
      <c r="I206" s="5">
        <f t="shared" si="10"/>
        <v>62.81</v>
      </c>
      <c r="J206" s="6" t="s">
        <v>1876</v>
      </c>
      <c r="K206" s="5">
        <v>34.26</v>
      </c>
      <c r="L206" s="6" t="s">
        <v>1881</v>
      </c>
      <c r="M206" s="5">
        <v>28.55</v>
      </c>
      <c r="N206" s="6"/>
      <c r="O206" s="5"/>
      <c r="P206" s="6"/>
      <c r="Q206" s="5"/>
      <c r="R206" s="6"/>
      <c r="S206" s="5"/>
      <c r="T206" s="6"/>
      <c r="U206" s="5"/>
      <c r="V206" s="6"/>
      <c r="W206" s="5"/>
      <c r="X206" s="5">
        <f t="shared" si="9"/>
        <v>62.81</v>
      </c>
    </row>
    <row r="207" spans="1:24" x14ac:dyDescent="0.3">
      <c r="A207" s="92"/>
      <c r="B207" s="4"/>
      <c r="C207" s="3"/>
      <c r="D207" s="43"/>
      <c r="E207" s="41"/>
      <c r="F207" s="41"/>
      <c r="G207" s="41"/>
      <c r="H207" s="4"/>
      <c r="I207" s="5"/>
      <c r="J207" s="6"/>
      <c r="K207" s="5"/>
      <c r="L207" s="6"/>
      <c r="M207" s="5"/>
      <c r="N207" s="6"/>
      <c r="O207" s="5"/>
      <c r="P207" s="6"/>
      <c r="Q207" s="5"/>
      <c r="R207" s="6"/>
      <c r="S207" s="5"/>
      <c r="T207" s="6"/>
      <c r="U207" s="5"/>
      <c r="V207" s="6"/>
      <c r="W207" s="5"/>
      <c r="X207" s="5"/>
    </row>
    <row r="208" spans="1:24" x14ac:dyDescent="0.3">
      <c r="A208" s="4"/>
      <c r="B208" s="4"/>
      <c r="C208" s="3"/>
      <c r="D208" s="43"/>
      <c r="E208" s="41"/>
      <c r="F208" s="41"/>
      <c r="G208" s="41">
        <f>SUM(G12:G207)</f>
        <v>2731</v>
      </c>
      <c r="H208" s="4"/>
      <c r="I208" s="5">
        <f>SUM(I12:I207)</f>
        <v>15594.009999999964</v>
      </c>
      <c r="J208" s="6"/>
      <c r="K208" s="5"/>
      <c r="L208" s="6"/>
      <c r="M208" s="5"/>
      <c r="N208" s="6"/>
      <c r="O208" s="5"/>
      <c r="P208" s="6"/>
      <c r="Q208" s="5"/>
      <c r="R208" s="6"/>
      <c r="S208" s="5"/>
      <c r="T208" s="6"/>
      <c r="U208" s="5"/>
      <c r="V208" s="6"/>
      <c r="W208" s="5"/>
      <c r="X208" s="5">
        <f>SUM(X12:X206)</f>
        <v>15542.619999999964</v>
      </c>
    </row>
    <row r="209" spans="1:24" x14ac:dyDescent="0.3">
      <c r="A209" s="25"/>
      <c r="C209" s="25"/>
      <c r="D209" s="11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x14ac:dyDescent="0.3">
      <c r="A210" s="1"/>
      <c r="E210" s="200"/>
      <c r="F210" s="200"/>
      <c r="G210" s="1"/>
      <c r="I210" s="185" t="s">
        <v>1929</v>
      </c>
      <c r="J210" s="185" t="s">
        <v>1930</v>
      </c>
      <c r="K210" s="186" t="s">
        <v>1931</v>
      </c>
      <c r="L210" s="18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3">
      <c r="I211" s="185"/>
      <c r="J211" s="185"/>
      <c r="K211" s="188"/>
      <c r="L211" s="189"/>
    </row>
    <row r="212" spans="1:24" x14ac:dyDescent="0.3">
      <c r="E212" s="124"/>
      <c r="F212" s="123"/>
      <c r="I212" s="4"/>
      <c r="J212" s="4"/>
      <c r="K212" s="190"/>
      <c r="L212" s="191"/>
    </row>
    <row r="213" spans="1:24" x14ac:dyDescent="0.3">
      <c r="I213" s="125">
        <v>15594.009999999964</v>
      </c>
      <c r="J213" s="125">
        <v>15542.619999999964</v>
      </c>
      <c r="K213" s="192">
        <v>51.39</v>
      </c>
      <c r="L213" s="193"/>
    </row>
  </sheetData>
  <mergeCells count="12">
    <mergeCell ref="B10:X10"/>
    <mergeCell ref="K210:L211"/>
    <mergeCell ref="B9:X9"/>
    <mergeCell ref="B5:X5"/>
    <mergeCell ref="B6:X6"/>
    <mergeCell ref="B7:X7"/>
    <mergeCell ref="B8:X8"/>
    <mergeCell ref="K212:L212"/>
    <mergeCell ref="K213:L213"/>
    <mergeCell ref="I210:I211"/>
    <mergeCell ref="J210:J211"/>
    <mergeCell ref="E210:F210"/>
  </mergeCells>
  <pageMargins left="0.7" right="0.7" top="0.75" bottom="0.75" header="0.3" footer="0.3"/>
  <pageSetup orientation="portrait" horizontalDpi="180" verticalDpi="18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5"/>
  <sheetViews>
    <sheetView zoomScaleNormal="100" workbookViewId="0">
      <selection activeCell="O234" sqref="O234"/>
    </sheetView>
  </sheetViews>
  <sheetFormatPr baseColWidth="10" defaultRowHeight="14.4" x14ac:dyDescent="0.3"/>
  <cols>
    <col min="1" max="1" width="4.6640625" style="1" bestFit="1" customWidth="1"/>
    <col min="2" max="2" width="7.44140625" style="1" bestFit="1" customWidth="1"/>
    <col min="3" max="3" width="9.88671875" style="1" customWidth="1"/>
    <col min="4" max="4" width="21.5546875" style="44" customWidth="1"/>
    <col min="5" max="5" width="9.44140625" style="1" bestFit="1" customWidth="1"/>
    <col min="6" max="6" width="8.6640625" style="1" bestFit="1" customWidth="1"/>
    <col min="7" max="7" width="9.6640625" style="1" bestFit="1" customWidth="1"/>
    <col min="8" max="8" width="42.88671875" style="1" bestFit="1" customWidth="1"/>
    <col min="9" max="9" width="15" style="1" bestFit="1" customWidth="1"/>
    <col min="10" max="10" width="12.6640625" style="1" customWidth="1"/>
    <col min="11" max="11" width="12.33203125" style="1" bestFit="1" customWidth="1"/>
    <col min="12" max="12" width="9.6640625" style="1" bestFit="1" customWidth="1"/>
    <col min="13" max="13" width="9.5546875" style="1" bestFit="1" customWidth="1"/>
    <col min="14" max="14" width="9.6640625" style="1" bestFit="1" customWidth="1"/>
    <col min="15" max="15" width="8" style="1" bestFit="1" customWidth="1"/>
    <col min="16" max="16" width="9.6640625" style="1" bestFit="1" customWidth="1"/>
    <col min="17" max="17" width="8" style="1" bestFit="1" customWidth="1"/>
    <col min="18" max="18" width="9.6640625" style="1" bestFit="1" customWidth="1"/>
    <col min="19" max="19" width="8" style="1" bestFit="1" customWidth="1"/>
    <col min="20" max="20" width="9.6640625" style="1" bestFit="1" customWidth="1"/>
    <col min="21" max="21" width="8" style="1" bestFit="1" customWidth="1"/>
    <col min="22" max="22" width="9.6640625" style="1" bestFit="1" customWidth="1"/>
    <col min="23" max="23" width="7.5546875" style="1" bestFit="1" customWidth="1"/>
    <col min="24" max="24" width="12.33203125" style="1" bestFit="1" customWidth="1"/>
  </cols>
  <sheetData>
    <row r="1" spans="1:24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</row>
    <row r="3" spans="1:24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ht="22.5" customHeight="1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x14ac:dyDescent="0.3"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B10" s="195" t="s">
        <v>3789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7" t="s">
        <v>75</v>
      </c>
      <c r="B11" s="7" t="s">
        <v>59</v>
      </c>
      <c r="C11" s="7" t="s">
        <v>0</v>
      </c>
      <c r="D11" s="7" t="s">
        <v>134</v>
      </c>
      <c r="E11" s="7" t="s">
        <v>66</v>
      </c>
      <c r="F11" s="7" t="s">
        <v>67</v>
      </c>
      <c r="G11" s="7" t="s">
        <v>68</v>
      </c>
      <c r="H11" s="7" t="s">
        <v>69</v>
      </c>
      <c r="I11" s="7" t="s">
        <v>54</v>
      </c>
      <c r="J11" s="7" t="s">
        <v>53</v>
      </c>
      <c r="K11" s="7" t="s">
        <v>54</v>
      </c>
      <c r="L11" s="7" t="s">
        <v>55</v>
      </c>
      <c r="M11" s="7" t="s">
        <v>54</v>
      </c>
      <c r="N11" s="7" t="s">
        <v>56</v>
      </c>
      <c r="O11" s="7" t="s">
        <v>54</v>
      </c>
      <c r="P11" s="7" t="s">
        <v>57</v>
      </c>
      <c r="Q11" s="7" t="s">
        <v>54</v>
      </c>
      <c r="R11" s="7" t="s">
        <v>58</v>
      </c>
      <c r="S11" s="7" t="s">
        <v>54</v>
      </c>
      <c r="T11" s="7" t="s">
        <v>70</v>
      </c>
      <c r="U11" s="7" t="s">
        <v>54</v>
      </c>
      <c r="V11" s="7" t="s">
        <v>71</v>
      </c>
      <c r="W11" s="7" t="s">
        <v>54</v>
      </c>
      <c r="X11" s="7" t="s">
        <v>72</v>
      </c>
    </row>
    <row r="12" spans="1:24" x14ac:dyDescent="0.3">
      <c r="A12" s="46">
        <v>1</v>
      </c>
      <c r="B12" s="46">
        <v>20971</v>
      </c>
      <c r="C12" s="3">
        <v>43283</v>
      </c>
      <c r="D12" s="4" t="s">
        <v>874</v>
      </c>
      <c r="E12" s="46">
        <v>845627</v>
      </c>
      <c r="F12" s="46">
        <v>845649</v>
      </c>
      <c r="G12" s="46">
        <f t="shared" ref="G12:G75" si="0">(F12-E12)+1</f>
        <v>23</v>
      </c>
      <c r="H12" s="4" t="s">
        <v>42</v>
      </c>
      <c r="I12" s="5">
        <f t="shared" ref="I12:I75" si="1">(G12*5.71)</f>
        <v>131.33000000000001</v>
      </c>
      <c r="J12" s="6" t="s">
        <v>2008</v>
      </c>
      <c r="K12" s="5">
        <v>22.84</v>
      </c>
      <c r="L12" s="6" t="s">
        <v>2009</v>
      </c>
      <c r="M12" s="5">
        <v>22.84</v>
      </c>
      <c r="N12" s="6" t="s">
        <v>2010</v>
      </c>
      <c r="O12" s="5">
        <v>11.42</v>
      </c>
      <c r="P12" s="6" t="s">
        <v>2011</v>
      </c>
      <c r="Q12" s="5">
        <v>28.55</v>
      </c>
      <c r="R12" s="6" t="s">
        <v>2012</v>
      </c>
      <c r="S12" s="5">
        <v>28.55</v>
      </c>
      <c r="T12" s="6" t="s">
        <v>2013</v>
      </c>
      <c r="U12" s="5">
        <v>17.13</v>
      </c>
      <c r="V12" s="6"/>
      <c r="W12" s="5"/>
      <c r="X12" s="5">
        <f t="shared" ref="X12:X74" si="2">K12+M12+O12+Q12+S12+U12+W12</f>
        <v>131.33000000000001</v>
      </c>
    </row>
    <row r="13" spans="1:24" x14ac:dyDescent="0.3">
      <c r="A13" s="46">
        <v>2</v>
      </c>
      <c r="B13" s="46">
        <v>20972</v>
      </c>
      <c r="C13" s="3"/>
      <c r="D13" s="4" t="s">
        <v>268</v>
      </c>
      <c r="E13" s="46">
        <f t="shared" ref="E13:E76" si="3">(F12+1)</f>
        <v>845650</v>
      </c>
      <c r="F13" s="46">
        <v>845651</v>
      </c>
      <c r="G13" s="46">
        <f t="shared" si="0"/>
        <v>2</v>
      </c>
      <c r="H13" s="4" t="s">
        <v>95</v>
      </c>
      <c r="I13" s="5">
        <f t="shared" si="1"/>
        <v>11.42</v>
      </c>
      <c r="J13" s="6" t="s">
        <v>1803</v>
      </c>
      <c r="K13" s="5">
        <v>11.42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5">
        <f t="shared" si="2"/>
        <v>11.42</v>
      </c>
    </row>
    <row r="14" spans="1:24" x14ac:dyDescent="0.3">
      <c r="A14" s="92">
        <v>3</v>
      </c>
      <c r="B14" s="92">
        <v>20973</v>
      </c>
      <c r="C14" s="3"/>
      <c r="D14" s="4" t="s">
        <v>269</v>
      </c>
      <c r="E14" s="92">
        <f t="shared" si="3"/>
        <v>845652</v>
      </c>
      <c r="F14" s="46">
        <v>845654</v>
      </c>
      <c r="G14" s="92">
        <f t="shared" si="0"/>
        <v>3</v>
      </c>
      <c r="H14" s="4" t="s">
        <v>44</v>
      </c>
      <c r="I14" s="5">
        <f t="shared" si="1"/>
        <v>17.13</v>
      </c>
      <c r="J14" s="6" t="s">
        <v>2014</v>
      </c>
      <c r="K14" s="5">
        <v>17.13</v>
      </c>
      <c r="L14" s="6"/>
      <c r="M14" s="5"/>
      <c r="N14" s="6"/>
      <c r="O14" s="5"/>
      <c r="P14" s="6"/>
      <c r="Q14" s="5"/>
      <c r="R14" s="6"/>
      <c r="S14" s="5"/>
      <c r="T14" s="6"/>
      <c r="U14" s="5"/>
      <c r="V14" s="6"/>
      <c r="W14" s="5"/>
      <c r="X14" s="5">
        <f t="shared" si="2"/>
        <v>17.13</v>
      </c>
    </row>
    <row r="15" spans="1:24" x14ac:dyDescent="0.3">
      <c r="A15" s="92">
        <v>4</v>
      </c>
      <c r="B15" s="92">
        <v>20974</v>
      </c>
      <c r="C15" s="3"/>
      <c r="D15" s="4" t="s">
        <v>300</v>
      </c>
      <c r="E15" s="92">
        <f t="shared" si="3"/>
        <v>845655</v>
      </c>
      <c r="F15" s="46">
        <v>845724</v>
      </c>
      <c r="G15" s="92">
        <f t="shared" si="0"/>
        <v>70</v>
      </c>
      <c r="H15" s="4" t="s">
        <v>10</v>
      </c>
      <c r="I15" s="5">
        <f t="shared" si="1"/>
        <v>399.7</v>
      </c>
      <c r="J15" s="6" t="s">
        <v>2015</v>
      </c>
      <c r="K15" s="5">
        <v>228.4</v>
      </c>
      <c r="L15" s="6" t="s">
        <v>2016</v>
      </c>
      <c r="M15" s="5">
        <v>171.3</v>
      </c>
      <c r="N15" s="6"/>
      <c r="O15" s="5"/>
      <c r="P15" s="6"/>
      <c r="Q15" s="5"/>
      <c r="R15" s="6"/>
      <c r="S15" s="5"/>
      <c r="T15" s="6"/>
      <c r="U15" s="5"/>
      <c r="V15" s="6"/>
      <c r="W15" s="5"/>
      <c r="X15" s="5">
        <f t="shared" si="2"/>
        <v>399.70000000000005</v>
      </c>
    </row>
    <row r="16" spans="1:24" x14ac:dyDescent="0.3">
      <c r="A16" s="92">
        <v>5</v>
      </c>
      <c r="B16" s="92">
        <v>20975</v>
      </c>
      <c r="C16" s="3"/>
      <c r="D16" s="4" t="s">
        <v>161</v>
      </c>
      <c r="E16" s="92">
        <f t="shared" si="3"/>
        <v>845725</v>
      </c>
      <c r="F16" s="46">
        <v>845734</v>
      </c>
      <c r="G16" s="92">
        <f t="shared" si="0"/>
        <v>10</v>
      </c>
      <c r="H16" s="4" t="s">
        <v>10</v>
      </c>
      <c r="I16" s="5">
        <f t="shared" si="1"/>
        <v>57.1</v>
      </c>
      <c r="J16" s="6" t="s">
        <v>1851</v>
      </c>
      <c r="K16" s="5">
        <v>28.55</v>
      </c>
      <c r="L16" s="6" t="s">
        <v>1852</v>
      </c>
      <c r="M16" s="5">
        <v>28.55</v>
      </c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57.1</v>
      </c>
    </row>
    <row r="17" spans="1:24" x14ac:dyDescent="0.3">
      <c r="A17" s="92">
        <v>6</v>
      </c>
      <c r="B17" s="92">
        <v>20976</v>
      </c>
      <c r="C17" s="3"/>
      <c r="D17" s="4" t="s">
        <v>228</v>
      </c>
      <c r="E17" s="92">
        <f t="shared" si="3"/>
        <v>845735</v>
      </c>
      <c r="F17" s="46">
        <v>845773</v>
      </c>
      <c r="G17" s="92">
        <f t="shared" si="0"/>
        <v>39</v>
      </c>
      <c r="H17" s="4" t="s">
        <v>40</v>
      </c>
      <c r="I17" s="5">
        <f t="shared" si="1"/>
        <v>222.69</v>
      </c>
      <c r="J17" s="6" t="s">
        <v>2017</v>
      </c>
      <c r="K17" s="5">
        <v>85.65</v>
      </c>
      <c r="L17" s="6" t="s">
        <v>2018</v>
      </c>
      <c r="M17" s="5">
        <v>68.52</v>
      </c>
      <c r="N17" s="6" t="s">
        <v>2019</v>
      </c>
      <c r="O17" s="5">
        <v>68.52</v>
      </c>
      <c r="P17" s="6"/>
      <c r="Q17" s="5"/>
      <c r="R17" s="6"/>
      <c r="S17" s="5"/>
      <c r="T17" s="6"/>
      <c r="U17" s="5"/>
      <c r="V17" s="6"/>
      <c r="W17" s="5"/>
      <c r="X17" s="5">
        <f t="shared" si="2"/>
        <v>222.69</v>
      </c>
    </row>
    <row r="18" spans="1:24" x14ac:dyDescent="0.3">
      <c r="A18" s="92">
        <v>7</v>
      </c>
      <c r="B18" s="92">
        <v>20977</v>
      </c>
      <c r="C18" s="3"/>
      <c r="D18" s="4" t="s">
        <v>227</v>
      </c>
      <c r="E18" s="92">
        <f t="shared" si="3"/>
        <v>845774</v>
      </c>
      <c r="F18" s="46">
        <v>845825</v>
      </c>
      <c r="G18" s="92">
        <f t="shared" si="0"/>
        <v>52</v>
      </c>
      <c r="H18" s="4" t="s">
        <v>40</v>
      </c>
      <c r="I18" s="5">
        <f t="shared" si="1"/>
        <v>296.92</v>
      </c>
      <c r="J18" s="6" t="s">
        <v>2020</v>
      </c>
      <c r="K18" s="5">
        <v>114.2</v>
      </c>
      <c r="L18" s="6" t="s">
        <v>2021</v>
      </c>
      <c r="M18" s="5">
        <v>114.2</v>
      </c>
      <c r="N18" s="6" t="s">
        <v>2022</v>
      </c>
      <c r="O18" s="5">
        <v>68.52</v>
      </c>
      <c r="P18" s="6"/>
      <c r="Q18" s="5"/>
      <c r="R18" s="6"/>
      <c r="S18" s="5"/>
      <c r="T18" s="6"/>
      <c r="U18" s="5"/>
      <c r="V18" s="6"/>
      <c r="W18" s="5"/>
      <c r="X18" s="5">
        <f t="shared" si="2"/>
        <v>296.92</v>
      </c>
    </row>
    <row r="19" spans="1:24" x14ac:dyDescent="0.3">
      <c r="A19" s="92">
        <v>8</v>
      </c>
      <c r="B19" s="103">
        <v>20978</v>
      </c>
      <c r="C19" s="3"/>
      <c r="D19" s="4" t="s">
        <v>156</v>
      </c>
      <c r="E19" s="92">
        <v>844722</v>
      </c>
      <c r="F19" s="46">
        <v>844722</v>
      </c>
      <c r="G19" s="92">
        <f t="shared" si="0"/>
        <v>1</v>
      </c>
      <c r="H19" s="4" t="s">
        <v>6</v>
      </c>
      <c r="I19" s="5">
        <f t="shared" si="1"/>
        <v>5.71</v>
      </c>
      <c r="J19" s="6" t="s">
        <v>1807</v>
      </c>
      <c r="K19" s="5">
        <v>5.71</v>
      </c>
      <c r="L19" s="6"/>
      <c r="M19" s="5"/>
      <c r="N19" s="6"/>
      <c r="O19" s="5"/>
      <c r="P19" s="6"/>
      <c r="Q19" s="5"/>
      <c r="R19" s="6"/>
      <c r="S19" s="5"/>
      <c r="T19" s="6"/>
      <c r="U19" s="5"/>
      <c r="V19" s="6"/>
      <c r="W19" s="5"/>
      <c r="X19" s="5">
        <f t="shared" si="2"/>
        <v>5.71</v>
      </c>
    </row>
    <row r="20" spans="1:24" x14ac:dyDescent="0.3">
      <c r="A20" s="92">
        <v>9</v>
      </c>
      <c r="B20" s="92">
        <v>20979</v>
      </c>
      <c r="C20" s="3"/>
      <c r="D20" s="4" t="s">
        <v>243</v>
      </c>
      <c r="E20" s="92">
        <v>845826</v>
      </c>
      <c r="F20" s="46">
        <v>845826</v>
      </c>
      <c r="G20" s="92">
        <f t="shared" si="0"/>
        <v>1</v>
      </c>
      <c r="H20" s="4" t="s">
        <v>52</v>
      </c>
      <c r="I20" s="5">
        <f t="shared" si="1"/>
        <v>5.71</v>
      </c>
      <c r="J20" s="6" t="s">
        <v>1853</v>
      </c>
      <c r="K20" s="5">
        <v>5.71</v>
      </c>
      <c r="L20" s="6"/>
      <c r="M20" s="5"/>
      <c r="N20" s="6"/>
      <c r="O20" s="5"/>
      <c r="P20" s="6"/>
      <c r="Q20" s="5"/>
      <c r="R20" s="6"/>
      <c r="S20" s="5"/>
      <c r="T20" s="6"/>
      <c r="U20" s="5"/>
      <c r="V20" s="6"/>
      <c r="W20" s="5"/>
      <c r="X20" s="5">
        <f t="shared" si="2"/>
        <v>5.71</v>
      </c>
    </row>
    <row r="21" spans="1:24" x14ac:dyDescent="0.3">
      <c r="A21" s="92">
        <v>10</v>
      </c>
      <c r="B21" s="103">
        <v>20980</v>
      </c>
      <c r="C21" s="3"/>
      <c r="D21" s="4" t="s">
        <v>264</v>
      </c>
      <c r="E21" s="92">
        <v>842444</v>
      </c>
      <c r="F21" s="46">
        <v>842447</v>
      </c>
      <c r="G21" s="92">
        <f t="shared" si="0"/>
        <v>4</v>
      </c>
      <c r="H21" s="4" t="s">
        <v>31</v>
      </c>
      <c r="I21" s="5">
        <f t="shared" si="1"/>
        <v>22.84</v>
      </c>
      <c r="J21" s="6" t="s">
        <v>1804</v>
      </c>
      <c r="K21" s="5">
        <v>22.84</v>
      </c>
      <c r="L21" s="6"/>
      <c r="M21" s="5"/>
      <c r="N21" s="6"/>
      <c r="O21" s="5"/>
      <c r="P21" s="6"/>
      <c r="Q21" s="5"/>
      <c r="R21" s="6"/>
      <c r="S21" s="5"/>
      <c r="T21" s="6"/>
      <c r="U21" s="5"/>
      <c r="V21" s="6"/>
      <c r="W21" s="5"/>
      <c r="X21" s="5">
        <f t="shared" si="2"/>
        <v>22.84</v>
      </c>
    </row>
    <row r="22" spans="1:24" x14ac:dyDescent="0.3">
      <c r="A22" s="92">
        <v>11</v>
      </c>
      <c r="B22" s="92">
        <v>20981</v>
      </c>
      <c r="C22" s="3">
        <v>43284</v>
      </c>
      <c r="D22" s="4" t="s">
        <v>333</v>
      </c>
      <c r="E22" s="92">
        <v>845827</v>
      </c>
      <c r="F22" s="46">
        <v>845833</v>
      </c>
      <c r="G22" s="92">
        <f t="shared" si="0"/>
        <v>7</v>
      </c>
      <c r="H22" s="4" t="s">
        <v>188</v>
      </c>
      <c r="I22" s="5">
        <f t="shared" si="1"/>
        <v>39.97</v>
      </c>
      <c r="J22" s="6" t="s">
        <v>1854</v>
      </c>
      <c r="K22" s="5">
        <v>17.13</v>
      </c>
      <c r="L22" s="6" t="s">
        <v>1855</v>
      </c>
      <c r="M22" s="5">
        <v>17.13</v>
      </c>
      <c r="N22" s="6" t="s">
        <v>1856</v>
      </c>
      <c r="O22" s="5">
        <v>5.71</v>
      </c>
      <c r="P22" s="6"/>
      <c r="Q22" s="5"/>
      <c r="R22" s="6"/>
      <c r="S22" s="5"/>
      <c r="T22" s="6"/>
      <c r="U22" s="5"/>
      <c r="V22" s="6"/>
      <c r="W22" s="5"/>
      <c r="X22" s="5">
        <f t="shared" si="2"/>
        <v>39.97</v>
      </c>
    </row>
    <row r="23" spans="1:24" x14ac:dyDescent="0.3">
      <c r="A23" s="92">
        <v>12</v>
      </c>
      <c r="B23" s="92">
        <v>20982</v>
      </c>
      <c r="C23" s="3"/>
      <c r="D23" s="4" t="s">
        <v>257</v>
      </c>
      <c r="E23" s="92">
        <f t="shared" si="3"/>
        <v>845834</v>
      </c>
      <c r="F23" s="46">
        <v>845835</v>
      </c>
      <c r="G23" s="92">
        <f t="shared" si="0"/>
        <v>2</v>
      </c>
      <c r="H23" s="4" t="s">
        <v>285</v>
      </c>
      <c r="I23" s="5">
        <f t="shared" si="1"/>
        <v>11.42</v>
      </c>
      <c r="J23" s="6" t="s">
        <v>1805</v>
      </c>
      <c r="K23" s="5">
        <v>11.42</v>
      </c>
      <c r="L23" s="6"/>
      <c r="M23" s="5"/>
      <c r="N23" s="6"/>
      <c r="O23" s="5"/>
      <c r="P23" s="6"/>
      <c r="Q23" s="5"/>
      <c r="R23" s="6"/>
      <c r="S23" s="5"/>
      <c r="T23" s="6"/>
      <c r="U23" s="5"/>
      <c r="V23" s="6"/>
      <c r="W23" s="5"/>
      <c r="X23" s="5">
        <f t="shared" si="2"/>
        <v>11.42</v>
      </c>
    </row>
    <row r="24" spans="1:24" x14ac:dyDescent="0.3">
      <c r="A24" s="92">
        <v>13</v>
      </c>
      <c r="B24" s="92">
        <v>20983</v>
      </c>
      <c r="C24" s="3"/>
      <c r="D24" s="4" t="s">
        <v>247</v>
      </c>
      <c r="E24" s="92">
        <f t="shared" si="3"/>
        <v>845836</v>
      </c>
      <c r="F24" s="46">
        <v>845847</v>
      </c>
      <c r="G24" s="92">
        <f t="shared" si="0"/>
        <v>12</v>
      </c>
      <c r="H24" s="4" t="s">
        <v>131</v>
      </c>
      <c r="I24" s="5">
        <f t="shared" si="1"/>
        <v>68.52</v>
      </c>
      <c r="J24" s="6" t="s">
        <v>1882</v>
      </c>
      <c r="K24" s="5">
        <v>28.55</v>
      </c>
      <c r="L24" s="6" t="s">
        <v>1883</v>
      </c>
      <c r="M24" s="5">
        <v>22.84</v>
      </c>
      <c r="N24" s="6" t="s">
        <v>1884</v>
      </c>
      <c r="O24" s="5">
        <v>17.13</v>
      </c>
      <c r="P24" s="6"/>
      <c r="Q24" s="5"/>
      <c r="R24" s="6"/>
      <c r="S24" s="5"/>
      <c r="T24" s="6"/>
      <c r="U24" s="5"/>
      <c r="V24" s="6"/>
      <c r="W24" s="5"/>
      <c r="X24" s="5">
        <f t="shared" si="2"/>
        <v>68.52</v>
      </c>
    </row>
    <row r="25" spans="1:24" x14ac:dyDescent="0.3">
      <c r="A25" s="92">
        <v>14</v>
      </c>
      <c r="B25" s="92">
        <v>20984</v>
      </c>
      <c r="C25" s="3"/>
      <c r="D25" s="4" t="s">
        <v>272</v>
      </c>
      <c r="E25" s="92">
        <f t="shared" si="3"/>
        <v>845848</v>
      </c>
      <c r="F25" s="46">
        <v>845873</v>
      </c>
      <c r="G25" s="92">
        <f t="shared" si="0"/>
        <v>26</v>
      </c>
      <c r="H25" s="4" t="s">
        <v>11</v>
      </c>
      <c r="I25" s="5">
        <f t="shared" si="1"/>
        <v>148.46</v>
      </c>
      <c r="J25" s="6" t="s">
        <v>1857</v>
      </c>
      <c r="K25" s="5">
        <v>34.26</v>
      </c>
      <c r="L25" s="6" t="s">
        <v>1858</v>
      </c>
      <c r="M25" s="5">
        <v>45.68</v>
      </c>
      <c r="N25" s="6" t="s">
        <v>1859</v>
      </c>
      <c r="O25" s="5">
        <v>39.97</v>
      </c>
      <c r="P25" s="6" t="s">
        <v>1860</v>
      </c>
      <c r="Q25" s="5">
        <v>28.55</v>
      </c>
      <c r="R25" s="6"/>
      <c r="S25" s="5"/>
      <c r="T25" s="6"/>
      <c r="U25" s="5"/>
      <c r="V25" s="6"/>
      <c r="W25" s="5"/>
      <c r="X25" s="5">
        <f t="shared" si="2"/>
        <v>148.46</v>
      </c>
    </row>
    <row r="26" spans="1:24" x14ac:dyDescent="0.3">
      <c r="A26" s="92">
        <v>15</v>
      </c>
      <c r="B26" s="92">
        <v>20986</v>
      </c>
      <c r="C26" s="3"/>
      <c r="D26" s="4" t="s">
        <v>253</v>
      </c>
      <c r="E26" s="92">
        <f t="shared" si="3"/>
        <v>845874</v>
      </c>
      <c r="F26" s="46">
        <v>845875</v>
      </c>
      <c r="G26" s="92">
        <f t="shared" si="0"/>
        <v>2</v>
      </c>
      <c r="H26" s="4" t="s">
        <v>43</v>
      </c>
      <c r="I26" s="5">
        <f t="shared" si="1"/>
        <v>11.42</v>
      </c>
      <c r="J26" s="6" t="s">
        <v>1885</v>
      </c>
      <c r="K26" s="5">
        <v>5.71</v>
      </c>
      <c r="L26" s="6" t="s">
        <v>1886</v>
      </c>
      <c r="M26" s="5">
        <v>5.71</v>
      </c>
      <c r="N26" s="6"/>
      <c r="O26" s="5"/>
      <c r="P26" s="6"/>
      <c r="Q26" s="5"/>
      <c r="R26" s="6"/>
      <c r="S26" s="5"/>
      <c r="T26" s="6"/>
      <c r="U26" s="5"/>
      <c r="V26" s="6"/>
      <c r="W26" s="5"/>
      <c r="X26" s="5">
        <f t="shared" si="2"/>
        <v>11.42</v>
      </c>
    </row>
    <row r="27" spans="1:24" x14ac:dyDescent="0.3">
      <c r="A27" s="92">
        <v>16</v>
      </c>
      <c r="B27" s="92">
        <v>20989</v>
      </c>
      <c r="C27" s="3"/>
      <c r="D27" s="4" t="s">
        <v>248</v>
      </c>
      <c r="E27" s="92">
        <f t="shared" si="3"/>
        <v>845876</v>
      </c>
      <c r="F27" s="46">
        <v>845877</v>
      </c>
      <c r="G27" s="92">
        <f t="shared" si="0"/>
        <v>2</v>
      </c>
      <c r="H27" s="4" t="s">
        <v>13</v>
      </c>
      <c r="I27" s="5">
        <f t="shared" si="1"/>
        <v>11.42</v>
      </c>
      <c r="J27" s="6" t="s">
        <v>1861</v>
      </c>
      <c r="K27" s="5">
        <v>11.42</v>
      </c>
      <c r="L27" s="6"/>
      <c r="M27" s="5"/>
      <c r="N27" s="6"/>
      <c r="O27" s="5"/>
      <c r="P27" s="6"/>
      <c r="Q27" s="5"/>
      <c r="R27" s="6"/>
      <c r="S27" s="5"/>
      <c r="T27" s="6"/>
      <c r="U27" s="5"/>
      <c r="V27" s="6"/>
      <c r="W27" s="5"/>
      <c r="X27" s="5">
        <f t="shared" si="2"/>
        <v>11.42</v>
      </c>
    </row>
    <row r="28" spans="1:24" x14ac:dyDescent="0.3">
      <c r="A28" s="92">
        <v>17</v>
      </c>
      <c r="B28" s="92">
        <v>20991</v>
      </c>
      <c r="C28" s="3"/>
      <c r="D28" s="4" t="s">
        <v>339</v>
      </c>
      <c r="E28" s="92">
        <f t="shared" si="3"/>
        <v>845878</v>
      </c>
      <c r="F28" s="46">
        <v>845945</v>
      </c>
      <c r="G28" s="92">
        <f t="shared" si="0"/>
        <v>68</v>
      </c>
      <c r="H28" s="4" t="s">
        <v>115</v>
      </c>
      <c r="I28" s="5">
        <f t="shared" si="1"/>
        <v>388.28</v>
      </c>
      <c r="J28" s="6" t="s">
        <v>501</v>
      </c>
      <c r="K28" s="5">
        <v>388.28</v>
      </c>
      <c r="L28" s="6"/>
      <c r="M28" s="5"/>
      <c r="N28" s="6"/>
      <c r="O28" s="5"/>
      <c r="P28" s="6"/>
      <c r="Q28" s="5"/>
      <c r="R28" s="6"/>
      <c r="S28" s="5"/>
      <c r="T28" s="6"/>
      <c r="U28" s="5"/>
      <c r="V28" s="6"/>
      <c r="W28" s="5"/>
      <c r="X28" s="5">
        <f t="shared" si="2"/>
        <v>388.28</v>
      </c>
    </row>
    <row r="29" spans="1:24" x14ac:dyDescent="0.3">
      <c r="A29" s="92">
        <v>18</v>
      </c>
      <c r="B29" s="92">
        <v>20992</v>
      </c>
      <c r="C29" s="3"/>
      <c r="D29" s="4" t="s">
        <v>339</v>
      </c>
      <c r="E29" s="92">
        <f t="shared" si="3"/>
        <v>845946</v>
      </c>
      <c r="F29" s="46">
        <v>846147</v>
      </c>
      <c r="G29" s="92">
        <f t="shared" si="0"/>
        <v>202</v>
      </c>
      <c r="H29" s="4" t="s">
        <v>115</v>
      </c>
      <c r="I29" s="5">
        <f t="shared" si="1"/>
        <v>1153.42</v>
      </c>
      <c r="J29" s="6" t="s">
        <v>501</v>
      </c>
      <c r="K29" s="5">
        <v>1153.42</v>
      </c>
      <c r="L29" s="6"/>
      <c r="M29" s="5"/>
      <c r="N29" s="6"/>
      <c r="O29" s="5"/>
      <c r="P29" s="6"/>
      <c r="Q29" s="5"/>
      <c r="R29" s="6"/>
      <c r="S29" s="5"/>
      <c r="T29" s="6"/>
      <c r="U29" s="5"/>
      <c r="V29" s="6"/>
      <c r="W29" s="5"/>
      <c r="X29" s="5">
        <f t="shared" si="2"/>
        <v>1153.42</v>
      </c>
    </row>
    <row r="30" spans="1:24" x14ac:dyDescent="0.3">
      <c r="A30" s="92">
        <v>19</v>
      </c>
      <c r="B30" s="92">
        <v>20993</v>
      </c>
      <c r="C30" s="3"/>
      <c r="D30" s="4" t="s">
        <v>252</v>
      </c>
      <c r="E30" s="92">
        <f t="shared" si="3"/>
        <v>846148</v>
      </c>
      <c r="F30" s="46">
        <v>846178</v>
      </c>
      <c r="G30" s="92">
        <f t="shared" si="0"/>
        <v>31</v>
      </c>
      <c r="H30" s="4" t="s">
        <v>108</v>
      </c>
      <c r="I30" s="5">
        <f t="shared" si="1"/>
        <v>177.01</v>
      </c>
      <c r="J30" s="6" t="s">
        <v>1887</v>
      </c>
      <c r="K30" s="5">
        <v>62.81</v>
      </c>
      <c r="L30" s="6" t="s">
        <v>1888</v>
      </c>
      <c r="M30" s="5">
        <v>57.1</v>
      </c>
      <c r="N30" s="6" t="s">
        <v>1889</v>
      </c>
      <c r="O30" s="5">
        <v>57.1</v>
      </c>
      <c r="P30" s="6"/>
      <c r="Q30" s="5"/>
      <c r="R30" s="6"/>
      <c r="S30" s="5"/>
      <c r="T30" s="6"/>
      <c r="U30" s="5"/>
      <c r="V30" s="6"/>
      <c r="W30" s="5"/>
      <c r="X30" s="5">
        <f t="shared" si="2"/>
        <v>177.01</v>
      </c>
    </row>
    <row r="31" spans="1:24" x14ac:dyDescent="0.3">
      <c r="A31" s="92">
        <v>20</v>
      </c>
      <c r="B31" s="92">
        <v>20994</v>
      </c>
      <c r="C31" s="3"/>
      <c r="D31" s="4" t="s">
        <v>251</v>
      </c>
      <c r="E31" s="92">
        <f t="shared" si="3"/>
        <v>846179</v>
      </c>
      <c r="F31" s="46">
        <v>846180</v>
      </c>
      <c r="G31" s="92">
        <f t="shared" si="0"/>
        <v>2</v>
      </c>
      <c r="H31" s="4" t="s">
        <v>108</v>
      </c>
      <c r="I31" s="5">
        <f t="shared" si="1"/>
        <v>11.42</v>
      </c>
      <c r="J31" s="126" t="s">
        <v>1467</v>
      </c>
      <c r="K31" s="5"/>
      <c r="L31" s="6"/>
      <c r="M31" s="5"/>
      <c r="N31" s="6"/>
      <c r="O31" s="5"/>
      <c r="P31" s="6"/>
      <c r="Q31" s="5"/>
      <c r="R31" s="6"/>
      <c r="S31" s="5"/>
      <c r="T31" s="6"/>
      <c r="U31" s="5"/>
      <c r="V31" s="6"/>
      <c r="W31" s="5"/>
      <c r="X31" s="5">
        <f t="shared" si="2"/>
        <v>0</v>
      </c>
    </row>
    <row r="32" spans="1:24" x14ac:dyDescent="0.3">
      <c r="A32" s="92">
        <v>21</v>
      </c>
      <c r="B32" s="92">
        <v>20995</v>
      </c>
      <c r="C32" s="3"/>
      <c r="D32" s="4" t="s">
        <v>249</v>
      </c>
      <c r="E32" s="92">
        <f t="shared" si="3"/>
        <v>846181</v>
      </c>
      <c r="F32" s="46">
        <v>846190</v>
      </c>
      <c r="G32" s="92">
        <f t="shared" si="0"/>
        <v>10</v>
      </c>
      <c r="H32" s="4" t="s">
        <v>193</v>
      </c>
      <c r="I32" s="5">
        <f t="shared" si="1"/>
        <v>57.1</v>
      </c>
      <c r="J32" s="6" t="s">
        <v>1890</v>
      </c>
      <c r="K32" s="5">
        <v>34.26</v>
      </c>
      <c r="L32" s="6" t="s">
        <v>1891</v>
      </c>
      <c r="M32" s="5">
        <v>22.84</v>
      </c>
      <c r="N32" s="6"/>
      <c r="O32" s="5"/>
      <c r="P32" s="6"/>
      <c r="Q32" s="5"/>
      <c r="R32" s="6"/>
      <c r="S32" s="5"/>
      <c r="T32" s="6"/>
      <c r="U32" s="5"/>
      <c r="V32" s="6"/>
      <c r="W32" s="5"/>
      <c r="X32" s="5">
        <f t="shared" si="2"/>
        <v>57.099999999999994</v>
      </c>
    </row>
    <row r="33" spans="1:24" x14ac:dyDescent="0.3">
      <c r="A33" s="92">
        <v>22</v>
      </c>
      <c r="B33" s="92">
        <v>20996</v>
      </c>
      <c r="C33" s="3"/>
      <c r="D33" s="4" t="s">
        <v>164</v>
      </c>
      <c r="E33" s="92">
        <f t="shared" si="3"/>
        <v>846191</v>
      </c>
      <c r="F33" s="46">
        <v>846200</v>
      </c>
      <c r="G33" s="92">
        <f t="shared" si="0"/>
        <v>10</v>
      </c>
      <c r="H33" s="4" t="s">
        <v>121</v>
      </c>
      <c r="I33" s="5">
        <f t="shared" si="1"/>
        <v>57.1</v>
      </c>
      <c r="J33" s="6" t="s">
        <v>2091</v>
      </c>
      <c r="K33" s="5">
        <v>28.55</v>
      </c>
      <c r="L33" s="6" t="s">
        <v>2092</v>
      </c>
      <c r="M33" s="5">
        <v>28.55</v>
      </c>
      <c r="N33" s="6"/>
      <c r="O33" s="5"/>
      <c r="P33" s="6"/>
      <c r="Q33" s="5"/>
      <c r="R33" s="6"/>
      <c r="S33" s="5"/>
      <c r="T33" s="6"/>
      <c r="U33" s="5"/>
      <c r="V33" s="6"/>
      <c r="W33" s="5"/>
      <c r="X33" s="5">
        <f t="shared" si="2"/>
        <v>57.1</v>
      </c>
    </row>
    <row r="34" spans="1:24" x14ac:dyDescent="0.3">
      <c r="A34" s="92">
        <v>23</v>
      </c>
      <c r="B34" s="92">
        <v>20997</v>
      </c>
      <c r="C34" s="3"/>
      <c r="D34" s="4" t="s">
        <v>270</v>
      </c>
      <c r="E34" s="92">
        <f t="shared" si="3"/>
        <v>846201</v>
      </c>
      <c r="F34" s="46">
        <v>846206</v>
      </c>
      <c r="G34" s="92">
        <f t="shared" si="0"/>
        <v>6</v>
      </c>
      <c r="H34" s="4" t="s">
        <v>109</v>
      </c>
      <c r="I34" s="5">
        <f t="shared" si="1"/>
        <v>34.26</v>
      </c>
      <c r="J34" s="6" t="s">
        <v>1862</v>
      </c>
      <c r="K34" s="5">
        <v>11.42</v>
      </c>
      <c r="L34" s="6" t="s">
        <v>1863</v>
      </c>
      <c r="M34" s="5">
        <v>22.84</v>
      </c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2"/>
        <v>34.26</v>
      </c>
    </row>
    <row r="35" spans="1:24" x14ac:dyDescent="0.3">
      <c r="A35" s="92">
        <v>24</v>
      </c>
      <c r="B35" s="92">
        <v>20998</v>
      </c>
      <c r="C35" s="3"/>
      <c r="D35" s="4" t="s">
        <v>336</v>
      </c>
      <c r="E35" s="92">
        <f t="shared" si="3"/>
        <v>846207</v>
      </c>
      <c r="F35" s="46">
        <v>846489</v>
      </c>
      <c r="G35" s="92">
        <f t="shared" si="0"/>
        <v>283</v>
      </c>
      <c r="H35" s="4" t="s">
        <v>21</v>
      </c>
      <c r="I35" s="5">
        <f t="shared" si="1"/>
        <v>1615.93</v>
      </c>
      <c r="J35" s="6" t="s">
        <v>501</v>
      </c>
      <c r="K35" s="5">
        <v>1615.93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5">
        <f t="shared" si="2"/>
        <v>1615.93</v>
      </c>
    </row>
    <row r="36" spans="1:24" x14ac:dyDescent="0.3">
      <c r="A36" s="92">
        <v>25</v>
      </c>
      <c r="B36" s="92">
        <v>20999</v>
      </c>
      <c r="C36" s="3"/>
      <c r="D36" s="4" t="s">
        <v>336</v>
      </c>
      <c r="E36" s="92">
        <f t="shared" si="3"/>
        <v>846490</v>
      </c>
      <c r="F36" s="46">
        <v>846612</v>
      </c>
      <c r="G36" s="92">
        <f t="shared" si="0"/>
        <v>123</v>
      </c>
      <c r="H36" s="4" t="s">
        <v>21</v>
      </c>
      <c r="I36" s="5">
        <f t="shared" si="1"/>
        <v>702.33</v>
      </c>
      <c r="J36" s="6" t="s">
        <v>501</v>
      </c>
      <c r="K36" s="5">
        <v>702.33</v>
      </c>
      <c r="L36" s="6"/>
      <c r="M36" s="5"/>
      <c r="N36" s="6"/>
      <c r="O36" s="5"/>
      <c r="P36" s="6"/>
      <c r="Q36" s="5"/>
      <c r="R36" s="6"/>
      <c r="S36" s="5"/>
      <c r="T36" s="6"/>
      <c r="U36" s="5"/>
      <c r="V36" s="6"/>
      <c r="W36" s="5"/>
      <c r="X36" s="5">
        <f t="shared" si="2"/>
        <v>702.33</v>
      </c>
    </row>
    <row r="37" spans="1:24" x14ac:dyDescent="0.3">
      <c r="A37" s="92">
        <v>26</v>
      </c>
      <c r="B37" s="92">
        <v>21000</v>
      </c>
      <c r="C37" s="3"/>
      <c r="D37" s="4" t="s">
        <v>223</v>
      </c>
      <c r="E37" s="92">
        <f t="shared" si="3"/>
        <v>846613</v>
      </c>
      <c r="F37" s="46">
        <v>846613</v>
      </c>
      <c r="G37" s="92">
        <f t="shared" si="0"/>
        <v>1</v>
      </c>
      <c r="H37" s="4" t="s">
        <v>32</v>
      </c>
      <c r="I37" s="5">
        <f t="shared" si="1"/>
        <v>5.71</v>
      </c>
      <c r="J37" s="6" t="s">
        <v>1864</v>
      </c>
      <c r="K37" s="5">
        <v>5.71</v>
      </c>
      <c r="L37" s="6"/>
      <c r="M37" s="5"/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2"/>
        <v>5.71</v>
      </c>
    </row>
    <row r="38" spans="1:24" x14ac:dyDescent="0.3">
      <c r="A38" s="92">
        <v>27</v>
      </c>
      <c r="B38" s="92">
        <v>21001</v>
      </c>
      <c r="C38" s="3"/>
      <c r="D38" s="4" t="s">
        <v>256</v>
      </c>
      <c r="E38" s="92">
        <f t="shared" si="3"/>
        <v>846614</v>
      </c>
      <c r="F38" s="46">
        <v>846615</v>
      </c>
      <c r="G38" s="92">
        <f t="shared" si="0"/>
        <v>2</v>
      </c>
      <c r="H38" s="4" t="s">
        <v>119</v>
      </c>
      <c r="I38" s="5">
        <f t="shared" si="1"/>
        <v>11.42</v>
      </c>
      <c r="J38" s="6" t="s">
        <v>1892</v>
      </c>
      <c r="K38" s="5">
        <v>11.42</v>
      </c>
      <c r="L38" s="6"/>
      <c r="M38" s="5"/>
      <c r="N38" s="6"/>
      <c r="O38" s="5"/>
      <c r="P38" s="6"/>
      <c r="Q38" s="5"/>
      <c r="R38" s="6"/>
      <c r="S38" s="5"/>
      <c r="T38" s="6"/>
      <c r="U38" s="5"/>
      <c r="V38" s="6"/>
      <c r="W38" s="5"/>
      <c r="X38" s="5">
        <f t="shared" si="2"/>
        <v>11.42</v>
      </c>
    </row>
    <row r="39" spans="1:24" x14ac:dyDescent="0.3">
      <c r="A39" s="92">
        <v>28</v>
      </c>
      <c r="B39" s="92">
        <v>21002</v>
      </c>
      <c r="C39" s="3"/>
      <c r="D39" s="4" t="s">
        <v>159</v>
      </c>
      <c r="E39" s="92">
        <f t="shared" si="3"/>
        <v>846616</v>
      </c>
      <c r="F39" s="46">
        <v>846629</v>
      </c>
      <c r="G39" s="92">
        <f t="shared" si="0"/>
        <v>14</v>
      </c>
      <c r="H39" s="4" t="s">
        <v>1668</v>
      </c>
      <c r="I39" s="5">
        <f t="shared" si="1"/>
        <v>79.94</v>
      </c>
      <c r="J39" s="6" t="s">
        <v>1808</v>
      </c>
      <c r="K39" s="5">
        <v>45.68</v>
      </c>
      <c r="L39" s="6" t="s">
        <v>1809</v>
      </c>
      <c r="M39" s="5">
        <v>34.26</v>
      </c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2"/>
        <v>79.94</v>
      </c>
    </row>
    <row r="40" spans="1:24" x14ac:dyDescent="0.3">
      <c r="A40" s="92">
        <v>29</v>
      </c>
      <c r="B40" s="92">
        <v>21003</v>
      </c>
      <c r="C40" s="3"/>
      <c r="D40" s="4" t="s">
        <v>255</v>
      </c>
      <c r="E40" s="92">
        <f t="shared" si="3"/>
        <v>846630</v>
      </c>
      <c r="F40" s="46">
        <v>846635</v>
      </c>
      <c r="G40" s="92">
        <f t="shared" si="0"/>
        <v>6</v>
      </c>
      <c r="H40" s="4" t="s">
        <v>103</v>
      </c>
      <c r="I40" s="5">
        <f t="shared" si="1"/>
        <v>34.26</v>
      </c>
      <c r="J40" s="6" t="s">
        <v>2025</v>
      </c>
      <c r="K40" s="5">
        <v>17.13</v>
      </c>
      <c r="L40" s="6" t="s">
        <v>2026</v>
      </c>
      <c r="M40" s="5">
        <v>17.13</v>
      </c>
      <c r="N40" s="6"/>
      <c r="O40" s="5"/>
      <c r="P40" s="6"/>
      <c r="Q40" s="5"/>
      <c r="R40" s="6"/>
      <c r="S40" s="5"/>
      <c r="T40" s="6"/>
      <c r="U40" s="5"/>
      <c r="V40" s="6"/>
      <c r="W40" s="5"/>
      <c r="X40" s="5">
        <f t="shared" si="2"/>
        <v>34.26</v>
      </c>
    </row>
    <row r="41" spans="1:24" x14ac:dyDescent="0.3">
      <c r="A41" s="92">
        <v>30</v>
      </c>
      <c r="B41" s="92">
        <v>21004</v>
      </c>
      <c r="C41" s="3"/>
      <c r="D41" s="4" t="s">
        <v>250</v>
      </c>
      <c r="E41" s="92">
        <f t="shared" si="3"/>
        <v>846636</v>
      </c>
      <c r="F41" s="46">
        <v>846637</v>
      </c>
      <c r="G41" s="92">
        <f t="shared" si="0"/>
        <v>2</v>
      </c>
      <c r="H41" s="4" t="s">
        <v>74</v>
      </c>
      <c r="I41" s="5">
        <f t="shared" si="1"/>
        <v>11.42</v>
      </c>
      <c r="J41" s="6" t="s">
        <v>1810</v>
      </c>
      <c r="K41" s="5">
        <v>11.42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2"/>
        <v>11.42</v>
      </c>
    </row>
    <row r="42" spans="1:24" x14ac:dyDescent="0.3">
      <c r="A42" s="92">
        <v>31</v>
      </c>
      <c r="B42" s="92">
        <v>21005</v>
      </c>
      <c r="C42" s="3"/>
      <c r="D42" s="4" t="s">
        <v>257</v>
      </c>
      <c r="E42" s="92">
        <f t="shared" si="3"/>
        <v>846638</v>
      </c>
      <c r="F42" s="46">
        <v>846638</v>
      </c>
      <c r="G42" s="92">
        <f t="shared" si="0"/>
        <v>1</v>
      </c>
      <c r="H42" s="4" t="s">
        <v>198</v>
      </c>
      <c r="I42" s="5">
        <f t="shared" si="1"/>
        <v>5.71</v>
      </c>
      <c r="J42" s="6" t="s">
        <v>1811</v>
      </c>
      <c r="K42" s="5">
        <v>5.71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5">
        <f t="shared" si="2"/>
        <v>5.71</v>
      </c>
    </row>
    <row r="43" spans="1:24" x14ac:dyDescent="0.3">
      <c r="A43" s="92">
        <v>32</v>
      </c>
      <c r="B43" s="92">
        <v>21006</v>
      </c>
      <c r="C43" s="3">
        <v>43285</v>
      </c>
      <c r="D43" s="4" t="s">
        <v>186</v>
      </c>
      <c r="E43" s="92">
        <f t="shared" si="3"/>
        <v>846639</v>
      </c>
      <c r="F43" s="46">
        <v>846649</v>
      </c>
      <c r="G43" s="92">
        <f t="shared" si="0"/>
        <v>11</v>
      </c>
      <c r="H43" s="4" t="s">
        <v>117</v>
      </c>
      <c r="I43" s="5">
        <f t="shared" si="1"/>
        <v>62.81</v>
      </c>
      <c r="J43" s="6" t="s">
        <v>1865</v>
      </c>
      <c r="K43" s="5">
        <v>17.13</v>
      </c>
      <c r="L43" s="6" t="s">
        <v>1866</v>
      </c>
      <c r="M43" s="5">
        <v>17.13</v>
      </c>
      <c r="N43" s="6" t="s">
        <v>1867</v>
      </c>
      <c r="O43" s="5">
        <v>17.13</v>
      </c>
      <c r="P43" s="6" t="s">
        <v>1868</v>
      </c>
      <c r="Q43" s="5">
        <v>11.42</v>
      </c>
      <c r="R43" s="6"/>
      <c r="S43" s="5"/>
      <c r="T43" s="6"/>
      <c r="U43" s="5"/>
      <c r="V43" s="6"/>
      <c r="W43" s="5"/>
      <c r="X43" s="5">
        <f t="shared" si="2"/>
        <v>62.81</v>
      </c>
    </row>
    <row r="44" spans="1:24" x14ac:dyDescent="0.3">
      <c r="A44" s="92">
        <v>33</v>
      </c>
      <c r="B44" s="92">
        <v>21007</v>
      </c>
      <c r="C44" s="3"/>
      <c r="D44" s="4" t="s">
        <v>338</v>
      </c>
      <c r="E44" s="92">
        <f t="shared" si="3"/>
        <v>846650</v>
      </c>
      <c r="F44" s="46">
        <v>846775</v>
      </c>
      <c r="G44" s="92">
        <f t="shared" si="0"/>
        <v>126</v>
      </c>
      <c r="H44" s="4" t="s">
        <v>114</v>
      </c>
      <c r="I44" s="5">
        <f t="shared" si="1"/>
        <v>719.46</v>
      </c>
      <c r="J44" s="6" t="s">
        <v>501</v>
      </c>
      <c r="K44" s="5">
        <v>719.46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5">
        <f t="shared" si="2"/>
        <v>719.46</v>
      </c>
    </row>
    <row r="45" spans="1:24" x14ac:dyDescent="0.3">
      <c r="A45" s="92">
        <v>34</v>
      </c>
      <c r="B45" s="92">
        <v>21008</v>
      </c>
      <c r="C45" s="3"/>
      <c r="D45" s="4" t="s">
        <v>338</v>
      </c>
      <c r="E45" s="92">
        <f t="shared" si="3"/>
        <v>846776</v>
      </c>
      <c r="F45" s="46">
        <v>847016</v>
      </c>
      <c r="G45" s="92">
        <f t="shared" si="0"/>
        <v>241</v>
      </c>
      <c r="H45" s="4" t="s">
        <v>114</v>
      </c>
      <c r="I45" s="5">
        <f t="shared" si="1"/>
        <v>1376.11</v>
      </c>
      <c r="J45" s="6" t="s">
        <v>501</v>
      </c>
      <c r="K45" s="5">
        <v>1376.11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2"/>
        <v>1376.11</v>
      </c>
    </row>
    <row r="46" spans="1:24" x14ac:dyDescent="0.3">
      <c r="A46" s="92">
        <v>35</v>
      </c>
      <c r="B46" s="92">
        <v>21009</v>
      </c>
      <c r="C46" s="3"/>
      <c r="D46" s="4" t="s">
        <v>141</v>
      </c>
      <c r="E46" s="92">
        <f t="shared" si="3"/>
        <v>847017</v>
      </c>
      <c r="F46" s="46">
        <v>847022</v>
      </c>
      <c r="G46" s="92">
        <f t="shared" si="0"/>
        <v>6</v>
      </c>
      <c r="H46" s="4" t="s">
        <v>40</v>
      </c>
      <c r="I46" s="5">
        <f t="shared" si="1"/>
        <v>34.26</v>
      </c>
      <c r="J46" s="6" t="s">
        <v>1869</v>
      </c>
      <c r="K46" s="5">
        <v>34.26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2"/>
        <v>34.26</v>
      </c>
    </row>
    <row r="47" spans="1:24" x14ac:dyDescent="0.3">
      <c r="A47" s="92">
        <v>36</v>
      </c>
      <c r="B47" s="92">
        <v>21010</v>
      </c>
      <c r="C47" s="3"/>
      <c r="D47" s="4" t="s">
        <v>1812</v>
      </c>
      <c r="E47" s="92">
        <f t="shared" si="3"/>
        <v>847023</v>
      </c>
      <c r="F47" s="46">
        <v>847023</v>
      </c>
      <c r="G47" s="92">
        <f t="shared" si="0"/>
        <v>1</v>
      </c>
      <c r="H47" s="4" t="s">
        <v>40</v>
      </c>
      <c r="I47" s="5">
        <f t="shared" si="1"/>
        <v>5.71</v>
      </c>
      <c r="J47" s="6" t="s">
        <v>2182</v>
      </c>
      <c r="K47" s="5">
        <v>5.71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2"/>
        <v>5.71</v>
      </c>
    </row>
    <row r="48" spans="1:24" x14ac:dyDescent="0.3">
      <c r="A48" s="92">
        <v>37</v>
      </c>
      <c r="B48" s="92">
        <v>21011</v>
      </c>
      <c r="C48" s="3"/>
      <c r="D48" s="4" t="s">
        <v>223</v>
      </c>
      <c r="E48" s="92">
        <f t="shared" si="3"/>
        <v>847024</v>
      </c>
      <c r="F48" s="46">
        <v>847028</v>
      </c>
      <c r="G48" s="92">
        <f t="shared" si="0"/>
        <v>5</v>
      </c>
      <c r="H48" s="4" t="s">
        <v>194</v>
      </c>
      <c r="I48" s="5">
        <f t="shared" si="1"/>
        <v>28.55</v>
      </c>
      <c r="J48" s="6" t="s">
        <v>1870</v>
      </c>
      <c r="K48" s="5">
        <v>17.13</v>
      </c>
      <c r="L48" s="6" t="s">
        <v>1871</v>
      </c>
      <c r="M48" s="5">
        <v>11.42</v>
      </c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2"/>
        <v>28.549999999999997</v>
      </c>
    </row>
    <row r="49" spans="1:24" x14ac:dyDescent="0.3">
      <c r="A49" s="92">
        <v>38</v>
      </c>
      <c r="B49" s="92">
        <v>21012</v>
      </c>
      <c r="C49" s="3"/>
      <c r="D49" s="4" t="s">
        <v>337</v>
      </c>
      <c r="E49" s="92">
        <f t="shared" si="3"/>
        <v>847029</v>
      </c>
      <c r="F49" s="46">
        <v>847094</v>
      </c>
      <c r="G49" s="92">
        <f t="shared" si="0"/>
        <v>66</v>
      </c>
      <c r="H49" s="4" t="s">
        <v>47</v>
      </c>
      <c r="I49" s="5">
        <f t="shared" si="1"/>
        <v>376.86</v>
      </c>
      <c r="J49" s="6" t="s">
        <v>501</v>
      </c>
      <c r="K49" s="5">
        <v>376.86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2"/>
        <v>376.86</v>
      </c>
    </row>
    <row r="50" spans="1:24" x14ac:dyDescent="0.3">
      <c r="A50" s="92">
        <v>39</v>
      </c>
      <c r="B50" s="92">
        <v>21013</v>
      </c>
      <c r="C50" s="3"/>
      <c r="D50" s="4" t="s">
        <v>337</v>
      </c>
      <c r="E50" s="92">
        <f t="shared" si="3"/>
        <v>847095</v>
      </c>
      <c r="F50" s="46">
        <v>847233</v>
      </c>
      <c r="G50" s="92">
        <f t="shared" si="0"/>
        <v>139</v>
      </c>
      <c r="H50" s="4" t="s">
        <v>47</v>
      </c>
      <c r="I50" s="5">
        <f t="shared" si="1"/>
        <v>793.68999999999994</v>
      </c>
      <c r="J50" s="6" t="s">
        <v>501</v>
      </c>
      <c r="K50" s="5">
        <v>793.69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2"/>
        <v>793.69</v>
      </c>
    </row>
    <row r="51" spans="1:24" x14ac:dyDescent="0.3">
      <c r="A51" s="92">
        <v>40</v>
      </c>
      <c r="B51" s="92">
        <v>21015</v>
      </c>
      <c r="C51" s="3"/>
      <c r="D51" s="4" t="s">
        <v>172</v>
      </c>
      <c r="E51" s="92">
        <f t="shared" si="3"/>
        <v>847234</v>
      </c>
      <c r="F51" s="46">
        <v>847235</v>
      </c>
      <c r="G51" s="92">
        <f t="shared" si="0"/>
        <v>2</v>
      </c>
      <c r="H51" s="4" t="s">
        <v>102</v>
      </c>
      <c r="I51" s="5">
        <f t="shared" si="1"/>
        <v>11.42</v>
      </c>
      <c r="J51" s="6" t="s">
        <v>1950</v>
      </c>
      <c r="K51" s="5">
        <v>11.42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5">
        <f t="shared" si="2"/>
        <v>11.42</v>
      </c>
    </row>
    <row r="52" spans="1:24" x14ac:dyDescent="0.3">
      <c r="A52" s="92">
        <v>41</v>
      </c>
      <c r="B52" s="92">
        <v>21016</v>
      </c>
      <c r="C52" s="3"/>
      <c r="D52" s="4" t="s">
        <v>230</v>
      </c>
      <c r="E52" s="92">
        <f t="shared" si="3"/>
        <v>847236</v>
      </c>
      <c r="F52" s="46">
        <v>847348</v>
      </c>
      <c r="G52" s="92">
        <f t="shared" si="0"/>
        <v>113</v>
      </c>
      <c r="H52" s="4" t="s">
        <v>104</v>
      </c>
      <c r="I52" s="5">
        <f t="shared" si="1"/>
        <v>645.23</v>
      </c>
      <c r="J52" s="6" t="s">
        <v>1988</v>
      </c>
      <c r="K52" s="5">
        <v>194.14</v>
      </c>
      <c r="L52" s="6" t="s">
        <v>1989</v>
      </c>
      <c r="M52" s="5">
        <v>451.09</v>
      </c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2"/>
        <v>645.23</v>
      </c>
    </row>
    <row r="53" spans="1:24" x14ac:dyDescent="0.3">
      <c r="A53" s="92">
        <v>42</v>
      </c>
      <c r="B53" s="92">
        <v>21017</v>
      </c>
      <c r="C53" s="3"/>
      <c r="D53" s="4" t="s">
        <v>240</v>
      </c>
      <c r="E53" s="92">
        <f t="shared" si="3"/>
        <v>847349</v>
      </c>
      <c r="F53" s="46">
        <v>847354</v>
      </c>
      <c r="G53" s="92">
        <f t="shared" si="0"/>
        <v>6</v>
      </c>
      <c r="H53" s="4" t="s">
        <v>104</v>
      </c>
      <c r="I53" s="5">
        <f t="shared" si="1"/>
        <v>34.26</v>
      </c>
      <c r="J53" s="6" t="s">
        <v>1939</v>
      </c>
      <c r="K53" s="5">
        <v>34.26</v>
      </c>
      <c r="L53" s="6"/>
      <c r="M53" s="5"/>
      <c r="N53" s="6"/>
      <c r="O53" s="5"/>
      <c r="P53" s="6"/>
      <c r="Q53" s="5"/>
      <c r="R53" s="6"/>
      <c r="S53" s="5"/>
      <c r="T53" s="6"/>
      <c r="U53" s="5"/>
      <c r="V53" s="6"/>
      <c r="W53" s="5"/>
      <c r="X53" s="5">
        <f t="shared" si="2"/>
        <v>34.26</v>
      </c>
    </row>
    <row r="54" spans="1:24" x14ac:dyDescent="0.3">
      <c r="A54" s="92">
        <v>43</v>
      </c>
      <c r="B54" s="92">
        <v>21018</v>
      </c>
      <c r="C54" s="3"/>
      <c r="D54" s="4" t="s">
        <v>241</v>
      </c>
      <c r="E54" s="92">
        <f t="shared" si="3"/>
        <v>847355</v>
      </c>
      <c r="F54" s="46">
        <v>847377</v>
      </c>
      <c r="G54" s="92">
        <f t="shared" si="0"/>
        <v>23</v>
      </c>
      <c r="H54" s="4" t="s">
        <v>104</v>
      </c>
      <c r="I54" s="5">
        <f t="shared" si="1"/>
        <v>131.33000000000001</v>
      </c>
      <c r="J54" s="6" t="s">
        <v>1951</v>
      </c>
      <c r="K54" s="5">
        <v>131.33000000000001</v>
      </c>
      <c r="L54" s="6"/>
      <c r="M54" s="5"/>
      <c r="N54" s="6"/>
      <c r="O54" s="5"/>
      <c r="P54" s="6"/>
      <c r="Q54" s="5"/>
      <c r="R54" s="6"/>
      <c r="S54" s="5"/>
      <c r="T54" s="6"/>
      <c r="U54" s="5"/>
      <c r="V54" s="6"/>
      <c r="W54" s="5"/>
      <c r="X54" s="5">
        <f t="shared" si="2"/>
        <v>131.33000000000001</v>
      </c>
    </row>
    <row r="55" spans="1:24" x14ac:dyDescent="0.3">
      <c r="A55" s="92">
        <v>44</v>
      </c>
      <c r="B55" s="92">
        <v>21019</v>
      </c>
      <c r="C55" s="3"/>
      <c r="D55" s="4" t="s">
        <v>166</v>
      </c>
      <c r="E55" s="92">
        <f t="shared" si="3"/>
        <v>847378</v>
      </c>
      <c r="F55" s="46">
        <v>847380</v>
      </c>
      <c r="G55" s="92">
        <f t="shared" si="0"/>
        <v>3</v>
      </c>
      <c r="H55" s="4" t="s">
        <v>22</v>
      </c>
      <c r="I55" s="5">
        <f t="shared" si="1"/>
        <v>17.13</v>
      </c>
      <c r="J55" s="6" t="s">
        <v>1872</v>
      </c>
      <c r="K55" s="5">
        <v>17.13</v>
      </c>
      <c r="L55" s="6"/>
      <c r="M55" s="5"/>
      <c r="N55" s="6"/>
      <c r="O55" s="5"/>
      <c r="P55" s="6"/>
      <c r="Q55" s="5"/>
      <c r="R55" s="6"/>
      <c r="S55" s="5"/>
      <c r="T55" s="6"/>
      <c r="U55" s="5"/>
      <c r="V55" s="6"/>
      <c r="W55" s="5"/>
      <c r="X55" s="5">
        <f t="shared" si="2"/>
        <v>17.13</v>
      </c>
    </row>
    <row r="56" spans="1:24" x14ac:dyDescent="0.3">
      <c r="A56" s="92">
        <v>45</v>
      </c>
      <c r="B56" s="92">
        <v>21020</v>
      </c>
      <c r="C56" s="3"/>
      <c r="D56" s="4" t="s">
        <v>244</v>
      </c>
      <c r="E56" s="92">
        <f t="shared" si="3"/>
        <v>847381</v>
      </c>
      <c r="F56" s="46">
        <v>847382</v>
      </c>
      <c r="G56" s="92">
        <f t="shared" si="0"/>
        <v>2</v>
      </c>
      <c r="H56" s="4" t="s">
        <v>108</v>
      </c>
      <c r="I56" s="5">
        <f t="shared" si="1"/>
        <v>11.42</v>
      </c>
      <c r="J56" s="6" t="s">
        <v>1873</v>
      </c>
      <c r="K56" s="5">
        <v>11.42</v>
      </c>
      <c r="L56" s="6"/>
      <c r="M56" s="5"/>
      <c r="N56" s="6"/>
      <c r="O56" s="5"/>
      <c r="P56" s="6"/>
      <c r="Q56" s="5"/>
      <c r="R56" s="6"/>
      <c r="S56" s="5"/>
      <c r="T56" s="6"/>
      <c r="U56" s="5"/>
      <c r="V56" s="6"/>
      <c r="W56" s="5"/>
      <c r="X56" s="5">
        <f t="shared" si="2"/>
        <v>11.42</v>
      </c>
    </row>
    <row r="57" spans="1:24" x14ac:dyDescent="0.3">
      <c r="A57" s="92">
        <v>46</v>
      </c>
      <c r="B57" s="92">
        <v>21021</v>
      </c>
      <c r="C57" s="3"/>
      <c r="D57" s="4" t="s">
        <v>264</v>
      </c>
      <c r="E57" s="92">
        <f t="shared" si="3"/>
        <v>847383</v>
      </c>
      <c r="F57" s="46">
        <v>847385</v>
      </c>
      <c r="G57" s="92">
        <f t="shared" si="0"/>
        <v>3</v>
      </c>
      <c r="H57" s="4" t="s">
        <v>208</v>
      </c>
      <c r="I57" s="5">
        <f t="shared" si="1"/>
        <v>17.13</v>
      </c>
      <c r="J57" s="6" t="s">
        <v>1874</v>
      </c>
      <c r="K57" s="5">
        <v>17.13</v>
      </c>
      <c r="L57" s="6"/>
      <c r="M57" s="5"/>
      <c r="N57" s="6"/>
      <c r="O57" s="5"/>
      <c r="P57" s="6"/>
      <c r="Q57" s="5"/>
      <c r="R57" s="6"/>
      <c r="S57" s="5"/>
      <c r="T57" s="6"/>
      <c r="U57" s="5"/>
      <c r="V57" s="6"/>
      <c r="W57" s="5"/>
      <c r="X57" s="5">
        <f t="shared" si="2"/>
        <v>17.13</v>
      </c>
    </row>
    <row r="58" spans="1:24" x14ac:dyDescent="0.3">
      <c r="A58" s="92">
        <v>47</v>
      </c>
      <c r="B58" s="92">
        <v>21022</v>
      </c>
      <c r="C58" s="3"/>
      <c r="D58" s="4" t="s">
        <v>149</v>
      </c>
      <c r="E58" s="92">
        <f t="shared" si="3"/>
        <v>847386</v>
      </c>
      <c r="F58" s="46">
        <v>847402</v>
      </c>
      <c r="G58" s="92">
        <f t="shared" si="0"/>
        <v>17</v>
      </c>
      <c r="H58" s="4" t="s">
        <v>1113</v>
      </c>
      <c r="I58" s="5">
        <f t="shared" si="1"/>
        <v>97.07</v>
      </c>
      <c r="J58" s="6" t="s">
        <v>2027</v>
      </c>
      <c r="K58" s="5">
        <v>28.55</v>
      </c>
      <c r="L58" s="6" t="s">
        <v>2028</v>
      </c>
      <c r="M58" s="5">
        <v>22.84</v>
      </c>
      <c r="N58" s="6" t="s">
        <v>2029</v>
      </c>
      <c r="O58" s="5">
        <v>28.55</v>
      </c>
      <c r="P58" s="6" t="s">
        <v>2030</v>
      </c>
      <c r="Q58" s="5">
        <v>17.13</v>
      </c>
      <c r="R58" s="6"/>
      <c r="S58" s="5"/>
      <c r="T58" s="6"/>
      <c r="U58" s="5"/>
      <c r="V58" s="6"/>
      <c r="W58" s="5"/>
      <c r="X58" s="5">
        <f t="shared" si="2"/>
        <v>97.07</v>
      </c>
    </row>
    <row r="59" spans="1:24" x14ac:dyDescent="0.3">
      <c r="A59" s="92">
        <v>48</v>
      </c>
      <c r="B59" s="92">
        <v>21023</v>
      </c>
      <c r="C59" s="3">
        <v>43286</v>
      </c>
      <c r="D59" s="4" t="s">
        <v>268</v>
      </c>
      <c r="E59" s="92">
        <f t="shared" si="3"/>
        <v>847403</v>
      </c>
      <c r="F59" s="46">
        <v>847403</v>
      </c>
      <c r="G59" s="92">
        <f t="shared" si="0"/>
        <v>1</v>
      </c>
      <c r="H59" s="4" t="s">
        <v>107</v>
      </c>
      <c r="I59" s="5">
        <f t="shared" si="1"/>
        <v>5.71</v>
      </c>
      <c r="J59" s="6" t="s">
        <v>1893</v>
      </c>
      <c r="K59" s="5">
        <v>5.71</v>
      </c>
      <c r="L59" s="6"/>
      <c r="M59" s="5"/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2"/>
        <v>5.71</v>
      </c>
    </row>
    <row r="60" spans="1:24" x14ac:dyDescent="0.3">
      <c r="A60" s="92">
        <v>49</v>
      </c>
      <c r="B60" s="92">
        <v>21024</v>
      </c>
      <c r="C60" s="3"/>
      <c r="D60" s="4" t="s">
        <v>146</v>
      </c>
      <c r="E60" s="92">
        <f t="shared" si="3"/>
        <v>847404</v>
      </c>
      <c r="F60" s="46">
        <v>847404</v>
      </c>
      <c r="G60" s="92">
        <f t="shared" si="0"/>
        <v>1</v>
      </c>
      <c r="H60" s="4" t="s">
        <v>1813</v>
      </c>
      <c r="I60" s="5">
        <f t="shared" si="1"/>
        <v>5.71</v>
      </c>
      <c r="J60" s="6" t="s">
        <v>2031</v>
      </c>
      <c r="K60" s="5">
        <v>5.71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2"/>
        <v>5.71</v>
      </c>
    </row>
    <row r="61" spans="1:24" x14ac:dyDescent="0.3">
      <c r="A61" s="92">
        <v>50</v>
      </c>
      <c r="B61" s="92">
        <v>21025</v>
      </c>
      <c r="C61" s="3">
        <v>43287</v>
      </c>
      <c r="D61" s="4" t="s">
        <v>1814</v>
      </c>
      <c r="E61" s="92">
        <f t="shared" si="3"/>
        <v>847405</v>
      </c>
      <c r="F61" s="46">
        <v>847409</v>
      </c>
      <c r="G61" s="92">
        <f t="shared" si="0"/>
        <v>5</v>
      </c>
      <c r="H61" s="4" t="s">
        <v>94</v>
      </c>
      <c r="I61" s="5">
        <f t="shared" si="1"/>
        <v>28.55</v>
      </c>
      <c r="J61" s="6" t="s">
        <v>1875</v>
      </c>
      <c r="K61" s="5">
        <v>28.55</v>
      </c>
      <c r="L61" s="6"/>
      <c r="M61" s="5"/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2"/>
        <v>28.55</v>
      </c>
    </row>
    <row r="62" spans="1:24" x14ac:dyDescent="0.3">
      <c r="A62" s="92">
        <v>51</v>
      </c>
      <c r="B62" s="92">
        <v>21026</v>
      </c>
      <c r="C62" s="3"/>
      <c r="D62" s="4" t="s">
        <v>1815</v>
      </c>
      <c r="E62" s="92">
        <f t="shared" si="3"/>
        <v>847410</v>
      </c>
      <c r="F62" s="46">
        <v>847410</v>
      </c>
      <c r="G62" s="92">
        <f t="shared" si="0"/>
        <v>1</v>
      </c>
      <c r="H62" s="4" t="s">
        <v>94</v>
      </c>
      <c r="I62" s="5">
        <f t="shared" si="1"/>
        <v>5.71</v>
      </c>
      <c r="J62" s="6" t="s">
        <v>1876</v>
      </c>
      <c r="K62" s="5">
        <v>5.71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2"/>
        <v>5.71</v>
      </c>
    </row>
    <row r="63" spans="1:24" x14ac:dyDescent="0.3">
      <c r="A63" s="92">
        <v>52</v>
      </c>
      <c r="B63" s="92">
        <v>21027</v>
      </c>
      <c r="C63" s="3"/>
      <c r="D63" s="4" t="s">
        <v>268</v>
      </c>
      <c r="E63" s="92">
        <f t="shared" si="3"/>
        <v>847411</v>
      </c>
      <c r="F63" s="46">
        <v>847411</v>
      </c>
      <c r="G63" s="92">
        <f t="shared" si="0"/>
        <v>1</v>
      </c>
      <c r="H63" s="4" t="s">
        <v>107</v>
      </c>
      <c r="I63" s="5">
        <f t="shared" si="1"/>
        <v>5.71</v>
      </c>
      <c r="J63" s="6" t="s">
        <v>1894</v>
      </c>
      <c r="K63" s="5">
        <v>5.71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2"/>
        <v>5.71</v>
      </c>
    </row>
    <row r="64" spans="1:24" x14ac:dyDescent="0.3">
      <c r="A64" s="92">
        <v>53</v>
      </c>
      <c r="B64" s="92">
        <v>21028</v>
      </c>
      <c r="C64" s="3"/>
      <c r="D64" s="4" t="s">
        <v>229</v>
      </c>
      <c r="E64" s="92">
        <f t="shared" si="3"/>
        <v>847412</v>
      </c>
      <c r="F64" s="46">
        <v>847417</v>
      </c>
      <c r="G64" s="92">
        <f t="shared" si="0"/>
        <v>6</v>
      </c>
      <c r="H64" s="4" t="s">
        <v>39</v>
      </c>
      <c r="I64" s="5">
        <f t="shared" si="1"/>
        <v>34.26</v>
      </c>
      <c r="J64" s="6" t="s">
        <v>1940</v>
      </c>
      <c r="K64" s="5">
        <v>34.26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6"/>
      <c r="W64" s="5"/>
      <c r="X64" s="5">
        <f t="shared" si="2"/>
        <v>34.26</v>
      </c>
    </row>
    <row r="65" spans="1:24" x14ac:dyDescent="0.3">
      <c r="A65" s="92">
        <v>54</v>
      </c>
      <c r="B65" s="92">
        <v>21029</v>
      </c>
      <c r="C65" s="3">
        <v>43290</v>
      </c>
      <c r="D65" s="4" t="s">
        <v>333</v>
      </c>
      <c r="E65" s="92">
        <f t="shared" si="3"/>
        <v>847418</v>
      </c>
      <c r="F65" s="46">
        <v>847428</v>
      </c>
      <c r="G65" s="92">
        <f t="shared" si="0"/>
        <v>11</v>
      </c>
      <c r="H65" s="4" t="s">
        <v>188</v>
      </c>
      <c r="I65" s="5">
        <f t="shared" si="1"/>
        <v>62.81</v>
      </c>
      <c r="J65" s="6" t="s">
        <v>1895</v>
      </c>
      <c r="K65" s="5">
        <v>17.13</v>
      </c>
      <c r="L65" s="6" t="s">
        <v>1896</v>
      </c>
      <c r="M65" s="5">
        <v>17.13</v>
      </c>
      <c r="N65" s="6" t="s">
        <v>1897</v>
      </c>
      <c r="O65" s="5">
        <v>28.55</v>
      </c>
      <c r="P65" s="6"/>
      <c r="Q65" s="5"/>
      <c r="R65" s="6"/>
      <c r="S65" s="5"/>
      <c r="T65" s="6"/>
      <c r="U65" s="5"/>
      <c r="V65" s="6"/>
      <c r="W65" s="5"/>
      <c r="X65" s="5">
        <f t="shared" si="2"/>
        <v>62.81</v>
      </c>
    </row>
    <row r="66" spans="1:24" x14ac:dyDescent="0.3">
      <c r="A66" s="92">
        <v>55</v>
      </c>
      <c r="B66" s="92">
        <v>21030</v>
      </c>
      <c r="C66" s="3"/>
      <c r="D66" s="4" t="s">
        <v>166</v>
      </c>
      <c r="E66" s="92">
        <f t="shared" si="3"/>
        <v>847429</v>
      </c>
      <c r="F66" s="46">
        <v>847438</v>
      </c>
      <c r="G66" s="92">
        <f t="shared" si="0"/>
        <v>10</v>
      </c>
      <c r="H66" s="4" t="s">
        <v>22</v>
      </c>
      <c r="I66" s="5">
        <f t="shared" si="1"/>
        <v>57.1</v>
      </c>
      <c r="J66" s="6" t="s">
        <v>2032</v>
      </c>
      <c r="K66" s="5">
        <v>28.55</v>
      </c>
      <c r="L66" s="6" t="s">
        <v>2033</v>
      </c>
      <c r="M66" s="5">
        <v>28.55</v>
      </c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2"/>
        <v>57.1</v>
      </c>
    </row>
    <row r="67" spans="1:24" x14ac:dyDescent="0.3">
      <c r="A67" s="92">
        <v>56</v>
      </c>
      <c r="B67" s="92">
        <v>21031</v>
      </c>
      <c r="C67" s="3"/>
      <c r="D67" s="4" t="s">
        <v>251</v>
      </c>
      <c r="E67" s="92">
        <f t="shared" si="3"/>
        <v>847439</v>
      </c>
      <c r="F67" s="46">
        <v>847445</v>
      </c>
      <c r="G67" s="92">
        <f t="shared" si="0"/>
        <v>7</v>
      </c>
      <c r="H67" s="4" t="s">
        <v>17</v>
      </c>
      <c r="I67" s="5">
        <f t="shared" si="1"/>
        <v>39.97</v>
      </c>
      <c r="J67" s="6" t="s">
        <v>1920</v>
      </c>
      <c r="K67" s="5">
        <v>17.13</v>
      </c>
      <c r="L67" s="6" t="s">
        <v>1921</v>
      </c>
      <c r="M67" s="5">
        <v>11.42</v>
      </c>
      <c r="N67" s="6" t="s">
        <v>1922</v>
      </c>
      <c r="O67" s="5">
        <v>11.42</v>
      </c>
      <c r="P67" s="6"/>
      <c r="Q67" s="5"/>
      <c r="R67" s="6"/>
      <c r="S67" s="5"/>
      <c r="T67" s="6"/>
      <c r="U67" s="5"/>
      <c r="V67" s="6"/>
      <c r="W67" s="5"/>
      <c r="X67" s="5">
        <f t="shared" si="2"/>
        <v>39.97</v>
      </c>
    </row>
    <row r="68" spans="1:24" x14ac:dyDescent="0.3">
      <c r="A68" s="92">
        <v>57</v>
      </c>
      <c r="B68" s="92">
        <v>21033</v>
      </c>
      <c r="C68" s="3"/>
      <c r="D68" s="4" t="s">
        <v>272</v>
      </c>
      <c r="E68" s="92">
        <f t="shared" si="3"/>
        <v>847446</v>
      </c>
      <c r="F68" s="46">
        <v>847471</v>
      </c>
      <c r="G68" s="92">
        <f t="shared" si="0"/>
        <v>26</v>
      </c>
      <c r="H68" s="4" t="s">
        <v>11</v>
      </c>
      <c r="I68" s="5">
        <f t="shared" si="1"/>
        <v>148.46</v>
      </c>
      <c r="J68" s="6" t="s">
        <v>2184</v>
      </c>
      <c r="K68" s="5">
        <v>57.1</v>
      </c>
      <c r="L68" s="126" t="s">
        <v>1467</v>
      </c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5">
        <f t="shared" si="2"/>
        <v>57.1</v>
      </c>
    </row>
    <row r="69" spans="1:24" x14ac:dyDescent="0.3">
      <c r="A69" s="92">
        <v>58</v>
      </c>
      <c r="B69" s="92">
        <v>21034</v>
      </c>
      <c r="C69" s="3"/>
      <c r="D69" s="4" t="s">
        <v>250</v>
      </c>
      <c r="E69" s="92">
        <f t="shared" si="3"/>
        <v>847472</v>
      </c>
      <c r="F69" s="46">
        <v>847474</v>
      </c>
      <c r="G69" s="92">
        <f t="shared" si="0"/>
        <v>3</v>
      </c>
      <c r="H69" s="4" t="s">
        <v>111</v>
      </c>
      <c r="I69" s="5">
        <f t="shared" si="1"/>
        <v>17.13</v>
      </c>
      <c r="J69" s="6" t="s">
        <v>2034</v>
      </c>
      <c r="K69" s="5">
        <v>11.42</v>
      </c>
      <c r="L69" s="6" t="s">
        <v>2035</v>
      </c>
      <c r="M69" s="5">
        <v>5.71</v>
      </c>
      <c r="N69" s="6"/>
      <c r="O69" s="5"/>
      <c r="P69" s="6"/>
      <c r="Q69" s="5"/>
      <c r="R69" s="6"/>
      <c r="S69" s="5"/>
      <c r="T69" s="6"/>
      <c r="U69" s="5"/>
      <c r="V69" s="6"/>
      <c r="W69" s="5"/>
      <c r="X69" s="5">
        <f t="shared" si="2"/>
        <v>17.13</v>
      </c>
    </row>
    <row r="70" spans="1:24" x14ac:dyDescent="0.3">
      <c r="A70" s="92">
        <v>59</v>
      </c>
      <c r="B70" s="92">
        <v>21035</v>
      </c>
      <c r="C70" s="3"/>
      <c r="D70" s="4" t="s">
        <v>172</v>
      </c>
      <c r="E70" s="92">
        <f t="shared" si="3"/>
        <v>847475</v>
      </c>
      <c r="F70" s="46">
        <v>847479</v>
      </c>
      <c r="G70" s="92">
        <f t="shared" si="0"/>
        <v>5</v>
      </c>
      <c r="H70" s="4" t="s">
        <v>207</v>
      </c>
      <c r="I70" s="5">
        <f t="shared" si="1"/>
        <v>28.55</v>
      </c>
      <c r="J70" s="6" t="s">
        <v>2183</v>
      </c>
      <c r="K70" s="5">
        <v>28.55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5">
        <f t="shared" si="2"/>
        <v>28.55</v>
      </c>
    </row>
    <row r="71" spans="1:24" x14ac:dyDescent="0.3">
      <c r="A71" s="92">
        <v>60</v>
      </c>
      <c r="B71" s="92">
        <v>21036</v>
      </c>
      <c r="C71" s="3"/>
      <c r="D71" s="4" t="s">
        <v>257</v>
      </c>
      <c r="E71" s="92">
        <f t="shared" si="3"/>
        <v>847480</v>
      </c>
      <c r="F71" s="46">
        <v>847483</v>
      </c>
      <c r="G71" s="92">
        <f t="shared" si="0"/>
        <v>4</v>
      </c>
      <c r="H71" s="4" t="s">
        <v>46</v>
      </c>
      <c r="I71" s="5">
        <f t="shared" si="1"/>
        <v>22.84</v>
      </c>
      <c r="J71" s="6" t="s">
        <v>1952</v>
      </c>
      <c r="K71" s="5">
        <v>22.84</v>
      </c>
      <c r="L71" s="6"/>
      <c r="M71" s="5"/>
      <c r="N71" s="6"/>
      <c r="O71" s="5"/>
      <c r="P71" s="6"/>
      <c r="Q71" s="5"/>
      <c r="R71" s="6"/>
      <c r="S71" s="5"/>
      <c r="T71" s="6"/>
      <c r="U71" s="5"/>
      <c r="V71" s="6"/>
      <c r="W71" s="5"/>
      <c r="X71" s="5">
        <f t="shared" si="2"/>
        <v>22.84</v>
      </c>
    </row>
    <row r="72" spans="1:24" x14ac:dyDescent="0.3">
      <c r="A72" s="92">
        <v>61</v>
      </c>
      <c r="B72" s="92">
        <v>21037</v>
      </c>
      <c r="C72" s="3"/>
      <c r="D72" s="4" t="s">
        <v>141</v>
      </c>
      <c r="E72" s="92">
        <f t="shared" si="3"/>
        <v>847484</v>
      </c>
      <c r="F72" s="46">
        <v>847490</v>
      </c>
      <c r="G72" s="92">
        <f t="shared" si="0"/>
        <v>7</v>
      </c>
      <c r="H72" s="4" t="s">
        <v>40</v>
      </c>
      <c r="I72" s="5">
        <f t="shared" si="1"/>
        <v>39.97</v>
      </c>
      <c r="J72" s="6" t="s">
        <v>2230</v>
      </c>
      <c r="K72" s="5">
        <v>39.97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2"/>
        <v>39.97</v>
      </c>
    </row>
    <row r="73" spans="1:24" x14ac:dyDescent="0.3">
      <c r="A73" s="92">
        <v>62</v>
      </c>
      <c r="B73" s="92">
        <v>21038</v>
      </c>
      <c r="C73" s="3"/>
      <c r="D73" s="4" t="s">
        <v>248</v>
      </c>
      <c r="E73" s="92">
        <f t="shared" si="3"/>
        <v>847491</v>
      </c>
      <c r="F73" s="46">
        <v>847495</v>
      </c>
      <c r="G73" s="92">
        <f t="shared" si="0"/>
        <v>5</v>
      </c>
      <c r="H73" s="4" t="s">
        <v>13</v>
      </c>
      <c r="I73" s="5">
        <f t="shared" si="1"/>
        <v>28.55</v>
      </c>
      <c r="J73" s="6" t="s">
        <v>1898</v>
      </c>
      <c r="K73" s="5">
        <v>28.55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5">
        <f t="shared" si="2"/>
        <v>28.55</v>
      </c>
    </row>
    <row r="74" spans="1:24" x14ac:dyDescent="0.3">
      <c r="A74" s="92">
        <v>63</v>
      </c>
      <c r="B74" s="92">
        <v>21039</v>
      </c>
      <c r="C74" s="3"/>
      <c r="D74" s="4" t="s">
        <v>159</v>
      </c>
      <c r="E74" s="92">
        <f t="shared" si="3"/>
        <v>847496</v>
      </c>
      <c r="F74" s="46">
        <v>847503</v>
      </c>
      <c r="G74" s="92">
        <f t="shared" si="0"/>
        <v>8</v>
      </c>
      <c r="H74" s="4" t="s">
        <v>1816</v>
      </c>
      <c r="I74" s="5">
        <f t="shared" si="1"/>
        <v>45.68</v>
      </c>
      <c r="J74" s="6" t="s">
        <v>1899</v>
      </c>
      <c r="K74" s="5">
        <v>22.84</v>
      </c>
      <c r="L74" s="6" t="s">
        <v>2231</v>
      </c>
      <c r="M74" s="5">
        <v>22.84</v>
      </c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2"/>
        <v>45.68</v>
      </c>
    </row>
    <row r="75" spans="1:24" x14ac:dyDescent="0.3">
      <c r="A75" s="92">
        <v>64</v>
      </c>
      <c r="B75" s="92">
        <v>21040</v>
      </c>
      <c r="C75" s="3"/>
      <c r="D75" s="4" t="s">
        <v>179</v>
      </c>
      <c r="E75" s="92">
        <f t="shared" si="3"/>
        <v>847504</v>
      </c>
      <c r="F75" s="46">
        <v>847506</v>
      </c>
      <c r="G75" s="92">
        <f t="shared" si="0"/>
        <v>3</v>
      </c>
      <c r="H75" s="4" t="s">
        <v>9</v>
      </c>
      <c r="I75" s="5">
        <f t="shared" si="1"/>
        <v>17.13</v>
      </c>
      <c r="J75" s="6" t="s">
        <v>1901</v>
      </c>
      <c r="K75" s="5">
        <v>17.13</v>
      </c>
      <c r="L75" s="6"/>
      <c r="M75" s="5"/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ref="X75:X134" si="4">K75+M75+O75+Q75+S75+U75+W75</f>
        <v>17.13</v>
      </c>
    </row>
    <row r="76" spans="1:24" x14ac:dyDescent="0.3">
      <c r="A76" s="92">
        <v>65</v>
      </c>
      <c r="B76" s="92">
        <v>21041</v>
      </c>
      <c r="C76" s="3"/>
      <c r="D76" s="4" t="s">
        <v>262</v>
      </c>
      <c r="E76" s="92">
        <f t="shared" si="3"/>
        <v>847507</v>
      </c>
      <c r="F76" s="46">
        <v>847508</v>
      </c>
      <c r="G76" s="92">
        <f t="shared" ref="G76:G139" si="5">(F76-E76)+1</f>
        <v>2</v>
      </c>
      <c r="H76" s="4" t="s">
        <v>33</v>
      </c>
      <c r="I76" s="5">
        <f t="shared" ref="I76:I139" si="6">(G76*5.71)</f>
        <v>11.42</v>
      </c>
      <c r="J76" s="6" t="s">
        <v>1923</v>
      </c>
      <c r="K76" s="5">
        <v>11.42</v>
      </c>
      <c r="L76" s="6"/>
      <c r="M76" s="5"/>
      <c r="N76" s="6"/>
      <c r="O76" s="5"/>
      <c r="P76" s="6"/>
      <c r="Q76" s="5"/>
      <c r="R76" s="6"/>
      <c r="S76" s="5"/>
      <c r="T76" s="6"/>
      <c r="U76" s="5"/>
      <c r="V76" s="6"/>
      <c r="W76" s="5"/>
      <c r="X76" s="5">
        <f t="shared" si="4"/>
        <v>11.42</v>
      </c>
    </row>
    <row r="77" spans="1:24" x14ac:dyDescent="0.3">
      <c r="A77" s="92">
        <v>66</v>
      </c>
      <c r="B77" s="92">
        <v>21042</v>
      </c>
      <c r="C77" s="3"/>
      <c r="D77" s="4" t="s">
        <v>186</v>
      </c>
      <c r="E77" s="92">
        <f t="shared" ref="E77:E140" si="7">(F76+1)</f>
        <v>847509</v>
      </c>
      <c r="F77" s="46">
        <v>847516</v>
      </c>
      <c r="G77" s="92">
        <f t="shared" si="5"/>
        <v>8</v>
      </c>
      <c r="H77" s="4" t="s">
        <v>117</v>
      </c>
      <c r="I77" s="5">
        <f t="shared" si="6"/>
        <v>45.68</v>
      </c>
      <c r="J77" s="6" t="s">
        <v>2185</v>
      </c>
      <c r="K77" s="5">
        <v>11.42</v>
      </c>
      <c r="L77" s="6" t="s">
        <v>1379</v>
      </c>
      <c r="M77" s="5">
        <v>17.13</v>
      </c>
      <c r="N77" s="6" t="s">
        <v>2186</v>
      </c>
      <c r="O77" s="5">
        <v>17.13</v>
      </c>
      <c r="P77" s="6"/>
      <c r="Q77" s="5"/>
      <c r="R77" s="6"/>
      <c r="S77" s="5"/>
      <c r="T77" s="6"/>
      <c r="U77" s="5"/>
      <c r="V77" s="6"/>
      <c r="W77" s="5"/>
      <c r="X77" s="5">
        <f t="shared" si="4"/>
        <v>45.679999999999993</v>
      </c>
    </row>
    <row r="78" spans="1:24" x14ac:dyDescent="0.3">
      <c r="A78" s="92">
        <v>67</v>
      </c>
      <c r="B78" s="92">
        <v>21043</v>
      </c>
      <c r="C78" s="3"/>
      <c r="D78" s="4" t="s">
        <v>270</v>
      </c>
      <c r="E78" s="92">
        <f t="shared" si="7"/>
        <v>847517</v>
      </c>
      <c r="F78" s="46">
        <v>847524</v>
      </c>
      <c r="G78" s="92">
        <f t="shared" si="5"/>
        <v>8</v>
      </c>
      <c r="H78" s="4" t="s">
        <v>109</v>
      </c>
      <c r="I78" s="5">
        <f t="shared" si="6"/>
        <v>45.68</v>
      </c>
      <c r="J78" s="6" t="s">
        <v>1902</v>
      </c>
      <c r="K78" s="5">
        <v>22.84</v>
      </c>
      <c r="L78" s="6" t="s">
        <v>1903</v>
      </c>
      <c r="M78" s="5">
        <v>22.84</v>
      </c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4"/>
        <v>45.68</v>
      </c>
    </row>
    <row r="79" spans="1:24" x14ac:dyDescent="0.3">
      <c r="A79" s="92">
        <v>68</v>
      </c>
      <c r="B79" s="92">
        <v>21044</v>
      </c>
      <c r="C79" s="3"/>
      <c r="D79" s="4" t="s">
        <v>244</v>
      </c>
      <c r="E79" s="92">
        <f t="shared" si="7"/>
        <v>847525</v>
      </c>
      <c r="F79" s="46">
        <v>847534</v>
      </c>
      <c r="G79" s="92">
        <f t="shared" si="5"/>
        <v>10</v>
      </c>
      <c r="H79" s="4" t="s">
        <v>50</v>
      </c>
      <c r="I79" s="5">
        <f t="shared" si="6"/>
        <v>57.1</v>
      </c>
      <c r="J79" s="6" t="s">
        <v>1953</v>
      </c>
      <c r="K79" s="5">
        <v>28.55</v>
      </c>
      <c r="L79" s="6" t="s">
        <v>1954</v>
      </c>
      <c r="M79" s="5">
        <v>17.13</v>
      </c>
      <c r="N79" s="6" t="s">
        <v>1955</v>
      </c>
      <c r="O79" s="5">
        <v>11.42</v>
      </c>
      <c r="P79" s="6"/>
      <c r="Q79" s="5"/>
      <c r="R79" s="6"/>
      <c r="S79" s="5"/>
      <c r="T79" s="6"/>
      <c r="U79" s="5"/>
      <c r="V79" s="6"/>
      <c r="W79" s="5"/>
      <c r="X79" s="5">
        <f t="shared" si="4"/>
        <v>57.1</v>
      </c>
    </row>
    <row r="80" spans="1:24" x14ac:dyDescent="0.3">
      <c r="A80" s="92">
        <v>69</v>
      </c>
      <c r="B80" s="92">
        <v>21045</v>
      </c>
      <c r="C80" s="3"/>
      <c r="D80" s="4" t="s">
        <v>261</v>
      </c>
      <c r="E80" s="92">
        <f t="shared" si="7"/>
        <v>847535</v>
      </c>
      <c r="F80" s="46">
        <v>847540</v>
      </c>
      <c r="G80" s="92">
        <f t="shared" si="5"/>
        <v>6</v>
      </c>
      <c r="H80" s="4" t="s">
        <v>61</v>
      </c>
      <c r="I80" s="5">
        <f t="shared" si="6"/>
        <v>34.26</v>
      </c>
      <c r="J80" s="6" t="s">
        <v>1904</v>
      </c>
      <c r="K80" s="5">
        <v>22.84</v>
      </c>
      <c r="L80" s="6" t="s">
        <v>1905</v>
      </c>
      <c r="M80" s="5">
        <v>11.42</v>
      </c>
      <c r="N80" s="6"/>
      <c r="O80" s="5"/>
      <c r="P80" s="6"/>
      <c r="Q80" s="5"/>
      <c r="R80" s="6"/>
      <c r="S80" s="5"/>
      <c r="T80" s="6"/>
      <c r="U80" s="5"/>
      <c r="V80" s="6"/>
      <c r="W80" s="5"/>
      <c r="X80" s="5">
        <f t="shared" si="4"/>
        <v>34.26</v>
      </c>
    </row>
    <row r="81" spans="1:24" x14ac:dyDescent="0.3">
      <c r="A81" s="92">
        <v>70</v>
      </c>
      <c r="B81" s="92">
        <v>21046</v>
      </c>
      <c r="C81" s="3"/>
      <c r="D81" s="4" t="s">
        <v>245</v>
      </c>
      <c r="E81" s="92">
        <f t="shared" si="7"/>
        <v>847541</v>
      </c>
      <c r="F81" s="46">
        <v>847541</v>
      </c>
      <c r="G81" s="92">
        <f t="shared" si="5"/>
        <v>1</v>
      </c>
      <c r="H81" s="4" t="s">
        <v>94</v>
      </c>
      <c r="I81" s="5">
        <f t="shared" si="6"/>
        <v>5.71</v>
      </c>
      <c r="J81" s="6" t="s">
        <v>1877</v>
      </c>
      <c r="K81" s="5">
        <v>5.71</v>
      </c>
      <c r="L81" s="6"/>
      <c r="M81" s="5"/>
      <c r="N81" s="6"/>
      <c r="O81" s="5"/>
      <c r="P81" s="6"/>
      <c r="Q81" s="5"/>
      <c r="R81" s="6"/>
      <c r="S81" s="5"/>
      <c r="T81" s="6"/>
      <c r="U81" s="5"/>
      <c r="V81" s="6"/>
      <c r="W81" s="5"/>
      <c r="X81" s="5">
        <f t="shared" si="4"/>
        <v>5.71</v>
      </c>
    </row>
    <row r="82" spans="1:24" x14ac:dyDescent="0.3">
      <c r="A82" s="92">
        <v>71</v>
      </c>
      <c r="B82" s="92">
        <v>21047</v>
      </c>
      <c r="C82" s="3">
        <v>43291</v>
      </c>
      <c r="D82" s="4" t="s">
        <v>145</v>
      </c>
      <c r="E82" s="92">
        <f t="shared" si="7"/>
        <v>847542</v>
      </c>
      <c r="F82" s="46">
        <v>847553</v>
      </c>
      <c r="G82" s="92">
        <f t="shared" si="5"/>
        <v>12</v>
      </c>
      <c r="H82" s="4" t="s">
        <v>7</v>
      </c>
      <c r="I82" s="5">
        <f t="shared" si="6"/>
        <v>68.52</v>
      </c>
      <c r="J82" s="6" t="s">
        <v>1956</v>
      </c>
      <c r="K82" s="5">
        <v>34.26</v>
      </c>
      <c r="L82" s="6" t="s">
        <v>1957</v>
      </c>
      <c r="M82" s="5">
        <v>34.26</v>
      </c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4"/>
        <v>68.52</v>
      </c>
    </row>
    <row r="83" spans="1:24" x14ac:dyDescent="0.3">
      <c r="A83" s="92">
        <v>72</v>
      </c>
      <c r="B83" s="92">
        <v>21048</v>
      </c>
      <c r="C83" s="3"/>
      <c r="D83" s="4" t="s">
        <v>382</v>
      </c>
      <c r="E83" s="92">
        <f t="shared" si="7"/>
        <v>847554</v>
      </c>
      <c r="F83" s="46">
        <v>847567</v>
      </c>
      <c r="G83" s="92">
        <f t="shared" si="5"/>
        <v>14</v>
      </c>
      <c r="H83" s="4" t="s">
        <v>331</v>
      </c>
      <c r="I83" s="5">
        <f t="shared" si="6"/>
        <v>79.94</v>
      </c>
      <c r="J83" s="6" t="s">
        <v>1941</v>
      </c>
      <c r="K83" s="5">
        <v>79.94</v>
      </c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5">
        <f t="shared" si="4"/>
        <v>79.94</v>
      </c>
    </row>
    <row r="84" spans="1:24" x14ac:dyDescent="0.3">
      <c r="A84" s="92">
        <v>73</v>
      </c>
      <c r="B84" s="92">
        <v>21049</v>
      </c>
      <c r="C84" s="3"/>
      <c r="D84" s="4" t="s">
        <v>238</v>
      </c>
      <c r="E84" s="92">
        <f t="shared" si="7"/>
        <v>847568</v>
      </c>
      <c r="F84" s="46">
        <v>847573</v>
      </c>
      <c r="G84" s="92">
        <f t="shared" si="5"/>
        <v>6</v>
      </c>
      <c r="H84" s="4" t="s">
        <v>331</v>
      </c>
      <c r="I84" s="5">
        <f t="shared" si="6"/>
        <v>34.26</v>
      </c>
      <c r="J84" s="6" t="s">
        <v>1942</v>
      </c>
      <c r="K84" s="5">
        <v>34.26</v>
      </c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5"/>
      <c r="X84" s="5">
        <f t="shared" si="4"/>
        <v>34.26</v>
      </c>
    </row>
    <row r="85" spans="1:24" x14ac:dyDescent="0.3">
      <c r="A85" s="92">
        <v>74</v>
      </c>
      <c r="B85" s="92">
        <v>21050</v>
      </c>
      <c r="C85" s="3"/>
      <c r="D85" s="4" t="s">
        <v>243</v>
      </c>
      <c r="E85" s="92">
        <f t="shared" si="7"/>
        <v>847574</v>
      </c>
      <c r="F85" s="46">
        <v>847575</v>
      </c>
      <c r="G85" s="92">
        <f t="shared" si="5"/>
        <v>2</v>
      </c>
      <c r="H85" s="4" t="s">
        <v>52</v>
      </c>
      <c r="I85" s="5">
        <f t="shared" si="6"/>
        <v>11.42</v>
      </c>
      <c r="J85" s="6" t="s">
        <v>1906</v>
      </c>
      <c r="K85" s="5">
        <v>11.42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5">
        <f t="shared" si="4"/>
        <v>11.42</v>
      </c>
    </row>
    <row r="86" spans="1:24" x14ac:dyDescent="0.3">
      <c r="A86" s="92">
        <v>75</v>
      </c>
      <c r="B86" s="92">
        <v>21051</v>
      </c>
      <c r="C86" s="3"/>
      <c r="D86" s="4" t="s">
        <v>284</v>
      </c>
      <c r="E86" s="92">
        <f t="shared" si="7"/>
        <v>847576</v>
      </c>
      <c r="F86" s="46">
        <v>847576</v>
      </c>
      <c r="G86" s="92">
        <f t="shared" si="5"/>
        <v>1</v>
      </c>
      <c r="H86" s="4" t="s">
        <v>15</v>
      </c>
      <c r="I86" s="5">
        <f t="shared" si="6"/>
        <v>5.71</v>
      </c>
      <c r="J86" s="6" t="s">
        <v>2129</v>
      </c>
      <c r="K86" s="5">
        <v>5.71</v>
      </c>
      <c r="L86" s="6" t="s">
        <v>125</v>
      </c>
      <c r="M86" s="5"/>
      <c r="N86" s="6"/>
      <c r="O86" s="5"/>
      <c r="P86" s="6"/>
      <c r="Q86" s="5"/>
      <c r="R86" s="6"/>
      <c r="S86" s="5"/>
      <c r="T86" s="6"/>
      <c r="U86" s="5"/>
      <c r="V86" s="6"/>
      <c r="W86" s="5"/>
      <c r="X86" s="5">
        <f t="shared" si="4"/>
        <v>5.71</v>
      </c>
    </row>
    <row r="87" spans="1:24" x14ac:dyDescent="0.3">
      <c r="A87" s="92">
        <v>76</v>
      </c>
      <c r="B87" s="92">
        <v>21052</v>
      </c>
      <c r="C87" s="3"/>
      <c r="D87" s="4" t="s">
        <v>267</v>
      </c>
      <c r="E87" s="92">
        <f t="shared" si="7"/>
        <v>847577</v>
      </c>
      <c r="F87" s="46">
        <v>847583</v>
      </c>
      <c r="G87" s="92">
        <f t="shared" si="5"/>
        <v>7</v>
      </c>
      <c r="H87" s="4" t="s">
        <v>15</v>
      </c>
      <c r="I87" s="5">
        <f t="shared" si="6"/>
        <v>39.97</v>
      </c>
      <c r="J87" s="6" t="s">
        <v>2130</v>
      </c>
      <c r="K87" s="5">
        <v>39.97</v>
      </c>
      <c r="L87" s="6"/>
      <c r="M87" s="5"/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4"/>
        <v>39.97</v>
      </c>
    </row>
    <row r="88" spans="1:24" x14ac:dyDescent="0.3">
      <c r="A88" s="92">
        <v>77</v>
      </c>
      <c r="B88" s="92">
        <v>21053</v>
      </c>
      <c r="C88" s="3"/>
      <c r="D88" s="4" t="s">
        <v>221</v>
      </c>
      <c r="E88" s="92">
        <f t="shared" si="7"/>
        <v>847584</v>
      </c>
      <c r="F88" s="46">
        <v>847588</v>
      </c>
      <c r="G88" s="92">
        <f t="shared" si="5"/>
        <v>5</v>
      </c>
      <c r="H88" s="4" t="s">
        <v>15</v>
      </c>
      <c r="I88" s="5">
        <f t="shared" si="6"/>
        <v>28.55</v>
      </c>
      <c r="J88" s="6" t="s">
        <v>2131</v>
      </c>
      <c r="K88" s="5">
        <v>28.55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6"/>
      <c r="W88" s="5"/>
      <c r="X88" s="5">
        <f t="shared" si="4"/>
        <v>28.55</v>
      </c>
    </row>
    <row r="89" spans="1:24" x14ac:dyDescent="0.3">
      <c r="A89" s="92">
        <v>78</v>
      </c>
      <c r="B89" s="92">
        <v>21054</v>
      </c>
      <c r="C89" s="3"/>
      <c r="D89" s="4" t="s">
        <v>296</v>
      </c>
      <c r="E89" s="92">
        <f t="shared" si="7"/>
        <v>847589</v>
      </c>
      <c r="F89" s="46">
        <v>847670</v>
      </c>
      <c r="G89" s="92">
        <f t="shared" si="5"/>
        <v>82</v>
      </c>
      <c r="H89" s="4" t="s">
        <v>15</v>
      </c>
      <c r="I89" s="5">
        <f t="shared" si="6"/>
        <v>468.21999999999997</v>
      </c>
      <c r="J89" s="6" t="s">
        <v>2132</v>
      </c>
      <c r="K89" s="5">
        <v>468.22</v>
      </c>
      <c r="L89" s="6"/>
      <c r="M89" s="5"/>
      <c r="N89" s="6"/>
      <c r="O89" s="5"/>
      <c r="P89" s="6"/>
      <c r="Q89" s="5"/>
      <c r="R89" s="6"/>
      <c r="S89" s="5"/>
      <c r="T89" s="6"/>
      <c r="U89" s="5"/>
      <c r="V89" s="6"/>
      <c r="W89" s="5"/>
      <c r="X89" s="5">
        <f t="shared" si="4"/>
        <v>468.22</v>
      </c>
    </row>
    <row r="90" spans="1:24" x14ac:dyDescent="0.3">
      <c r="A90" s="92">
        <v>79</v>
      </c>
      <c r="B90" s="92">
        <v>21055</v>
      </c>
      <c r="C90" s="3"/>
      <c r="D90" s="4" t="s">
        <v>257</v>
      </c>
      <c r="E90" s="92">
        <f t="shared" si="7"/>
        <v>847671</v>
      </c>
      <c r="F90" s="46">
        <v>847672</v>
      </c>
      <c r="G90" s="92">
        <f t="shared" si="5"/>
        <v>2</v>
      </c>
      <c r="H90" s="4" t="s">
        <v>1</v>
      </c>
      <c r="I90" s="5">
        <f t="shared" si="6"/>
        <v>11.42</v>
      </c>
      <c r="J90" s="6" t="s">
        <v>1943</v>
      </c>
      <c r="K90" s="5">
        <v>11.42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4"/>
        <v>11.42</v>
      </c>
    </row>
    <row r="91" spans="1:24" x14ac:dyDescent="0.3">
      <c r="A91" s="92">
        <v>80</v>
      </c>
      <c r="B91" s="92">
        <v>21056</v>
      </c>
      <c r="C91" s="3"/>
      <c r="D91" s="4" t="s">
        <v>154</v>
      </c>
      <c r="E91" s="92">
        <f t="shared" si="7"/>
        <v>847673</v>
      </c>
      <c r="F91" s="46">
        <v>847699</v>
      </c>
      <c r="G91" s="92">
        <f t="shared" si="5"/>
        <v>27</v>
      </c>
      <c r="H91" s="4" t="s">
        <v>10</v>
      </c>
      <c r="I91" s="5">
        <f t="shared" si="6"/>
        <v>154.16999999999999</v>
      </c>
      <c r="J91" s="6" t="s">
        <v>2095</v>
      </c>
      <c r="K91" s="5">
        <v>39.97</v>
      </c>
      <c r="L91" s="6" t="s">
        <v>2096</v>
      </c>
      <c r="M91" s="5">
        <v>34.26</v>
      </c>
      <c r="N91" s="6" t="s">
        <v>2097</v>
      </c>
      <c r="O91" s="5">
        <v>39.97</v>
      </c>
      <c r="P91" s="6" t="s">
        <v>2098</v>
      </c>
      <c r="Q91" s="5">
        <v>39.97</v>
      </c>
      <c r="R91" s="6"/>
      <c r="S91" s="5"/>
      <c r="T91" s="6"/>
      <c r="U91" s="5"/>
      <c r="V91" s="6"/>
      <c r="W91" s="5"/>
      <c r="X91" s="5">
        <f t="shared" si="4"/>
        <v>154.16999999999999</v>
      </c>
    </row>
    <row r="92" spans="1:24" x14ac:dyDescent="0.3">
      <c r="A92" s="92">
        <v>81</v>
      </c>
      <c r="B92" s="92">
        <v>21057</v>
      </c>
      <c r="C92" s="3"/>
      <c r="D92" s="4" t="s">
        <v>267</v>
      </c>
      <c r="E92" s="92">
        <f t="shared" si="7"/>
        <v>847700</v>
      </c>
      <c r="F92" s="46">
        <v>847710</v>
      </c>
      <c r="G92" s="92">
        <f t="shared" si="5"/>
        <v>11</v>
      </c>
      <c r="H92" s="4" t="s">
        <v>201</v>
      </c>
      <c r="I92" s="5">
        <f t="shared" si="6"/>
        <v>62.81</v>
      </c>
      <c r="J92" s="6" t="s">
        <v>2099</v>
      </c>
      <c r="K92" s="5">
        <v>62.81</v>
      </c>
      <c r="L92" s="6"/>
      <c r="M92" s="5"/>
      <c r="N92" s="6"/>
      <c r="O92" s="5"/>
      <c r="P92" s="6"/>
      <c r="Q92" s="5"/>
      <c r="R92" s="6"/>
      <c r="S92" s="5"/>
      <c r="T92" s="6"/>
      <c r="U92" s="5"/>
      <c r="V92" s="6"/>
      <c r="W92" s="5"/>
      <c r="X92" s="5">
        <f t="shared" si="4"/>
        <v>62.81</v>
      </c>
    </row>
    <row r="93" spans="1:24" x14ac:dyDescent="0.3">
      <c r="A93" s="92">
        <v>82</v>
      </c>
      <c r="B93" s="92">
        <v>21058</v>
      </c>
      <c r="C93" s="3"/>
      <c r="D93" s="4" t="s">
        <v>176</v>
      </c>
      <c r="E93" s="92">
        <f t="shared" si="7"/>
        <v>847711</v>
      </c>
      <c r="F93" s="46">
        <v>847714</v>
      </c>
      <c r="G93" s="92">
        <f t="shared" si="5"/>
        <v>4</v>
      </c>
      <c r="H93" s="4" t="s">
        <v>105</v>
      </c>
      <c r="I93" s="5">
        <f t="shared" si="6"/>
        <v>22.84</v>
      </c>
      <c r="J93" s="6" t="s">
        <v>1908</v>
      </c>
      <c r="K93" s="5">
        <v>22.84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5">
        <f t="shared" si="4"/>
        <v>22.84</v>
      </c>
    </row>
    <row r="94" spans="1:24" x14ac:dyDescent="0.3">
      <c r="A94" s="92">
        <v>83</v>
      </c>
      <c r="B94" s="92">
        <v>21059</v>
      </c>
      <c r="C94" s="3"/>
      <c r="D94" s="4" t="s">
        <v>223</v>
      </c>
      <c r="E94" s="92">
        <f t="shared" si="7"/>
        <v>847715</v>
      </c>
      <c r="F94" s="46">
        <v>847719</v>
      </c>
      <c r="G94" s="92">
        <f t="shared" si="5"/>
        <v>5</v>
      </c>
      <c r="H94" s="4" t="s">
        <v>32</v>
      </c>
      <c r="I94" s="5">
        <f t="shared" si="6"/>
        <v>28.55</v>
      </c>
      <c r="J94" s="6" t="s">
        <v>1924</v>
      </c>
      <c r="K94" s="5">
        <v>28.55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5">
        <f t="shared" si="4"/>
        <v>28.55</v>
      </c>
    </row>
    <row r="95" spans="1:24" x14ac:dyDescent="0.3">
      <c r="A95" s="92">
        <v>84</v>
      </c>
      <c r="B95" s="92">
        <v>21060</v>
      </c>
      <c r="C95" s="3">
        <v>43292</v>
      </c>
      <c r="D95" s="4" t="s">
        <v>245</v>
      </c>
      <c r="E95" s="92">
        <f t="shared" si="7"/>
        <v>847720</v>
      </c>
      <c r="F95" s="46">
        <v>847721</v>
      </c>
      <c r="G95" s="92">
        <f t="shared" si="5"/>
        <v>2</v>
      </c>
      <c r="H95" s="4" t="s">
        <v>35</v>
      </c>
      <c r="I95" s="5">
        <f t="shared" si="6"/>
        <v>11.42</v>
      </c>
      <c r="J95" s="6" t="s">
        <v>2133</v>
      </c>
      <c r="K95" s="5">
        <v>11.42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4"/>
        <v>11.42</v>
      </c>
    </row>
    <row r="96" spans="1:24" x14ac:dyDescent="0.3">
      <c r="A96" s="92">
        <v>85</v>
      </c>
      <c r="B96" s="92">
        <v>21061</v>
      </c>
      <c r="C96" s="3"/>
      <c r="D96" s="4" t="s">
        <v>156</v>
      </c>
      <c r="E96" s="92">
        <f t="shared" si="7"/>
        <v>847722</v>
      </c>
      <c r="F96" s="46">
        <v>847722</v>
      </c>
      <c r="G96" s="92">
        <f t="shared" si="5"/>
        <v>1</v>
      </c>
      <c r="H96" s="4" t="s">
        <v>6</v>
      </c>
      <c r="I96" s="5">
        <f t="shared" si="6"/>
        <v>5.71</v>
      </c>
      <c r="J96" s="6" t="s">
        <v>1907</v>
      </c>
      <c r="K96" s="5">
        <v>5.71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4"/>
        <v>5.71</v>
      </c>
    </row>
    <row r="97" spans="1:24" x14ac:dyDescent="0.3">
      <c r="A97" s="92">
        <v>86</v>
      </c>
      <c r="B97" s="103">
        <v>21062</v>
      </c>
      <c r="C97" s="3"/>
      <c r="D97" s="4" t="s">
        <v>893</v>
      </c>
      <c r="E97" s="92">
        <v>842728</v>
      </c>
      <c r="F97" s="46">
        <v>842729</v>
      </c>
      <c r="G97" s="92">
        <f t="shared" si="5"/>
        <v>2</v>
      </c>
      <c r="H97" s="4" t="s">
        <v>193</v>
      </c>
      <c r="I97" s="5">
        <f t="shared" si="6"/>
        <v>11.42</v>
      </c>
      <c r="J97" s="6" t="s">
        <v>1944</v>
      </c>
      <c r="K97" s="5">
        <v>11.42</v>
      </c>
      <c r="L97" s="6"/>
      <c r="M97" s="5"/>
      <c r="N97" s="6"/>
      <c r="O97" s="5"/>
      <c r="P97" s="6"/>
      <c r="Q97" s="5"/>
      <c r="R97" s="6"/>
      <c r="S97" s="5"/>
      <c r="T97" s="6"/>
      <c r="U97" s="5"/>
      <c r="V97" s="6"/>
      <c r="W97" s="5"/>
      <c r="X97" s="5">
        <f t="shared" si="4"/>
        <v>11.42</v>
      </c>
    </row>
    <row r="98" spans="1:24" x14ac:dyDescent="0.3">
      <c r="A98" s="92">
        <v>87</v>
      </c>
      <c r="B98" s="92">
        <v>21063</v>
      </c>
      <c r="C98" s="3"/>
      <c r="D98" s="4" t="s">
        <v>264</v>
      </c>
      <c r="E98" s="92">
        <v>847723</v>
      </c>
      <c r="F98" s="46">
        <v>847728</v>
      </c>
      <c r="G98" s="92">
        <f t="shared" si="5"/>
        <v>6</v>
      </c>
      <c r="H98" s="4" t="s">
        <v>31</v>
      </c>
      <c r="I98" s="5">
        <f t="shared" si="6"/>
        <v>34.26</v>
      </c>
      <c r="J98" s="6" t="s">
        <v>1958</v>
      </c>
      <c r="K98" s="5">
        <v>34.26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4"/>
        <v>34.26</v>
      </c>
    </row>
    <row r="99" spans="1:24" x14ac:dyDescent="0.3">
      <c r="A99" s="92">
        <v>88</v>
      </c>
      <c r="B99" s="103">
        <v>21064</v>
      </c>
      <c r="C99" s="3"/>
      <c r="D99" s="4" t="s">
        <v>257</v>
      </c>
      <c r="E99" s="92">
        <v>842730</v>
      </c>
      <c r="F99" s="46">
        <v>842731</v>
      </c>
      <c r="G99" s="92">
        <f t="shared" si="5"/>
        <v>2</v>
      </c>
      <c r="H99" s="4" t="s">
        <v>1</v>
      </c>
      <c r="I99" s="5">
        <f t="shared" si="6"/>
        <v>11.42</v>
      </c>
      <c r="J99" s="6" t="s">
        <v>1909</v>
      </c>
      <c r="K99" s="5">
        <v>11.42</v>
      </c>
      <c r="L99" s="6"/>
      <c r="M99" s="5"/>
      <c r="N99" s="6"/>
      <c r="O99" s="5"/>
      <c r="P99" s="6"/>
      <c r="Q99" s="5"/>
      <c r="R99" s="6"/>
      <c r="S99" s="5"/>
      <c r="T99" s="6"/>
      <c r="U99" s="5"/>
      <c r="V99" s="6"/>
      <c r="W99" s="5"/>
      <c r="X99" s="5">
        <f t="shared" si="4"/>
        <v>11.42</v>
      </c>
    </row>
    <row r="100" spans="1:24" x14ac:dyDescent="0.3">
      <c r="A100" s="92">
        <v>89</v>
      </c>
      <c r="B100" s="103">
        <v>21065</v>
      </c>
      <c r="C100" s="3"/>
      <c r="D100" s="4" t="s">
        <v>157</v>
      </c>
      <c r="E100" s="92">
        <f t="shared" si="7"/>
        <v>842732</v>
      </c>
      <c r="F100" s="46">
        <v>842732</v>
      </c>
      <c r="G100" s="92">
        <f t="shared" si="5"/>
        <v>1</v>
      </c>
      <c r="H100" s="4" t="s">
        <v>1878</v>
      </c>
      <c r="I100" s="5">
        <f t="shared" si="6"/>
        <v>5.71</v>
      </c>
      <c r="J100" s="6" t="s">
        <v>1910</v>
      </c>
      <c r="K100" s="5">
        <v>5.71</v>
      </c>
      <c r="L100" s="6"/>
      <c r="M100" s="5"/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5">
        <f t="shared" si="4"/>
        <v>5.71</v>
      </c>
    </row>
    <row r="101" spans="1:24" x14ac:dyDescent="0.3">
      <c r="A101" s="92">
        <v>90</v>
      </c>
      <c r="B101" s="92">
        <v>21066</v>
      </c>
      <c r="C101" s="3"/>
      <c r="D101" s="4" t="s">
        <v>252</v>
      </c>
      <c r="E101" s="92">
        <v>847729</v>
      </c>
      <c r="F101" s="46">
        <v>847733</v>
      </c>
      <c r="G101" s="92">
        <f t="shared" si="5"/>
        <v>5</v>
      </c>
      <c r="H101" s="4" t="s">
        <v>108</v>
      </c>
      <c r="I101" s="5">
        <f t="shared" si="6"/>
        <v>28.55</v>
      </c>
      <c r="J101" s="6" t="s">
        <v>1911</v>
      </c>
      <c r="K101" s="5">
        <v>28.55</v>
      </c>
      <c r="L101" s="6"/>
      <c r="M101" s="5"/>
      <c r="N101" s="6"/>
      <c r="O101" s="5"/>
      <c r="P101" s="6"/>
      <c r="Q101" s="5"/>
      <c r="R101" s="6"/>
      <c r="S101" s="5"/>
      <c r="T101" s="6"/>
      <c r="U101" s="5"/>
      <c r="V101" s="6"/>
      <c r="W101" s="5"/>
      <c r="X101" s="5">
        <f t="shared" si="4"/>
        <v>28.55</v>
      </c>
    </row>
    <row r="102" spans="1:24" x14ac:dyDescent="0.3">
      <c r="A102" s="92">
        <v>91</v>
      </c>
      <c r="B102" s="92">
        <v>21067</v>
      </c>
      <c r="C102" s="3"/>
      <c r="D102" s="4" t="s">
        <v>159</v>
      </c>
      <c r="E102" s="92">
        <f t="shared" si="7"/>
        <v>847734</v>
      </c>
      <c r="F102" s="46">
        <v>847736</v>
      </c>
      <c r="G102" s="92">
        <f t="shared" si="5"/>
        <v>3</v>
      </c>
      <c r="H102" s="4" t="s">
        <v>193</v>
      </c>
      <c r="I102" s="5">
        <f t="shared" si="6"/>
        <v>17.13</v>
      </c>
      <c r="J102" s="6" t="s">
        <v>1925</v>
      </c>
      <c r="K102" s="5">
        <v>17.13</v>
      </c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5">
        <f t="shared" si="4"/>
        <v>17.13</v>
      </c>
    </row>
    <row r="103" spans="1:24" x14ac:dyDescent="0.3">
      <c r="A103" s="92">
        <v>92</v>
      </c>
      <c r="B103" s="92">
        <v>21068</v>
      </c>
      <c r="C103" s="3"/>
      <c r="D103" s="4" t="s">
        <v>245</v>
      </c>
      <c r="E103" s="92">
        <f t="shared" si="7"/>
        <v>847737</v>
      </c>
      <c r="F103" s="46">
        <v>847751</v>
      </c>
      <c r="G103" s="92">
        <f t="shared" si="5"/>
        <v>15</v>
      </c>
      <c r="H103" s="4" t="s">
        <v>35</v>
      </c>
      <c r="I103" s="5">
        <f t="shared" si="6"/>
        <v>85.65</v>
      </c>
      <c r="J103" s="6" t="s">
        <v>2224</v>
      </c>
      <c r="K103" s="5">
        <v>45.68</v>
      </c>
      <c r="L103" s="6" t="s">
        <v>2225</v>
      </c>
      <c r="M103" s="5">
        <v>28.55</v>
      </c>
      <c r="N103" s="6" t="s">
        <v>2226</v>
      </c>
      <c r="O103" s="5">
        <v>11.42</v>
      </c>
      <c r="P103" s="6"/>
      <c r="Q103" s="5"/>
      <c r="R103" s="6"/>
      <c r="S103" s="5"/>
      <c r="T103" s="6"/>
      <c r="U103" s="5"/>
      <c r="V103" s="6"/>
      <c r="W103" s="5"/>
      <c r="X103" s="5">
        <f t="shared" si="4"/>
        <v>85.65</v>
      </c>
    </row>
    <row r="104" spans="1:24" x14ac:dyDescent="0.3">
      <c r="A104" s="92">
        <v>93</v>
      </c>
      <c r="B104" s="92">
        <v>21069</v>
      </c>
      <c r="C104" s="3">
        <v>43293</v>
      </c>
      <c r="D104" s="4" t="s">
        <v>148</v>
      </c>
      <c r="E104" s="92">
        <f t="shared" si="7"/>
        <v>847752</v>
      </c>
      <c r="F104" s="46">
        <v>847754</v>
      </c>
      <c r="G104" s="92">
        <f t="shared" si="5"/>
        <v>3</v>
      </c>
      <c r="H104" s="4" t="s">
        <v>123</v>
      </c>
      <c r="I104" s="5">
        <f t="shared" si="6"/>
        <v>17.13</v>
      </c>
      <c r="J104" s="6" t="s">
        <v>2036</v>
      </c>
      <c r="K104" s="5">
        <v>17.13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6"/>
      <c r="W104" s="5"/>
      <c r="X104" s="5">
        <f t="shared" si="4"/>
        <v>17.13</v>
      </c>
    </row>
    <row r="105" spans="1:24" x14ac:dyDescent="0.3">
      <c r="A105" s="92">
        <v>94</v>
      </c>
      <c r="B105" s="92">
        <v>21070</v>
      </c>
      <c r="C105" s="3"/>
      <c r="D105" s="4" t="s">
        <v>167</v>
      </c>
      <c r="E105" s="92">
        <f t="shared" si="7"/>
        <v>847755</v>
      </c>
      <c r="F105" s="46">
        <v>847755</v>
      </c>
      <c r="G105" s="92">
        <f t="shared" si="5"/>
        <v>1</v>
      </c>
      <c r="H105" s="4" t="s">
        <v>1567</v>
      </c>
      <c r="I105" s="5">
        <f t="shared" si="6"/>
        <v>5.71</v>
      </c>
      <c r="J105" s="6" t="s">
        <v>1926</v>
      </c>
      <c r="K105" s="5">
        <v>5.71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5">
        <f t="shared" si="4"/>
        <v>5.71</v>
      </c>
    </row>
    <row r="106" spans="1:24" x14ac:dyDescent="0.3">
      <c r="A106" s="92">
        <v>95</v>
      </c>
      <c r="B106" s="92">
        <v>21071</v>
      </c>
      <c r="C106" s="3"/>
      <c r="D106" s="4" t="s">
        <v>266</v>
      </c>
      <c r="E106" s="92">
        <f t="shared" si="7"/>
        <v>847756</v>
      </c>
      <c r="F106" s="46">
        <v>847757</v>
      </c>
      <c r="G106" s="92">
        <f t="shared" si="5"/>
        <v>2</v>
      </c>
      <c r="H106" s="4" t="s">
        <v>331</v>
      </c>
      <c r="I106" s="5">
        <f t="shared" si="6"/>
        <v>11.42</v>
      </c>
      <c r="J106" s="126" t="s">
        <v>1467</v>
      </c>
      <c r="K106" s="5"/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4"/>
        <v>0</v>
      </c>
    </row>
    <row r="107" spans="1:24" x14ac:dyDescent="0.3">
      <c r="A107" s="92">
        <v>96</v>
      </c>
      <c r="B107" s="92">
        <v>21072</v>
      </c>
      <c r="C107" s="3"/>
      <c r="D107" s="4" t="s">
        <v>266</v>
      </c>
      <c r="E107" s="92">
        <f t="shared" si="7"/>
        <v>847758</v>
      </c>
      <c r="F107" s="46">
        <v>847768</v>
      </c>
      <c r="G107" s="92">
        <f t="shared" si="5"/>
        <v>11</v>
      </c>
      <c r="H107" s="4" t="s">
        <v>331</v>
      </c>
      <c r="I107" s="5">
        <f t="shared" si="6"/>
        <v>62.81</v>
      </c>
      <c r="J107" s="6" t="s">
        <v>1945</v>
      </c>
      <c r="K107" s="5">
        <v>62.81</v>
      </c>
      <c r="L107" s="6"/>
      <c r="M107" s="5"/>
      <c r="N107" s="6"/>
      <c r="O107" s="5"/>
      <c r="P107" s="6"/>
      <c r="Q107" s="5"/>
      <c r="R107" s="6"/>
      <c r="S107" s="5"/>
      <c r="T107" s="6"/>
      <c r="U107" s="5"/>
      <c r="V107" s="6"/>
      <c r="W107" s="5"/>
      <c r="X107" s="5">
        <f t="shared" si="4"/>
        <v>62.81</v>
      </c>
    </row>
    <row r="108" spans="1:24" x14ac:dyDescent="0.3">
      <c r="A108" s="92">
        <v>97</v>
      </c>
      <c r="B108" s="92">
        <v>21073</v>
      </c>
      <c r="C108" s="3"/>
      <c r="D108" s="4" t="s">
        <v>159</v>
      </c>
      <c r="E108" s="92">
        <f t="shared" si="7"/>
        <v>847769</v>
      </c>
      <c r="F108" s="46">
        <v>847775</v>
      </c>
      <c r="G108" s="92">
        <f t="shared" si="5"/>
        <v>7</v>
      </c>
      <c r="H108" s="4" t="s">
        <v>203</v>
      </c>
      <c r="I108" s="5">
        <f t="shared" si="6"/>
        <v>39.97</v>
      </c>
      <c r="J108" s="6" t="s">
        <v>1912</v>
      </c>
      <c r="K108" s="5">
        <v>28.55</v>
      </c>
      <c r="L108" s="6" t="s">
        <v>606</v>
      </c>
      <c r="M108" s="5">
        <v>11.42</v>
      </c>
      <c r="N108" s="6"/>
      <c r="O108" s="5"/>
      <c r="P108" s="6"/>
      <c r="Q108" s="5"/>
      <c r="R108" s="6"/>
      <c r="S108" s="5"/>
      <c r="T108" s="6"/>
      <c r="U108" s="5"/>
      <c r="V108" s="6"/>
      <c r="W108" s="5"/>
      <c r="X108" s="5">
        <f t="shared" si="4"/>
        <v>39.97</v>
      </c>
    </row>
    <row r="109" spans="1:24" x14ac:dyDescent="0.3">
      <c r="A109" s="92">
        <v>98</v>
      </c>
      <c r="B109" s="92">
        <v>21074</v>
      </c>
      <c r="C109" s="3"/>
      <c r="D109" s="4" t="s">
        <v>257</v>
      </c>
      <c r="E109" s="92">
        <f t="shared" si="7"/>
        <v>847776</v>
      </c>
      <c r="F109" s="46">
        <v>847779</v>
      </c>
      <c r="G109" s="92">
        <f t="shared" si="5"/>
        <v>4</v>
      </c>
      <c r="H109" s="4" t="s">
        <v>1</v>
      </c>
      <c r="I109" s="5">
        <f t="shared" si="6"/>
        <v>22.84</v>
      </c>
      <c r="J109" s="6" t="s">
        <v>1913</v>
      </c>
      <c r="K109" s="5">
        <v>22.84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4"/>
        <v>22.84</v>
      </c>
    </row>
    <row r="110" spans="1:24" x14ac:dyDescent="0.3">
      <c r="A110" s="92">
        <v>99</v>
      </c>
      <c r="B110" s="92">
        <v>21075</v>
      </c>
      <c r="C110" s="3"/>
      <c r="D110" s="4" t="s">
        <v>262</v>
      </c>
      <c r="E110" s="92">
        <f t="shared" si="7"/>
        <v>847780</v>
      </c>
      <c r="F110" s="46">
        <v>847782</v>
      </c>
      <c r="G110" s="92">
        <f t="shared" si="5"/>
        <v>3</v>
      </c>
      <c r="H110" s="4" t="s">
        <v>38</v>
      </c>
      <c r="I110" s="5">
        <f t="shared" si="6"/>
        <v>17.13</v>
      </c>
      <c r="J110" s="6" t="s">
        <v>1959</v>
      </c>
      <c r="K110" s="5">
        <v>17.13</v>
      </c>
      <c r="L110" s="6"/>
      <c r="M110" s="5"/>
      <c r="N110" s="6"/>
      <c r="O110" s="5"/>
      <c r="P110" s="6"/>
      <c r="Q110" s="5"/>
      <c r="R110" s="6"/>
      <c r="S110" s="5"/>
      <c r="T110" s="6"/>
      <c r="U110" s="5"/>
      <c r="V110" s="6"/>
      <c r="W110" s="5"/>
      <c r="X110" s="5">
        <f t="shared" si="4"/>
        <v>17.13</v>
      </c>
    </row>
    <row r="111" spans="1:24" x14ac:dyDescent="0.3">
      <c r="A111" s="92">
        <v>100</v>
      </c>
      <c r="B111" s="92">
        <v>21076</v>
      </c>
      <c r="C111" s="3">
        <v>43294</v>
      </c>
      <c r="D111" s="4" t="s">
        <v>255</v>
      </c>
      <c r="E111" s="92">
        <f t="shared" si="7"/>
        <v>847783</v>
      </c>
      <c r="F111" s="46">
        <v>847794</v>
      </c>
      <c r="G111" s="92">
        <f t="shared" si="5"/>
        <v>12</v>
      </c>
      <c r="H111" s="4" t="s">
        <v>23</v>
      </c>
      <c r="I111" s="5">
        <f t="shared" si="6"/>
        <v>68.52</v>
      </c>
      <c r="J111" s="6" t="s">
        <v>1921</v>
      </c>
      <c r="K111" s="5">
        <v>28.55</v>
      </c>
      <c r="L111" s="6" t="s">
        <v>2002</v>
      </c>
      <c r="M111" s="5">
        <v>17.13</v>
      </c>
      <c r="N111" s="6" t="s">
        <v>2003</v>
      </c>
      <c r="O111" s="5">
        <v>17.13</v>
      </c>
      <c r="P111" s="126" t="s">
        <v>2004</v>
      </c>
      <c r="Q111" s="5"/>
      <c r="R111" s="6"/>
      <c r="S111" s="5"/>
      <c r="T111" s="6"/>
      <c r="U111" s="5"/>
      <c r="V111" s="6"/>
      <c r="W111" s="5"/>
      <c r="X111" s="5">
        <f t="shared" si="4"/>
        <v>62.81</v>
      </c>
    </row>
    <row r="112" spans="1:24" x14ac:dyDescent="0.3">
      <c r="A112" s="92">
        <v>101</v>
      </c>
      <c r="B112" s="92">
        <v>21077</v>
      </c>
      <c r="C112" s="3"/>
      <c r="D112" s="4" t="s">
        <v>249</v>
      </c>
      <c r="E112" s="92">
        <f t="shared" si="7"/>
        <v>847795</v>
      </c>
      <c r="F112" s="46">
        <v>847797</v>
      </c>
      <c r="G112" s="92">
        <f t="shared" si="5"/>
        <v>3</v>
      </c>
      <c r="H112" s="4" t="s">
        <v>193</v>
      </c>
      <c r="I112" s="5">
        <f t="shared" si="6"/>
        <v>17.13</v>
      </c>
      <c r="J112" s="6" t="s">
        <v>1914</v>
      </c>
      <c r="K112" s="5">
        <v>17.13</v>
      </c>
      <c r="L112" s="6"/>
      <c r="M112" s="5"/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5">
        <f t="shared" si="4"/>
        <v>17.13</v>
      </c>
    </row>
    <row r="113" spans="1:24" x14ac:dyDescent="0.3">
      <c r="A113" s="92">
        <v>102</v>
      </c>
      <c r="B113" s="92">
        <v>21078</v>
      </c>
      <c r="C113" s="3"/>
      <c r="D113" s="4" t="s">
        <v>333</v>
      </c>
      <c r="E113" s="92">
        <f t="shared" si="7"/>
        <v>847798</v>
      </c>
      <c r="F113" s="46">
        <v>847803</v>
      </c>
      <c r="G113" s="92">
        <f t="shared" si="5"/>
        <v>6</v>
      </c>
      <c r="H113" s="4" t="s">
        <v>188</v>
      </c>
      <c r="I113" s="5">
        <f t="shared" si="6"/>
        <v>34.26</v>
      </c>
      <c r="J113" s="6" t="s">
        <v>1915</v>
      </c>
      <c r="K113" s="5">
        <v>17.13</v>
      </c>
      <c r="L113" s="6" t="s">
        <v>1916</v>
      </c>
      <c r="M113" s="5">
        <v>17.13</v>
      </c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4"/>
        <v>34.26</v>
      </c>
    </row>
    <row r="114" spans="1:24" x14ac:dyDescent="0.3">
      <c r="A114" s="92">
        <v>103</v>
      </c>
      <c r="B114" s="92">
        <v>21079</v>
      </c>
      <c r="C114" s="3"/>
      <c r="D114" s="4" t="s">
        <v>176</v>
      </c>
      <c r="E114" s="92">
        <f t="shared" si="7"/>
        <v>847804</v>
      </c>
      <c r="F114" s="46">
        <v>847806</v>
      </c>
      <c r="G114" s="92">
        <f t="shared" si="5"/>
        <v>3</v>
      </c>
      <c r="H114" s="4" t="s">
        <v>122</v>
      </c>
      <c r="I114" s="5">
        <f t="shared" si="6"/>
        <v>17.13</v>
      </c>
      <c r="J114" s="6" t="s">
        <v>1919</v>
      </c>
      <c r="K114" s="5">
        <v>17.13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5">
        <f t="shared" si="4"/>
        <v>17.13</v>
      </c>
    </row>
    <row r="115" spans="1:24" x14ac:dyDescent="0.3">
      <c r="A115" s="92">
        <v>104</v>
      </c>
      <c r="B115" s="92">
        <v>21080</v>
      </c>
      <c r="C115" s="3"/>
      <c r="D115" s="4" t="s">
        <v>268</v>
      </c>
      <c r="E115" s="92">
        <f t="shared" si="7"/>
        <v>847807</v>
      </c>
      <c r="F115" s="46">
        <v>847807</v>
      </c>
      <c r="G115" s="92">
        <f t="shared" si="5"/>
        <v>1</v>
      </c>
      <c r="H115" s="4" t="s">
        <v>95</v>
      </c>
      <c r="I115" s="5">
        <f t="shared" si="6"/>
        <v>5.71</v>
      </c>
      <c r="J115" s="6" t="s">
        <v>1947</v>
      </c>
      <c r="K115" s="5">
        <v>5.71</v>
      </c>
      <c r="L115" s="6"/>
      <c r="M115" s="5"/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5">
        <f t="shared" si="4"/>
        <v>5.71</v>
      </c>
    </row>
    <row r="116" spans="1:24" x14ac:dyDescent="0.3">
      <c r="A116" s="92">
        <v>105</v>
      </c>
      <c r="B116" s="92">
        <v>21081</v>
      </c>
      <c r="C116" s="3"/>
      <c r="D116" s="4" t="s">
        <v>244</v>
      </c>
      <c r="E116" s="92">
        <f t="shared" si="7"/>
        <v>847808</v>
      </c>
      <c r="F116" s="46">
        <v>847813</v>
      </c>
      <c r="G116" s="92">
        <f t="shared" si="5"/>
        <v>6</v>
      </c>
      <c r="H116" s="4" t="s">
        <v>184</v>
      </c>
      <c r="I116" s="5">
        <f t="shared" si="6"/>
        <v>34.26</v>
      </c>
      <c r="J116" s="6" t="s">
        <v>1917</v>
      </c>
      <c r="K116" s="5">
        <v>34.26</v>
      </c>
      <c r="L116" s="6"/>
      <c r="M116" s="5"/>
      <c r="N116" s="6"/>
      <c r="O116" s="5"/>
      <c r="P116" s="6"/>
      <c r="Q116" s="5"/>
      <c r="R116" s="6" t="s">
        <v>125</v>
      </c>
      <c r="S116" s="5"/>
      <c r="T116" s="6"/>
      <c r="U116" s="5"/>
      <c r="V116" s="6"/>
      <c r="W116" s="5"/>
      <c r="X116" s="5">
        <f t="shared" si="4"/>
        <v>34.26</v>
      </c>
    </row>
    <row r="117" spans="1:24" x14ac:dyDescent="0.3">
      <c r="A117" s="92">
        <v>106</v>
      </c>
      <c r="B117" s="92">
        <v>21082</v>
      </c>
      <c r="C117" s="3"/>
      <c r="D117" s="4" t="s">
        <v>253</v>
      </c>
      <c r="E117" s="92">
        <f t="shared" si="7"/>
        <v>847814</v>
      </c>
      <c r="F117" s="46">
        <v>847815</v>
      </c>
      <c r="G117" s="92">
        <f t="shared" si="5"/>
        <v>2</v>
      </c>
      <c r="H117" s="4" t="s">
        <v>43</v>
      </c>
      <c r="I117" s="5">
        <f t="shared" si="6"/>
        <v>11.42</v>
      </c>
      <c r="J117" s="6" t="s">
        <v>1990</v>
      </c>
      <c r="K117" s="5">
        <v>5.71</v>
      </c>
      <c r="L117" s="6" t="s">
        <v>1991</v>
      </c>
      <c r="M117" s="5">
        <v>5.71</v>
      </c>
      <c r="N117" s="6"/>
      <c r="O117" s="5"/>
      <c r="P117" s="6"/>
      <c r="Q117" s="5"/>
      <c r="R117" s="6"/>
      <c r="S117" s="5"/>
      <c r="T117" s="6"/>
      <c r="U117" s="5"/>
      <c r="V117" s="6"/>
      <c r="W117" s="5"/>
      <c r="X117" s="5">
        <f t="shared" si="4"/>
        <v>11.42</v>
      </c>
    </row>
    <row r="118" spans="1:24" x14ac:dyDescent="0.3">
      <c r="A118" s="92">
        <v>107</v>
      </c>
      <c r="B118" s="92">
        <v>21083</v>
      </c>
      <c r="C118" s="3"/>
      <c r="D118" s="4" t="s">
        <v>264</v>
      </c>
      <c r="E118" s="92">
        <f t="shared" si="7"/>
        <v>847816</v>
      </c>
      <c r="F118" s="46">
        <v>847819</v>
      </c>
      <c r="G118" s="92">
        <f t="shared" si="5"/>
        <v>4</v>
      </c>
      <c r="H118" s="4" t="s">
        <v>28</v>
      </c>
      <c r="I118" s="5">
        <f t="shared" si="6"/>
        <v>22.84</v>
      </c>
      <c r="J118" s="6" t="s">
        <v>2232</v>
      </c>
      <c r="K118" s="5">
        <v>22.84</v>
      </c>
      <c r="L118" s="6"/>
      <c r="M118" s="5"/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5">
        <f t="shared" si="4"/>
        <v>22.84</v>
      </c>
    </row>
    <row r="119" spans="1:24" x14ac:dyDescent="0.3">
      <c r="A119" s="92">
        <v>108</v>
      </c>
      <c r="B119" s="92">
        <v>21084</v>
      </c>
      <c r="C119" s="3"/>
      <c r="D119" s="4" t="s">
        <v>268</v>
      </c>
      <c r="E119" s="92">
        <f t="shared" si="7"/>
        <v>847820</v>
      </c>
      <c r="F119" s="46">
        <v>847820</v>
      </c>
      <c r="G119" s="92">
        <f t="shared" si="5"/>
        <v>1</v>
      </c>
      <c r="H119" s="4" t="s">
        <v>107</v>
      </c>
      <c r="I119" s="5">
        <f t="shared" si="6"/>
        <v>5.71</v>
      </c>
      <c r="J119" s="6" t="s">
        <v>1918</v>
      </c>
      <c r="K119" s="5">
        <v>5.71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6"/>
      <c r="W119" s="5"/>
      <c r="X119" s="5">
        <f t="shared" si="4"/>
        <v>5.71</v>
      </c>
    </row>
    <row r="120" spans="1:24" x14ac:dyDescent="0.3">
      <c r="A120" s="92">
        <v>109</v>
      </c>
      <c r="B120" s="92">
        <v>21085</v>
      </c>
      <c r="C120" s="3">
        <v>43297</v>
      </c>
      <c r="D120" s="4" t="s">
        <v>251</v>
      </c>
      <c r="E120" s="92">
        <f t="shared" si="7"/>
        <v>847821</v>
      </c>
      <c r="F120" s="46">
        <v>847827</v>
      </c>
      <c r="G120" s="92">
        <f t="shared" si="5"/>
        <v>7</v>
      </c>
      <c r="H120" s="4" t="s">
        <v>193</v>
      </c>
      <c r="I120" s="5">
        <f t="shared" si="6"/>
        <v>39.97</v>
      </c>
      <c r="J120" s="6" t="s">
        <v>1992</v>
      </c>
      <c r="K120" s="5">
        <v>39.97</v>
      </c>
      <c r="L120" s="6"/>
      <c r="M120" s="5"/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4"/>
        <v>39.97</v>
      </c>
    </row>
    <row r="121" spans="1:24" x14ac:dyDescent="0.3">
      <c r="A121" s="92">
        <v>110</v>
      </c>
      <c r="B121" s="92">
        <v>21086</v>
      </c>
      <c r="C121" s="3"/>
      <c r="D121" s="4" t="s">
        <v>247</v>
      </c>
      <c r="E121" s="92">
        <f t="shared" si="7"/>
        <v>847828</v>
      </c>
      <c r="F121" s="46">
        <v>847837</v>
      </c>
      <c r="G121" s="92">
        <f t="shared" si="5"/>
        <v>10</v>
      </c>
      <c r="H121" s="4" t="s">
        <v>131</v>
      </c>
      <c r="I121" s="5">
        <f t="shared" si="6"/>
        <v>57.1</v>
      </c>
      <c r="J121" s="6" t="s">
        <v>1960</v>
      </c>
      <c r="K121" s="5">
        <v>28.55</v>
      </c>
      <c r="L121" s="6" t="s">
        <v>1961</v>
      </c>
      <c r="M121" s="5">
        <v>11.42</v>
      </c>
      <c r="N121" s="6" t="s">
        <v>1962</v>
      </c>
      <c r="O121" s="5">
        <v>17.13</v>
      </c>
      <c r="P121" s="6"/>
      <c r="Q121" s="5"/>
      <c r="R121" s="6"/>
      <c r="S121" s="5"/>
      <c r="T121" s="6"/>
      <c r="U121" s="5"/>
      <c r="V121" s="6"/>
      <c r="W121" s="5"/>
      <c r="X121" s="5">
        <f t="shared" si="4"/>
        <v>57.099999999999994</v>
      </c>
    </row>
    <row r="122" spans="1:24" x14ac:dyDescent="0.3">
      <c r="A122" s="92">
        <v>111</v>
      </c>
      <c r="B122" s="92">
        <v>21087</v>
      </c>
      <c r="C122" s="3"/>
      <c r="D122" s="4" t="s">
        <v>249</v>
      </c>
      <c r="E122" s="92">
        <f t="shared" si="7"/>
        <v>847838</v>
      </c>
      <c r="F122" s="46">
        <v>847850</v>
      </c>
      <c r="G122" s="92">
        <f t="shared" si="5"/>
        <v>13</v>
      </c>
      <c r="H122" s="4" t="s">
        <v>193</v>
      </c>
      <c r="I122" s="5">
        <f t="shared" si="6"/>
        <v>74.23</v>
      </c>
      <c r="J122" s="6" t="s">
        <v>2037</v>
      </c>
      <c r="K122" s="5">
        <v>39.97</v>
      </c>
      <c r="L122" s="6" t="s">
        <v>2038</v>
      </c>
      <c r="M122" s="5">
        <v>34.26</v>
      </c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4"/>
        <v>74.22999999999999</v>
      </c>
    </row>
    <row r="123" spans="1:24" x14ac:dyDescent="0.3">
      <c r="A123" s="92">
        <v>112</v>
      </c>
      <c r="B123" s="92">
        <v>21088</v>
      </c>
      <c r="C123" s="3"/>
      <c r="D123" s="4" t="s">
        <v>252</v>
      </c>
      <c r="E123" s="92">
        <f t="shared" si="7"/>
        <v>847851</v>
      </c>
      <c r="F123" s="46">
        <v>847889</v>
      </c>
      <c r="G123" s="92">
        <f t="shared" si="5"/>
        <v>39</v>
      </c>
      <c r="H123" s="4" t="s">
        <v>108</v>
      </c>
      <c r="I123" s="5">
        <f t="shared" si="6"/>
        <v>222.69</v>
      </c>
      <c r="J123" s="6" t="s">
        <v>2134</v>
      </c>
      <c r="K123" s="5">
        <v>57.1</v>
      </c>
      <c r="L123" s="6" t="s">
        <v>2135</v>
      </c>
      <c r="M123" s="5">
        <v>57.1</v>
      </c>
      <c r="N123" s="6" t="s">
        <v>2136</v>
      </c>
      <c r="O123" s="5">
        <v>57.1</v>
      </c>
      <c r="P123" s="6" t="s">
        <v>2137</v>
      </c>
      <c r="Q123" s="5">
        <v>51.39</v>
      </c>
      <c r="R123" s="6"/>
      <c r="S123" s="5"/>
      <c r="T123" s="6"/>
      <c r="U123" s="5"/>
      <c r="V123" s="6"/>
      <c r="W123" s="5"/>
      <c r="X123" s="5">
        <f t="shared" si="4"/>
        <v>222.69</v>
      </c>
    </row>
    <row r="124" spans="1:24" x14ac:dyDescent="0.3">
      <c r="A124" s="92">
        <v>113</v>
      </c>
      <c r="B124" s="92">
        <v>21089</v>
      </c>
      <c r="C124" s="3"/>
      <c r="D124" s="4" t="s">
        <v>893</v>
      </c>
      <c r="E124" s="92">
        <f t="shared" si="7"/>
        <v>847890</v>
      </c>
      <c r="F124" s="46">
        <v>847891</v>
      </c>
      <c r="G124" s="92">
        <f t="shared" si="5"/>
        <v>2</v>
      </c>
      <c r="H124" s="4" t="s">
        <v>108</v>
      </c>
      <c r="I124" s="5">
        <f t="shared" si="6"/>
        <v>11.42</v>
      </c>
      <c r="J124" s="6" t="s">
        <v>1963</v>
      </c>
      <c r="K124" s="5">
        <v>11.42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4"/>
        <v>11.42</v>
      </c>
    </row>
    <row r="125" spans="1:24" x14ac:dyDescent="0.3">
      <c r="A125" s="92">
        <v>114</v>
      </c>
      <c r="B125" s="92">
        <v>21090</v>
      </c>
      <c r="C125" s="3"/>
      <c r="D125" s="4" t="s">
        <v>248</v>
      </c>
      <c r="E125" s="92">
        <f t="shared" si="7"/>
        <v>847892</v>
      </c>
      <c r="F125" s="46">
        <v>847893</v>
      </c>
      <c r="G125" s="92">
        <f t="shared" si="5"/>
        <v>2</v>
      </c>
      <c r="H125" s="4" t="s">
        <v>13</v>
      </c>
      <c r="I125" s="5">
        <f t="shared" si="6"/>
        <v>11.42</v>
      </c>
      <c r="J125" s="6" t="s">
        <v>1964</v>
      </c>
      <c r="K125" s="5">
        <v>11.42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4"/>
        <v>11.42</v>
      </c>
    </row>
    <row r="126" spans="1:24" x14ac:dyDescent="0.3">
      <c r="A126" s="92">
        <v>115</v>
      </c>
      <c r="B126" s="92">
        <v>21091</v>
      </c>
      <c r="C126" s="3"/>
      <c r="D126" s="4" t="s">
        <v>333</v>
      </c>
      <c r="E126" s="92">
        <f t="shared" si="7"/>
        <v>847894</v>
      </c>
      <c r="F126" s="46">
        <v>847901</v>
      </c>
      <c r="G126" s="92">
        <f t="shared" si="5"/>
        <v>8</v>
      </c>
      <c r="H126" s="4" t="s">
        <v>188</v>
      </c>
      <c r="I126" s="5">
        <f t="shared" si="6"/>
        <v>45.68</v>
      </c>
      <c r="J126" s="6" t="s">
        <v>1965</v>
      </c>
      <c r="K126" s="5">
        <v>11.42</v>
      </c>
      <c r="L126" s="6" t="s">
        <v>1966</v>
      </c>
      <c r="M126" s="5">
        <v>22.84</v>
      </c>
      <c r="N126" s="6" t="s">
        <v>1967</v>
      </c>
      <c r="O126" s="5">
        <v>11.42</v>
      </c>
      <c r="P126" s="6"/>
      <c r="Q126" s="5"/>
      <c r="R126" s="6"/>
      <c r="S126" s="5"/>
      <c r="T126" s="6"/>
      <c r="U126" s="5"/>
      <c r="V126" s="6"/>
      <c r="W126" s="5"/>
      <c r="X126" s="5">
        <f t="shared" si="4"/>
        <v>45.68</v>
      </c>
    </row>
    <row r="127" spans="1:24" x14ac:dyDescent="0.3">
      <c r="A127" s="92">
        <v>116</v>
      </c>
      <c r="B127" s="92">
        <v>21092</v>
      </c>
      <c r="C127" s="3"/>
      <c r="D127" s="4" t="s">
        <v>148</v>
      </c>
      <c r="E127" s="92">
        <f t="shared" si="7"/>
        <v>847902</v>
      </c>
      <c r="F127" s="46">
        <v>847904</v>
      </c>
      <c r="G127" s="92">
        <f t="shared" si="5"/>
        <v>3</v>
      </c>
      <c r="H127" s="4" t="s">
        <v>45</v>
      </c>
      <c r="I127" s="5">
        <f t="shared" si="6"/>
        <v>17.13</v>
      </c>
      <c r="J127" s="6" t="s">
        <v>1968</v>
      </c>
      <c r="K127" s="5">
        <v>17.13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4"/>
        <v>17.13</v>
      </c>
    </row>
    <row r="128" spans="1:24" x14ac:dyDescent="0.3">
      <c r="A128" s="92">
        <v>117</v>
      </c>
      <c r="B128" s="92">
        <v>21093</v>
      </c>
      <c r="C128" s="3"/>
      <c r="D128" s="4" t="s">
        <v>159</v>
      </c>
      <c r="E128" s="92">
        <f t="shared" si="7"/>
        <v>847905</v>
      </c>
      <c r="F128" s="46">
        <v>847908</v>
      </c>
      <c r="G128" s="92">
        <f t="shared" si="5"/>
        <v>4</v>
      </c>
      <c r="H128" s="4" t="s">
        <v>17</v>
      </c>
      <c r="I128" s="5">
        <f t="shared" si="6"/>
        <v>22.84</v>
      </c>
      <c r="J128" s="6" t="s">
        <v>1927</v>
      </c>
      <c r="K128" s="5">
        <v>22.84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6"/>
      <c r="W128" s="5"/>
      <c r="X128" s="5">
        <f t="shared" si="4"/>
        <v>22.84</v>
      </c>
    </row>
    <row r="129" spans="1:24" x14ac:dyDescent="0.3">
      <c r="A129" s="92">
        <v>118</v>
      </c>
      <c r="B129" s="92">
        <v>21094</v>
      </c>
      <c r="C129" s="3">
        <v>43298</v>
      </c>
      <c r="D129" s="4" t="s">
        <v>176</v>
      </c>
      <c r="E129" s="92">
        <f t="shared" si="7"/>
        <v>847909</v>
      </c>
      <c r="F129" s="46">
        <v>847909</v>
      </c>
      <c r="G129" s="92">
        <f t="shared" si="5"/>
        <v>1</v>
      </c>
      <c r="H129" s="4" t="s">
        <v>122</v>
      </c>
      <c r="I129" s="5">
        <f t="shared" si="6"/>
        <v>5.71</v>
      </c>
      <c r="J129" s="6" t="s">
        <v>1928</v>
      </c>
      <c r="K129" s="5">
        <v>5.71</v>
      </c>
      <c r="L129" s="6"/>
      <c r="M129" s="5"/>
      <c r="N129" s="6"/>
      <c r="O129" s="5"/>
      <c r="P129" s="6"/>
      <c r="Q129" s="5"/>
      <c r="R129" s="6"/>
      <c r="S129" s="5"/>
      <c r="T129" s="6"/>
      <c r="U129" s="5"/>
      <c r="V129" s="6"/>
      <c r="W129" s="5"/>
      <c r="X129" s="5">
        <f t="shared" si="4"/>
        <v>5.71</v>
      </c>
    </row>
    <row r="130" spans="1:24" x14ac:dyDescent="0.3">
      <c r="A130" s="92">
        <v>119</v>
      </c>
      <c r="B130" s="92">
        <v>21095</v>
      </c>
      <c r="C130" s="3"/>
      <c r="D130" s="4" t="s">
        <v>250</v>
      </c>
      <c r="E130" s="92">
        <f t="shared" si="7"/>
        <v>847910</v>
      </c>
      <c r="F130" s="46">
        <v>847912</v>
      </c>
      <c r="G130" s="92">
        <f t="shared" si="5"/>
        <v>3</v>
      </c>
      <c r="H130" s="4" t="s">
        <v>116</v>
      </c>
      <c r="I130" s="5">
        <f t="shared" si="6"/>
        <v>17.13</v>
      </c>
      <c r="J130" s="6" t="s">
        <v>1946</v>
      </c>
      <c r="K130" s="5">
        <v>11.42</v>
      </c>
      <c r="L130" s="6" t="s">
        <v>1947</v>
      </c>
      <c r="M130" s="5">
        <v>5.71</v>
      </c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4"/>
        <v>17.13</v>
      </c>
    </row>
    <row r="131" spans="1:24" x14ac:dyDescent="0.3">
      <c r="A131" s="92">
        <v>120</v>
      </c>
      <c r="B131" s="92">
        <v>21096</v>
      </c>
      <c r="C131" s="3"/>
      <c r="D131" s="4" t="s">
        <v>305</v>
      </c>
      <c r="E131" s="92">
        <f t="shared" si="7"/>
        <v>847913</v>
      </c>
      <c r="F131" s="46">
        <v>847936</v>
      </c>
      <c r="G131" s="92">
        <f t="shared" si="5"/>
        <v>24</v>
      </c>
      <c r="H131" s="4" t="s">
        <v>10</v>
      </c>
      <c r="I131" s="5">
        <f t="shared" si="6"/>
        <v>137.04</v>
      </c>
      <c r="J131" s="6" t="s">
        <v>2039</v>
      </c>
      <c r="K131" s="5">
        <v>137.04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5">
        <f t="shared" si="4"/>
        <v>137.04</v>
      </c>
    </row>
    <row r="132" spans="1:24" x14ac:dyDescent="0.3">
      <c r="A132" s="92">
        <v>121</v>
      </c>
      <c r="B132" s="92">
        <v>21097</v>
      </c>
      <c r="C132" s="3"/>
      <c r="D132" s="4" t="s">
        <v>141</v>
      </c>
      <c r="E132" s="92">
        <f t="shared" si="7"/>
        <v>847937</v>
      </c>
      <c r="F132" s="46">
        <v>847942</v>
      </c>
      <c r="G132" s="92">
        <f t="shared" si="5"/>
        <v>6</v>
      </c>
      <c r="H132" s="4" t="s">
        <v>40</v>
      </c>
      <c r="I132" s="5">
        <f t="shared" si="6"/>
        <v>34.26</v>
      </c>
      <c r="J132" s="6" t="s">
        <v>1969</v>
      </c>
      <c r="K132" s="5">
        <v>34.26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5">
        <f t="shared" si="4"/>
        <v>34.26</v>
      </c>
    </row>
    <row r="133" spans="1:24" x14ac:dyDescent="0.3">
      <c r="A133" s="92">
        <v>122</v>
      </c>
      <c r="B133" s="92">
        <v>21098</v>
      </c>
      <c r="C133" s="3"/>
      <c r="D133" s="4" t="s">
        <v>243</v>
      </c>
      <c r="E133" s="92">
        <f t="shared" si="7"/>
        <v>847943</v>
      </c>
      <c r="F133" s="46">
        <v>847944</v>
      </c>
      <c r="G133" s="92">
        <f t="shared" si="5"/>
        <v>2</v>
      </c>
      <c r="H133" s="4" t="s">
        <v>97</v>
      </c>
      <c r="I133" s="5">
        <f t="shared" si="6"/>
        <v>11.42</v>
      </c>
      <c r="J133" s="6" t="s">
        <v>1948</v>
      </c>
      <c r="K133" s="5">
        <v>11.42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4"/>
        <v>11.42</v>
      </c>
    </row>
    <row r="134" spans="1:24" x14ac:dyDescent="0.3">
      <c r="A134" s="92">
        <v>123</v>
      </c>
      <c r="B134" s="92">
        <v>21099</v>
      </c>
      <c r="C134" s="3"/>
      <c r="D134" s="4" t="s">
        <v>166</v>
      </c>
      <c r="E134" s="92">
        <f t="shared" si="7"/>
        <v>847945</v>
      </c>
      <c r="F134" s="46">
        <v>847952</v>
      </c>
      <c r="G134" s="92">
        <f t="shared" si="5"/>
        <v>8</v>
      </c>
      <c r="H134" s="4" t="s">
        <v>1044</v>
      </c>
      <c r="I134" s="5">
        <f t="shared" si="6"/>
        <v>45.68</v>
      </c>
      <c r="J134" s="6" t="s">
        <v>2005</v>
      </c>
      <c r="K134" s="5">
        <v>28.55</v>
      </c>
      <c r="L134" s="126" t="s">
        <v>1467</v>
      </c>
      <c r="M134" s="5"/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4"/>
        <v>28.55</v>
      </c>
    </row>
    <row r="135" spans="1:24" x14ac:dyDescent="0.3">
      <c r="A135" s="92">
        <v>124</v>
      </c>
      <c r="B135" s="92">
        <v>21100</v>
      </c>
      <c r="C135" s="3"/>
      <c r="D135" s="4" t="s">
        <v>256</v>
      </c>
      <c r="E135" s="92">
        <f t="shared" si="7"/>
        <v>847953</v>
      </c>
      <c r="F135" s="46">
        <v>847954</v>
      </c>
      <c r="G135" s="92">
        <f t="shared" si="5"/>
        <v>2</v>
      </c>
      <c r="H135" s="4" t="s">
        <v>119</v>
      </c>
      <c r="I135" s="5">
        <f t="shared" si="6"/>
        <v>11.42</v>
      </c>
      <c r="J135" s="6" t="s">
        <v>2023</v>
      </c>
      <c r="K135" s="5">
        <v>11.42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ref="X135:X226" si="8">K135+M135+O135+Q135+S135+U135+W135</f>
        <v>11.42</v>
      </c>
    </row>
    <row r="136" spans="1:24" x14ac:dyDescent="0.3">
      <c r="A136" s="92">
        <v>125</v>
      </c>
      <c r="B136" s="92">
        <v>21101</v>
      </c>
      <c r="C136" s="3"/>
      <c r="D136" s="4" t="s">
        <v>261</v>
      </c>
      <c r="E136" s="92">
        <f t="shared" si="7"/>
        <v>847955</v>
      </c>
      <c r="F136" s="46">
        <v>847963</v>
      </c>
      <c r="G136" s="92">
        <f t="shared" si="5"/>
        <v>9</v>
      </c>
      <c r="H136" s="4" t="s">
        <v>61</v>
      </c>
      <c r="I136" s="5">
        <f t="shared" si="6"/>
        <v>51.39</v>
      </c>
      <c r="J136" s="6" t="s">
        <v>1970</v>
      </c>
      <c r="K136" s="5">
        <v>22.84</v>
      </c>
      <c r="L136" s="6" t="s">
        <v>1971</v>
      </c>
      <c r="M136" s="5">
        <v>28.55</v>
      </c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8"/>
        <v>51.39</v>
      </c>
    </row>
    <row r="137" spans="1:24" x14ac:dyDescent="0.3">
      <c r="A137" s="92">
        <v>126</v>
      </c>
      <c r="B137" s="92">
        <v>21102</v>
      </c>
      <c r="C137" s="3"/>
      <c r="D137" s="4" t="s">
        <v>270</v>
      </c>
      <c r="E137" s="92">
        <f t="shared" si="7"/>
        <v>847964</v>
      </c>
      <c r="F137" s="46">
        <v>847974</v>
      </c>
      <c r="G137" s="92">
        <f t="shared" si="5"/>
        <v>11</v>
      </c>
      <c r="H137" s="4" t="s">
        <v>109</v>
      </c>
      <c r="I137" s="5">
        <f t="shared" si="6"/>
        <v>62.81</v>
      </c>
      <c r="J137" s="6" t="s">
        <v>1972</v>
      </c>
      <c r="K137" s="5">
        <v>28.55</v>
      </c>
      <c r="L137" s="6" t="s">
        <v>1973</v>
      </c>
      <c r="M137" s="5">
        <v>34.26</v>
      </c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si="8"/>
        <v>62.81</v>
      </c>
    </row>
    <row r="138" spans="1:24" x14ac:dyDescent="0.3">
      <c r="A138" s="92">
        <v>127</v>
      </c>
      <c r="B138" s="92">
        <v>21103</v>
      </c>
      <c r="C138" s="3"/>
      <c r="D138" s="4" t="s">
        <v>245</v>
      </c>
      <c r="E138" s="92">
        <f t="shared" si="7"/>
        <v>847975</v>
      </c>
      <c r="F138" s="46">
        <v>847978</v>
      </c>
      <c r="G138" s="92">
        <f t="shared" si="5"/>
        <v>4</v>
      </c>
      <c r="H138" s="4" t="s">
        <v>73</v>
      </c>
      <c r="I138" s="5">
        <f t="shared" si="6"/>
        <v>22.84</v>
      </c>
      <c r="J138" s="6" t="s">
        <v>1935</v>
      </c>
      <c r="K138" s="5">
        <v>22.84</v>
      </c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8"/>
        <v>22.84</v>
      </c>
    </row>
    <row r="139" spans="1:24" x14ac:dyDescent="0.3">
      <c r="A139" s="92">
        <v>128</v>
      </c>
      <c r="B139" s="92">
        <v>21104</v>
      </c>
      <c r="C139" s="3"/>
      <c r="D139" s="4" t="s">
        <v>156</v>
      </c>
      <c r="E139" s="92">
        <f t="shared" si="7"/>
        <v>847979</v>
      </c>
      <c r="F139" s="46">
        <v>847981</v>
      </c>
      <c r="G139" s="92">
        <f t="shared" si="5"/>
        <v>3</v>
      </c>
      <c r="H139" s="4" t="s">
        <v>6</v>
      </c>
      <c r="I139" s="5">
        <f t="shared" si="6"/>
        <v>17.13</v>
      </c>
      <c r="J139" s="6" t="s">
        <v>1936</v>
      </c>
      <c r="K139" s="5">
        <v>17.13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si="8"/>
        <v>17.13</v>
      </c>
    </row>
    <row r="140" spans="1:24" x14ac:dyDescent="0.3">
      <c r="A140" s="92">
        <v>129</v>
      </c>
      <c r="B140" s="92">
        <v>21105</v>
      </c>
      <c r="C140" s="3"/>
      <c r="D140" s="4" t="s">
        <v>264</v>
      </c>
      <c r="E140" s="92">
        <f t="shared" si="7"/>
        <v>847982</v>
      </c>
      <c r="F140" s="46">
        <v>847986</v>
      </c>
      <c r="G140" s="92">
        <f t="shared" ref="G140:G226" si="9">(F140-E140)+1</f>
        <v>5</v>
      </c>
      <c r="H140" s="4" t="s">
        <v>31</v>
      </c>
      <c r="I140" s="5">
        <f t="shared" ref="I140:I227" si="10">(G140*5.71)</f>
        <v>28.55</v>
      </c>
      <c r="J140" s="6" t="s">
        <v>2040</v>
      </c>
      <c r="K140" s="5">
        <v>17.13</v>
      </c>
      <c r="L140" s="6" t="s">
        <v>2041</v>
      </c>
      <c r="M140" s="5">
        <v>11.42</v>
      </c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5">
        <f t="shared" si="8"/>
        <v>28.549999999999997</v>
      </c>
    </row>
    <row r="141" spans="1:24" x14ac:dyDescent="0.3">
      <c r="A141" s="92">
        <v>130</v>
      </c>
      <c r="B141" s="92">
        <v>21106</v>
      </c>
      <c r="C141" s="3"/>
      <c r="D141" s="4" t="s">
        <v>262</v>
      </c>
      <c r="E141" s="92">
        <f t="shared" ref="E141:E226" si="11">(F140+1)</f>
        <v>847987</v>
      </c>
      <c r="F141" s="46">
        <v>847989</v>
      </c>
      <c r="G141" s="92">
        <f t="shared" si="9"/>
        <v>3</v>
      </c>
      <c r="H141" s="4" t="s">
        <v>27</v>
      </c>
      <c r="I141" s="5">
        <f t="shared" si="10"/>
        <v>17.13</v>
      </c>
      <c r="J141" s="6" t="s">
        <v>1974</v>
      </c>
      <c r="K141" s="5">
        <v>17.13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5">
        <f t="shared" si="8"/>
        <v>17.13</v>
      </c>
    </row>
    <row r="142" spans="1:24" x14ac:dyDescent="0.3">
      <c r="A142" s="92">
        <v>131</v>
      </c>
      <c r="B142" s="92">
        <v>21107</v>
      </c>
      <c r="C142" s="3">
        <v>43299</v>
      </c>
      <c r="D142" s="4" t="s">
        <v>255</v>
      </c>
      <c r="E142" s="92">
        <f t="shared" si="11"/>
        <v>847990</v>
      </c>
      <c r="F142" s="46">
        <v>847990</v>
      </c>
      <c r="G142" s="92">
        <f t="shared" si="9"/>
        <v>1</v>
      </c>
      <c r="H142" s="4" t="s">
        <v>193</v>
      </c>
      <c r="I142" s="5">
        <f t="shared" si="10"/>
        <v>5.71</v>
      </c>
      <c r="J142" s="6" t="s">
        <v>1937</v>
      </c>
      <c r="K142" s="5">
        <v>5.71</v>
      </c>
      <c r="L142" s="6"/>
      <c r="M142" s="5"/>
      <c r="N142" s="6"/>
      <c r="O142" s="5"/>
      <c r="P142" s="6"/>
      <c r="Q142" s="5"/>
      <c r="R142" s="6"/>
      <c r="S142" s="5"/>
      <c r="T142" s="6"/>
      <c r="U142" s="5"/>
      <c r="V142" s="6"/>
      <c r="W142" s="5"/>
      <c r="X142" s="5">
        <f t="shared" si="8"/>
        <v>5.71</v>
      </c>
    </row>
    <row r="143" spans="1:24" x14ac:dyDescent="0.3">
      <c r="A143" s="92">
        <v>132</v>
      </c>
      <c r="B143" s="92">
        <v>21108</v>
      </c>
      <c r="C143" s="3">
        <v>43300</v>
      </c>
      <c r="D143" s="4" t="s">
        <v>176</v>
      </c>
      <c r="E143" s="92">
        <f t="shared" si="11"/>
        <v>847991</v>
      </c>
      <c r="F143" s="46">
        <v>847992</v>
      </c>
      <c r="G143" s="92">
        <f t="shared" si="9"/>
        <v>2</v>
      </c>
      <c r="H143" s="4" t="s">
        <v>24</v>
      </c>
      <c r="I143" s="5">
        <f t="shared" si="10"/>
        <v>11.42</v>
      </c>
      <c r="J143" s="6" t="s">
        <v>1975</v>
      </c>
      <c r="K143" s="5">
        <v>11.42</v>
      </c>
      <c r="L143" s="6"/>
      <c r="M143" s="5"/>
      <c r="N143" s="6"/>
      <c r="O143" s="5"/>
      <c r="P143" s="5"/>
      <c r="Q143" s="5"/>
      <c r="R143" s="6"/>
      <c r="S143" s="5"/>
      <c r="T143" s="6"/>
      <c r="U143" s="5"/>
      <c r="V143" s="6"/>
      <c r="W143" s="5"/>
      <c r="X143" s="5">
        <f t="shared" si="8"/>
        <v>11.42</v>
      </c>
    </row>
    <row r="144" spans="1:24" x14ac:dyDescent="0.3">
      <c r="A144" s="92">
        <v>133</v>
      </c>
      <c r="B144" s="92">
        <v>21109</v>
      </c>
      <c r="C144" s="3"/>
      <c r="D144" s="4" t="s">
        <v>164</v>
      </c>
      <c r="E144" s="92">
        <f t="shared" si="11"/>
        <v>847993</v>
      </c>
      <c r="F144" s="46">
        <v>847997</v>
      </c>
      <c r="G144" s="92">
        <f t="shared" si="9"/>
        <v>5</v>
      </c>
      <c r="H144" s="4" t="s">
        <v>121</v>
      </c>
      <c r="I144" s="5">
        <f t="shared" si="10"/>
        <v>28.55</v>
      </c>
      <c r="J144" s="6" t="s">
        <v>1976</v>
      </c>
      <c r="K144" s="5">
        <v>28.55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8"/>
        <v>28.55</v>
      </c>
    </row>
    <row r="145" spans="1:24" x14ac:dyDescent="0.3">
      <c r="A145" s="92">
        <v>134</v>
      </c>
      <c r="B145" s="92">
        <v>21110</v>
      </c>
      <c r="C145" s="3"/>
      <c r="D145" s="4" t="s">
        <v>1568</v>
      </c>
      <c r="E145" s="92">
        <f t="shared" si="11"/>
        <v>847998</v>
      </c>
      <c r="F145" s="46">
        <v>848002</v>
      </c>
      <c r="G145" s="92">
        <f t="shared" si="9"/>
        <v>5</v>
      </c>
      <c r="H145" s="4" t="s">
        <v>28</v>
      </c>
      <c r="I145" s="5">
        <f t="shared" si="10"/>
        <v>28.55</v>
      </c>
      <c r="J145" s="6" t="s">
        <v>2100</v>
      </c>
      <c r="K145" s="5">
        <v>28.55</v>
      </c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8"/>
        <v>28.55</v>
      </c>
    </row>
    <row r="146" spans="1:24" x14ac:dyDescent="0.3">
      <c r="A146" s="92">
        <v>135</v>
      </c>
      <c r="B146" s="92">
        <v>21111</v>
      </c>
      <c r="C146" s="3"/>
      <c r="D146" s="4" t="s">
        <v>223</v>
      </c>
      <c r="E146" s="92">
        <f t="shared" si="11"/>
        <v>848003</v>
      </c>
      <c r="F146" s="46">
        <v>848004</v>
      </c>
      <c r="G146" s="92">
        <f t="shared" si="9"/>
        <v>2</v>
      </c>
      <c r="H146" s="4" t="s">
        <v>32</v>
      </c>
      <c r="I146" s="5">
        <f t="shared" si="10"/>
        <v>11.42</v>
      </c>
      <c r="J146" s="6" t="s">
        <v>1977</v>
      </c>
      <c r="K146" s="5">
        <v>11.42</v>
      </c>
      <c r="L146" s="6"/>
      <c r="M146" s="5"/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5">
        <f t="shared" si="8"/>
        <v>11.42</v>
      </c>
    </row>
    <row r="147" spans="1:24" x14ac:dyDescent="0.3">
      <c r="A147" s="92">
        <v>136</v>
      </c>
      <c r="B147" s="92">
        <v>21112</v>
      </c>
      <c r="C147" s="3"/>
      <c r="D147" s="4" t="s">
        <v>257</v>
      </c>
      <c r="E147" s="92">
        <f t="shared" si="11"/>
        <v>848005</v>
      </c>
      <c r="F147" s="46">
        <v>848005</v>
      </c>
      <c r="G147" s="92">
        <f t="shared" si="9"/>
        <v>1</v>
      </c>
      <c r="H147" s="4" t="s">
        <v>182</v>
      </c>
      <c r="I147" s="5">
        <f t="shared" si="10"/>
        <v>5.71</v>
      </c>
      <c r="J147" s="6" t="s">
        <v>1938</v>
      </c>
      <c r="K147" s="5">
        <v>5.71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5">
        <f t="shared" si="8"/>
        <v>5.71</v>
      </c>
    </row>
    <row r="148" spans="1:24" x14ac:dyDescent="0.3">
      <c r="A148" s="92">
        <v>137</v>
      </c>
      <c r="B148" s="92">
        <v>21113</v>
      </c>
      <c r="C148" s="3"/>
      <c r="D148" s="4" t="s">
        <v>1932</v>
      </c>
      <c r="E148" s="92">
        <f t="shared" si="11"/>
        <v>848006</v>
      </c>
      <c r="F148" s="46">
        <v>848013</v>
      </c>
      <c r="G148" s="92">
        <f t="shared" si="9"/>
        <v>8</v>
      </c>
      <c r="H148" s="4" t="s">
        <v>1933</v>
      </c>
      <c r="I148" s="5">
        <f t="shared" si="10"/>
        <v>45.68</v>
      </c>
      <c r="J148" s="6" t="s">
        <v>2494</v>
      </c>
      <c r="K148" s="127">
        <v>22.84</v>
      </c>
      <c r="L148" s="6" t="s">
        <v>2495</v>
      </c>
      <c r="M148" s="5">
        <v>22.84</v>
      </c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5">
        <f t="shared" si="8"/>
        <v>45.68</v>
      </c>
    </row>
    <row r="149" spans="1:24" x14ac:dyDescent="0.3">
      <c r="A149" s="92">
        <v>138</v>
      </c>
      <c r="B149" s="92">
        <v>21114</v>
      </c>
      <c r="C149" s="3"/>
      <c r="D149" s="4" t="s">
        <v>268</v>
      </c>
      <c r="E149" s="92">
        <f t="shared" si="11"/>
        <v>848014</v>
      </c>
      <c r="F149" s="46">
        <v>848015</v>
      </c>
      <c r="G149" s="92">
        <f t="shared" si="9"/>
        <v>2</v>
      </c>
      <c r="H149" s="4" t="s">
        <v>17</v>
      </c>
      <c r="I149" s="5">
        <f t="shared" si="10"/>
        <v>11.42</v>
      </c>
      <c r="J149" s="6" t="s">
        <v>1978</v>
      </c>
      <c r="K149" s="5">
        <v>11.42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8"/>
        <v>11.42</v>
      </c>
    </row>
    <row r="150" spans="1:24" x14ac:dyDescent="0.3">
      <c r="A150" s="92">
        <v>139</v>
      </c>
      <c r="B150" s="92">
        <v>21115</v>
      </c>
      <c r="C150" s="3"/>
      <c r="D150" s="4" t="s">
        <v>148</v>
      </c>
      <c r="E150" s="92">
        <f t="shared" si="11"/>
        <v>848016</v>
      </c>
      <c r="F150" s="46">
        <v>848018</v>
      </c>
      <c r="G150" s="92">
        <f t="shared" si="9"/>
        <v>3</v>
      </c>
      <c r="H150" s="4" t="s">
        <v>116</v>
      </c>
      <c r="I150" s="5">
        <f t="shared" si="10"/>
        <v>17.13</v>
      </c>
      <c r="J150" s="6" t="s">
        <v>2101</v>
      </c>
      <c r="K150" s="5">
        <v>17.13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8"/>
        <v>17.13</v>
      </c>
    </row>
    <row r="151" spans="1:24" x14ac:dyDescent="0.3">
      <c r="A151" s="92">
        <v>140</v>
      </c>
      <c r="B151" s="92">
        <v>21116</v>
      </c>
      <c r="C151" s="3">
        <v>43301</v>
      </c>
      <c r="D151" s="4" t="s">
        <v>238</v>
      </c>
      <c r="E151" s="92">
        <f t="shared" si="11"/>
        <v>848019</v>
      </c>
      <c r="F151" s="46">
        <v>848030</v>
      </c>
      <c r="G151" s="92">
        <f t="shared" si="9"/>
        <v>12</v>
      </c>
      <c r="H151" s="4" t="s">
        <v>288</v>
      </c>
      <c r="I151" s="5">
        <f t="shared" si="10"/>
        <v>68.52</v>
      </c>
      <c r="J151" s="6" t="s">
        <v>1993</v>
      </c>
      <c r="K151" s="5">
        <v>68.52</v>
      </c>
      <c r="L151" s="6"/>
      <c r="M151" s="5"/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5">
        <f t="shared" si="8"/>
        <v>68.52</v>
      </c>
    </row>
    <row r="152" spans="1:24" x14ac:dyDescent="0.3">
      <c r="A152" s="92">
        <v>141</v>
      </c>
      <c r="B152" s="92">
        <v>21117</v>
      </c>
      <c r="C152" s="3"/>
      <c r="D152" s="4" t="s">
        <v>241</v>
      </c>
      <c r="E152" s="92">
        <f t="shared" si="11"/>
        <v>848031</v>
      </c>
      <c r="F152" s="46">
        <v>848033</v>
      </c>
      <c r="G152" s="92">
        <f t="shared" si="9"/>
        <v>3</v>
      </c>
      <c r="H152" s="4" t="s">
        <v>5</v>
      </c>
      <c r="I152" s="5">
        <f t="shared" si="10"/>
        <v>17.13</v>
      </c>
      <c r="J152" s="6" t="s">
        <v>1994</v>
      </c>
      <c r="K152" s="5">
        <v>17.13</v>
      </c>
      <c r="L152" s="6"/>
      <c r="M152" s="5"/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5">
        <f t="shared" si="8"/>
        <v>17.13</v>
      </c>
    </row>
    <row r="153" spans="1:24" x14ac:dyDescent="0.3">
      <c r="A153" s="92">
        <v>142</v>
      </c>
      <c r="B153" s="92">
        <v>21118</v>
      </c>
      <c r="C153" s="3"/>
      <c r="D153" s="4" t="s">
        <v>268</v>
      </c>
      <c r="E153" s="92">
        <f t="shared" si="11"/>
        <v>848034</v>
      </c>
      <c r="F153" s="46">
        <v>848034</v>
      </c>
      <c r="G153" s="92">
        <f t="shared" si="9"/>
        <v>1</v>
      </c>
      <c r="H153" s="4" t="s">
        <v>17</v>
      </c>
      <c r="I153" s="5">
        <f t="shared" si="10"/>
        <v>5.71</v>
      </c>
      <c r="J153" s="6" t="s">
        <v>1979</v>
      </c>
      <c r="K153" s="5">
        <v>5.71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5">
        <f t="shared" si="8"/>
        <v>5.71</v>
      </c>
    </row>
    <row r="154" spans="1:24" x14ac:dyDescent="0.3">
      <c r="A154" s="92">
        <v>143</v>
      </c>
      <c r="B154" s="92">
        <v>21119</v>
      </c>
      <c r="C154" s="3"/>
      <c r="D154" s="4" t="s">
        <v>268</v>
      </c>
      <c r="E154" s="92">
        <f t="shared" si="11"/>
        <v>848035</v>
      </c>
      <c r="F154" s="46">
        <v>848035</v>
      </c>
      <c r="G154" s="92">
        <f t="shared" si="9"/>
        <v>1</v>
      </c>
      <c r="H154" s="4" t="s">
        <v>107</v>
      </c>
      <c r="I154" s="5">
        <f t="shared" si="10"/>
        <v>5.71</v>
      </c>
      <c r="J154" s="6" t="s">
        <v>1980</v>
      </c>
      <c r="K154" s="5">
        <v>5.71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>
        <f t="shared" si="8"/>
        <v>5.71</v>
      </c>
    </row>
    <row r="155" spans="1:24" x14ac:dyDescent="0.3">
      <c r="A155" s="92">
        <v>144</v>
      </c>
      <c r="B155" s="92">
        <v>21120</v>
      </c>
      <c r="C155" s="3">
        <v>43304</v>
      </c>
      <c r="D155" s="4" t="s">
        <v>156</v>
      </c>
      <c r="E155" s="92">
        <f t="shared" si="11"/>
        <v>848036</v>
      </c>
      <c r="F155" s="46">
        <v>848037</v>
      </c>
      <c r="G155" s="92">
        <f t="shared" si="9"/>
        <v>2</v>
      </c>
      <c r="H155" s="4" t="s">
        <v>290</v>
      </c>
      <c r="I155" s="5">
        <f t="shared" si="10"/>
        <v>11.42</v>
      </c>
      <c r="J155" s="6" t="s">
        <v>1981</v>
      </c>
      <c r="K155" s="5">
        <v>11.42</v>
      </c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5">
        <f t="shared" si="8"/>
        <v>11.42</v>
      </c>
    </row>
    <row r="156" spans="1:24" x14ac:dyDescent="0.3">
      <c r="A156" s="92">
        <v>145</v>
      </c>
      <c r="B156" s="92">
        <v>21121</v>
      </c>
      <c r="C156" s="3"/>
      <c r="D156" s="4" t="s">
        <v>148</v>
      </c>
      <c r="E156" s="92">
        <f t="shared" si="11"/>
        <v>848038</v>
      </c>
      <c r="F156" s="46">
        <v>848040</v>
      </c>
      <c r="G156" s="92">
        <f t="shared" si="9"/>
        <v>3</v>
      </c>
      <c r="H156" s="4" t="s">
        <v>45</v>
      </c>
      <c r="I156" s="5">
        <f t="shared" si="10"/>
        <v>17.13</v>
      </c>
      <c r="J156" s="6" t="s">
        <v>2042</v>
      </c>
      <c r="K156" s="5">
        <v>17.13</v>
      </c>
      <c r="L156" s="6"/>
      <c r="M156" s="5"/>
      <c r="N156" s="6"/>
      <c r="O156" s="5"/>
      <c r="P156" s="6"/>
      <c r="Q156" s="5"/>
      <c r="R156" s="6"/>
      <c r="S156" s="5"/>
      <c r="T156" s="6"/>
      <c r="U156" s="5"/>
      <c r="V156" s="6"/>
      <c r="W156" s="5"/>
      <c r="X156" s="5">
        <f t="shared" si="8"/>
        <v>17.13</v>
      </c>
    </row>
    <row r="157" spans="1:24" x14ac:dyDescent="0.3">
      <c r="A157" s="92">
        <v>146</v>
      </c>
      <c r="B157" s="92">
        <v>21122</v>
      </c>
      <c r="C157" s="3"/>
      <c r="D157" s="4" t="s">
        <v>266</v>
      </c>
      <c r="E157" s="92">
        <f t="shared" si="11"/>
        <v>848041</v>
      </c>
      <c r="F157" s="46">
        <v>848049</v>
      </c>
      <c r="G157" s="92">
        <f t="shared" si="9"/>
        <v>9</v>
      </c>
      <c r="H157" s="4" t="s">
        <v>331</v>
      </c>
      <c r="I157" s="5">
        <f t="shared" si="10"/>
        <v>51.39</v>
      </c>
      <c r="J157" s="6" t="s">
        <v>2228</v>
      </c>
      <c r="K157" s="5">
        <v>51.39</v>
      </c>
      <c r="L157" s="6"/>
      <c r="M157" s="5"/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5">
        <f t="shared" si="8"/>
        <v>51.39</v>
      </c>
    </row>
    <row r="158" spans="1:24" x14ac:dyDescent="0.3">
      <c r="A158" s="92">
        <v>147</v>
      </c>
      <c r="B158" s="92">
        <v>21123</v>
      </c>
      <c r="C158" s="3"/>
      <c r="D158" s="4" t="s">
        <v>238</v>
      </c>
      <c r="E158" s="92">
        <f t="shared" si="11"/>
        <v>848050</v>
      </c>
      <c r="F158" s="46">
        <v>848051</v>
      </c>
      <c r="G158" s="92">
        <f t="shared" si="9"/>
        <v>2</v>
      </c>
      <c r="H158" s="4" t="s">
        <v>331</v>
      </c>
      <c r="I158" s="5">
        <f t="shared" si="10"/>
        <v>11.42</v>
      </c>
      <c r="J158" s="6" t="s">
        <v>2187</v>
      </c>
      <c r="K158" s="5">
        <v>11.42</v>
      </c>
      <c r="L158" s="6"/>
      <c r="M158" s="5"/>
      <c r="N158" s="6"/>
      <c r="O158" s="5"/>
      <c r="P158" s="6"/>
      <c r="Q158" s="5"/>
      <c r="R158" s="6"/>
      <c r="S158" s="5"/>
      <c r="T158" s="6"/>
      <c r="U158" s="5"/>
      <c r="V158" s="6"/>
      <c r="W158" s="5"/>
      <c r="X158" s="5">
        <f t="shared" si="8"/>
        <v>11.42</v>
      </c>
    </row>
    <row r="159" spans="1:24" x14ac:dyDescent="0.3">
      <c r="A159" s="92">
        <v>148</v>
      </c>
      <c r="B159" s="92">
        <v>21124</v>
      </c>
      <c r="C159" s="3"/>
      <c r="D159" s="4" t="s">
        <v>262</v>
      </c>
      <c r="E159" s="92">
        <f t="shared" si="11"/>
        <v>848052</v>
      </c>
      <c r="F159" s="46">
        <v>848052</v>
      </c>
      <c r="G159" s="92">
        <f t="shared" si="9"/>
        <v>1</v>
      </c>
      <c r="H159" s="4" t="s">
        <v>17</v>
      </c>
      <c r="I159" s="5">
        <f t="shared" si="10"/>
        <v>5.71</v>
      </c>
      <c r="J159" s="126" t="s">
        <v>1467</v>
      </c>
      <c r="K159" s="5"/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5">
        <f t="shared" si="8"/>
        <v>0</v>
      </c>
    </row>
    <row r="160" spans="1:24" x14ac:dyDescent="0.3">
      <c r="A160" s="92">
        <v>149</v>
      </c>
      <c r="B160" s="92">
        <v>21125</v>
      </c>
      <c r="C160" s="3"/>
      <c r="D160" s="4" t="s">
        <v>251</v>
      </c>
      <c r="E160" s="92">
        <f t="shared" si="11"/>
        <v>848053</v>
      </c>
      <c r="F160" s="46">
        <v>848054</v>
      </c>
      <c r="G160" s="92">
        <f t="shared" si="9"/>
        <v>2</v>
      </c>
      <c r="H160" s="4" t="s">
        <v>108</v>
      </c>
      <c r="I160" s="5">
        <f t="shared" si="10"/>
        <v>11.42</v>
      </c>
      <c r="J160" s="6" t="s">
        <v>2043</v>
      </c>
      <c r="K160" s="5">
        <v>11.42</v>
      </c>
      <c r="L160" s="6"/>
      <c r="M160" s="5"/>
      <c r="N160" s="6"/>
      <c r="O160" s="5"/>
      <c r="P160" s="6"/>
      <c r="Q160" s="5"/>
      <c r="R160" s="6"/>
      <c r="S160" s="5"/>
      <c r="T160" s="6"/>
      <c r="U160" s="5"/>
      <c r="V160" s="6"/>
      <c r="W160" s="5"/>
      <c r="X160" s="5">
        <f t="shared" si="8"/>
        <v>11.42</v>
      </c>
    </row>
    <row r="161" spans="1:24" x14ac:dyDescent="0.3">
      <c r="A161" s="92">
        <v>150</v>
      </c>
      <c r="B161" s="92">
        <v>21126</v>
      </c>
      <c r="C161" s="3"/>
      <c r="D161" s="4" t="s">
        <v>257</v>
      </c>
      <c r="E161" s="92">
        <f t="shared" si="11"/>
        <v>848055</v>
      </c>
      <c r="F161" s="46">
        <v>848058</v>
      </c>
      <c r="G161" s="92">
        <f t="shared" si="9"/>
        <v>4</v>
      </c>
      <c r="H161" s="4" t="s">
        <v>46</v>
      </c>
      <c r="I161" s="5">
        <f t="shared" si="10"/>
        <v>22.84</v>
      </c>
      <c r="J161" s="126" t="s">
        <v>1467</v>
      </c>
      <c r="K161" s="5"/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6"/>
      <c r="W161" s="5"/>
      <c r="X161" s="5">
        <f t="shared" si="8"/>
        <v>0</v>
      </c>
    </row>
    <row r="162" spans="1:24" x14ac:dyDescent="0.3">
      <c r="A162" s="92">
        <v>151</v>
      </c>
      <c r="B162" s="92">
        <v>21127</v>
      </c>
      <c r="C162" s="3"/>
      <c r="D162" s="4" t="s">
        <v>245</v>
      </c>
      <c r="E162" s="92">
        <f t="shared" si="11"/>
        <v>848059</v>
      </c>
      <c r="F162" s="46">
        <v>848065</v>
      </c>
      <c r="G162" s="92">
        <f t="shared" si="9"/>
        <v>7</v>
      </c>
      <c r="H162" s="4" t="s">
        <v>193</v>
      </c>
      <c r="I162" s="5">
        <f t="shared" si="10"/>
        <v>39.97</v>
      </c>
      <c r="J162" s="6" t="s">
        <v>2000</v>
      </c>
      <c r="K162" s="5">
        <v>22.84</v>
      </c>
      <c r="L162" s="6" t="s">
        <v>2001</v>
      </c>
      <c r="M162" s="5">
        <v>11.42</v>
      </c>
      <c r="N162" s="126" t="s">
        <v>1467</v>
      </c>
      <c r="O162" s="5"/>
      <c r="P162" s="6"/>
      <c r="Q162" s="5"/>
      <c r="R162" s="6"/>
      <c r="S162" s="5"/>
      <c r="T162" s="6"/>
      <c r="U162" s="5"/>
      <c r="V162" s="6"/>
      <c r="W162" s="5"/>
      <c r="X162" s="5">
        <f t="shared" si="8"/>
        <v>34.26</v>
      </c>
    </row>
    <row r="163" spans="1:24" x14ac:dyDescent="0.3">
      <c r="A163" s="92">
        <v>152</v>
      </c>
      <c r="B163" s="92">
        <v>21128</v>
      </c>
      <c r="C163" s="3"/>
      <c r="D163" s="4" t="s">
        <v>248</v>
      </c>
      <c r="E163" s="92">
        <f t="shared" si="11"/>
        <v>848066</v>
      </c>
      <c r="F163" s="46">
        <v>848074</v>
      </c>
      <c r="G163" s="92">
        <f t="shared" si="9"/>
        <v>9</v>
      </c>
      <c r="H163" s="4" t="s">
        <v>13</v>
      </c>
      <c r="I163" s="5">
        <f t="shared" si="10"/>
        <v>51.39</v>
      </c>
      <c r="J163" s="6" t="s">
        <v>2044</v>
      </c>
      <c r="K163" s="5">
        <v>39.97</v>
      </c>
      <c r="L163" s="6" t="s">
        <v>2045</v>
      </c>
      <c r="M163" s="5">
        <v>11.42</v>
      </c>
      <c r="N163" s="6"/>
      <c r="O163" s="5"/>
      <c r="P163" s="6"/>
      <c r="Q163" s="5"/>
      <c r="R163" s="6"/>
      <c r="S163" s="5"/>
      <c r="T163" s="6"/>
      <c r="U163" s="5"/>
      <c r="V163" s="6"/>
      <c r="W163" s="5"/>
      <c r="X163" s="5">
        <f t="shared" si="8"/>
        <v>51.39</v>
      </c>
    </row>
    <row r="164" spans="1:24" x14ac:dyDescent="0.3">
      <c r="A164" s="92">
        <v>153</v>
      </c>
      <c r="B164" s="92">
        <v>21129</v>
      </c>
      <c r="C164" s="3"/>
      <c r="D164" s="4" t="s">
        <v>247</v>
      </c>
      <c r="E164" s="92">
        <f t="shared" si="11"/>
        <v>848075</v>
      </c>
      <c r="F164" s="46">
        <v>848083</v>
      </c>
      <c r="G164" s="92">
        <f t="shared" si="9"/>
        <v>9</v>
      </c>
      <c r="H164" s="4" t="s">
        <v>131</v>
      </c>
      <c r="I164" s="5">
        <f t="shared" si="10"/>
        <v>51.39</v>
      </c>
      <c r="J164" s="6" t="s">
        <v>2138</v>
      </c>
      <c r="K164" s="5">
        <v>28.55</v>
      </c>
      <c r="L164" s="6" t="s">
        <v>2139</v>
      </c>
      <c r="M164" s="5">
        <v>22.84</v>
      </c>
      <c r="N164" s="6"/>
      <c r="O164" s="5"/>
      <c r="P164" s="6"/>
      <c r="Q164" s="5"/>
      <c r="R164" s="6"/>
      <c r="S164" s="5"/>
      <c r="T164" s="6"/>
      <c r="U164" s="5"/>
      <c r="V164" s="6"/>
      <c r="W164" s="5"/>
      <c r="X164" s="5">
        <f t="shared" si="8"/>
        <v>51.39</v>
      </c>
    </row>
    <row r="165" spans="1:24" x14ac:dyDescent="0.3">
      <c r="A165" s="92">
        <v>154</v>
      </c>
      <c r="B165" s="92">
        <v>21130</v>
      </c>
      <c r="C165" s="3"/>
      <c r="D165" s="4" t="s">
        <v>145</v>
      </c>
      <c r="E165" s="92">
        <f t="shared" si="11"/>
        <v>848084</v>
      </c>
      <c r="F165" s="46">
        <v>848099</v>
      </c>
      <c r="G165" s="92">
        <f t="shared" si="9"/>
        <v>16</v>
      </c>
      <c r="H165" s="4" t="s">
        <v>7</v>
      </c>
      <c r="I165" s="5">
        <f t="shared" si="10"/>
        <v>91.36</v>
      </c>
      <c r="J165" s="6" t="s">
        <v>2140</v>
      </c>
      <c r="K165" s="5">
        <v>39.97</v>
      </c>
      <c r="L165" s="6" t="s">
        <v>2141</v>
      </c>
      <c r="M165" s="5">
        <v>34.26</v>
      </c>
      <c r="N165" s="6" t="s">
        <v>2142</v>
      </c>
      <c r="O165" s="5">
        <v>17.13</v>
      </c>
      <c r="P165" s="6"/>
      <c r="Q165" s="5"/>
      <c r="R165" s="6"/>
      <c r="S165" s="5"/>
      <c r="T165" s="6"/>
      <c r="U165" s="5"/>
      <c r="V165" s="6"/>
      <c r="W165" s="5"/>
      <c r="X165" s="5">
        <f t="shared" si="8"/>
        <v>91.359999999999985</v>
      </c>
    </row>
    <row r="166" spans="1:24" x14ac:dyDescent="0.3">
      <c r="A166" s="92">
        <v>155</v>
      </c>
      <c r="B166" s="92">
        <v>21131</v>
      </c>
      <c r="C166" s="3"/>
      <c r="D166" s="4" t="s">
        <v>141</v>
      </c>
      <c r="E166" s="92">
        <f t="shared" si="11"/>
        <v>848100</v>
      </c>
      <c r="F166" s="46">
        <v>848106</v>
      </c>
      <c r="G166" s="92">
        <f t="shared" si="9"/>
        <v>7</v>
      </c>
      <c r="H166" s="4" t="s">
        <v>40</v>
      </c>
      <c r="I166" s="5">
        <f t="shared" si="10"/>
        <v>39.97</v>
      </c>
      <c r="J166" s="6" t="s">
        <v>2046</v>
      </c>
      <c r="K166" s="5">
        <v>39.97</v>
      </c>
      <c r="L166" s="6"/>
      <c r="M166" s="5"/>
      <c r="N166" s="6"/>
      <c r="O166" s="5"/>
      <c r="P166" s="6"/>
      <c r="Q166" s="5"/>
      <c r="R166" s="6"/>
      <c r="S166" s="5"/>
      <c r="T166" s="6"/>
      <c r="U166" s="5"/>
      <c r="V166" s="6"/>
      <c r="W166" s="5"/>
      <c r="X166" s="5">
        <f t="shared" si="8"/>
        <v>39.97</v>
      </c>
    </row>
    <row r="167" spans="1:24" x14ac:dyDescent="0.3">
      <c r="A167" s="92">
        <v>156</v>
      </c>
      <c r="B167" s="92">
        <v>21132</v>
      </c>
      <c r="C167" s="3"/>
      <c r="D167" s="4" t="s">
        <v>893</v>
      </c>
      <c r="E167" s="92">
        <f t="shared" si="11"/>
        <v>848107</v>
      </c>
      <c r="F167" s="46">
        <v>848109</v>
      </c>
      <c r="G167" s="92">
        <f t="shared" si="9"/>
        <v>3</v>
      </c>
      <c r="H167" s="4" t="s">
        <v>9</v>
      </c>
      <c r="I167" s="5">
        <f t="shared" si="10"/>
        <v>17.13</v>
      </c>
      <c r="J167" s="6" t="s">
        <v>2249</v>
      </c>
      <c r="K167" s="127">
        <v>17.13</v>
      </c>
      <c r="L167" s="6"/>
      <c r="M167" s="5"/>
      <c r="N167" s="6"/>
      <c r="O167" s="5"/>
      <c r="P167" s="6"/>
      <c r="Q167" s="5"/>
      <c r="R167" s="6"/>
      <c r="S167" s="5"/>
      <c r="T167" s="6"/>
      <c r="U167" s="5"/>
      <c r="V167" s="6"/>
      <c r="W167" s="5"/>
      <c r="X167" s="5">
        <f t="shared" si="8"/>
        <v>17.13</v>
      </c>
    </row>
    <row r="168" spans="1:24" x14ac:dyDescent="0.3">
      <c r="A168" s="92">
        <v>157</v>
      </c>
      <c r="B168" s="92">
        <v>21133</v>
      </c>
      <c r="C168" s="3"/>
      <c r="D168" s="4" t="s">
        <v>229</v>
      </c>
      <c r="E168" s="92">
        <f t="shared" si="11"/>
        <v>848110</v>
      </c>
      <c r="F168" s="46">
        <v>848115</v>
      </c>
      <c r="G168" s="92">
        <f t="shared" si="9"/>
        <v>6</v>
      </c>
      <c r="H168" s="4" t="s">
        <v>39</v>
      </c>
      <c r="I168" s="5">
        <f t="shared" si="10"/>
        <v>34.26</v>
      </c>
      <c r="J168" s="6" t="s">
        <v>2047</v>
      </c>
      <c r="K168" s="5">
        <v>34.26</v>
      </c>
      <c r="L168" s="6"/>
      <c r="M168" s="5"/>
      <c r="N168" s="6"/>
      <c r="O168" s="5"/>
      <c r="P168" s="6"/>
      <c r="Q168" s="5"/>
      <c r="R168" s="6"/>
      <c r="S168" s="5"/>
      <c r="T168" s="6"/>
      <c r="U168" s="5"/>
      <c r="V168" s="6"/>
      <c r="W168" s="5"/>
      <c r="X168" s="5">
        <f t="shared" si="8"/>
        <v>34.26</v>
      </c>
    </row>
    <row r="169" spans="1:24" x14ac:dyDescent="0.3">
      <c r="A169" s="92">
        <v>158</v>
      </c>
      <c r="B169" s="92">
        <v>21134</v>
      </c>
      <c r="C169" s="3"/>
      <c r="D169" s="4" t="s">
        <v>250</v>
      </c>
      <c r="E169" s="92">
        <f t="shared" si="11"/>
        <v>848116</v>
      </c>
      <c r="F169" s="46">
        <v>848117</v>
      </c>
      <c r="G169" s="92">
        <f t="shared" si="9"/>
        <v>2</v>
      </c>
      <c r="H169" s="4" t="s">
        <v>74</v>
      </c>
      <c r="I169" s="5">
        <f t="shared" si="10"/>
        <v>11.42</v>
      </c>
      <c r="J169" s="6" t="s">
        <v>2048</v>
      </c>
      <c r="K169" s="5">
        <v>11.42</v>
      </c>
      <c r="L169" s="6"/>
      <c r="M169" s="5"/>
      <c r="N169" s="6"/>
      <c r="O169" s="5"/>
      <c r="P169" s="6"/>
      <c r="Q169" s="5"/>
      <c r="R169" s="6"/>
      <c r="S169" s="5"/>
      <c r="T169" s="6"/>
      <c r="U169" s="5"/>
      <c r="V169" s="6"/>
      <c r="W169" s="5"/>
      <c r="X169" s="5">
        <f t="shared" si="8"/>
        <v>11.42</v>
      </c>
    </row>
    <row r="170" spans="1:24" x14ac:dyDescent="0.3">
      <c r="A170" s="92">
        <v>159</v>
      </c>
      <c r="B170" s="92">
        <v>21136</v>
      </c>
      <c r="C170" s="3"/>
      <c r="D170" s="4" t="s">
        <v>270</v>
      </c>
      <c r="E170" s="92">
        <f t="shared" si="11"/>
        <v>848118</v>
      </c>
      <c r="F170" s="46">
        <v>848124</v>
      </c>
      <c r="G170" s="92">
        <f t="shared" si="9"/>
        <v>7</v>
      </c>
      <c r="H170" s="4" t="s">
        <v>4</v>
      </c>
      <c r="I170" s="5">
        <f t="shared" si="10"/>
        <v>39.97</v>
      </c>
      <c r="J170" s="6" t="s">
        <v>2049</v>
      </c>
      <c r="K170" s="5">
        <v>17.13</v>
      </c>
      <c r="L170" s="6" t="s">
        <v>2050</v>
      </c>
      <c r="M170" s="5">
        <v>11.42</v>
      </c>
      <c r="N170" s="6" t="s">
        <v>2051</v>
      </c>
      <c r="O170" s="5">
        <v>11.42</v>
      </c>
      <c r="P170" s="6"/>
      <c r="Q170" s="5"/>
      <c r="R170" s="6"/>
      <c r="S170" s="5"/>
      <c r="T170" s="6"/>
      <c r="U170" s="5"/>
      <c r="V170" s="6"/>
      <c r="W170" s="5"/>
      <c r="X170" s="5">
        <f t="shared" si="8"/>
        <v>39.97</v>
      </c>
    </row>
    <row r="171" spans="1:24" s="1" customFormat="1" x14ac:dyDescent="0.3">
      <c r="A171" s="92">
        <v>160</v>
      </c>
      <c r="B171" s="92">
        <v>21137</v>
      </c>
      <c r="C171" s="3"/>
      <c r="D171" s="4" t="s">
        <v>336</v>
      </c>
      <c r="E171" s="92">
        <f t="shared" si="11"/>
        <v>848125</v>
      </c>
      <c r="F171" s="47">
        <v>848178</v>
      </c>
      <c r="G171" s="92">
        <f t="shared" si="9"/>
        <v>54</v>
      </c>
      <c r="H171" s="4" t="s">
        <v>21</v>
      </c>
      <c r="I171" s="5">
        <f t="shared" si="10"/>
        <v>308.33999999999997</v>
      </c>
      <c r="J171" s="6" t="s">
        <v>501</v>
      </c>
      <c r="K171" s="5">
        <v>308.33999999999997</v>
      </c>
      <c r="L171" s="6"/>
      <c r="M171" s="5"/>
      <c r="N171" s="6"/>
      <c r="O171" s="5"/>
      <c r="P171" s="6"/>
      <c r="Q171" s="5"/>
      <c r="R171" s="6"/>
      <c r="S171" s="5"/>
      <c r="T171" s="6"/>
      <c r="U171" s="5"/>
      <c r="V171" s="6"/>
      <c r="W171" s="5"/>
      <c r="X171" s="5">
        <f t="shared" si="8"/>
        <v>308.33999999999997</v>
      </c>
    </row>
    <row r="172" spans="1:24" s="1" customFormat="1" x14ac:dyDescent="0.3">
      <c r="A172" s="92">
        <v>161</v>
      </c>
      <c r="B172" s="92">
        <v>21138</v>
      </c>
      <c r="C172" s="3"/>
      <c r="D172" s="4" t="s">
        <v>292</v>
      </c>
      <c r="E172" s="92">
        <f t="shared" si="11"/>
        <v>848179</v>
      </c>
      <c r="F172" s="47">
        <v>848181</v>
      </c>
      <c r="G172" s="92">
        <f t="shared" si="9"/>
        <v>3</v>
      </c>
      <c r="H172" s="4" t="s">
        <v>31</v>
      </c>
      <c r="I172" s="5">
        <f t="shared" si="10"/>
        <v>17.13</v>
      </c>
      <c r="J172" s="6" t="s">
        <v>2144</v>
      </c>
      <c r="K172" s="5">
        <v>17.13</v>
      </c>
      <c r="L172" s="6"/>
      <c r="M172" s="5"/>
      <c r="N172" s="6"/>
      <c r="O172" s="5"/>
      <c r="P172" s="6"/>
      <c r="Q172" s="5"/>
      <c r="R172" s="6"/>
      <c r="S172" s="5"/>
      <c r="T172" s="6"/>
      <c r="U172" s="5"/>
      <c r="V172" s="6"/>
      <c r="W172" s="5"/>
      <c r="X172" s="5">
        <f t="shared" si="8"/>
        <v>17.13</v>
      </c>
    </row>
    <row r="173" spans="1:24" s="1" customFormat="1" x14ac:dyDescent="0.3">
      <c r="A173" s="92">
        <v>162</v>
      </c>
      <c r="B173" s="92">
        <v>21139</v>
      </c>
      <c r="C173" s="3"/>
      <c r="D173" s="4" t="s">
        <v>164</v>
      </c>
      <c r="E173" s="92">
        <f t="shared" si="11"/>
        <v>848182</v>
      </c>
      <c r="F173" s="47">
        <v>848190</v>
      </c>
      <c r="G173" s="92">
        <f t="shared" si="9"/>
        <v>9</v>
      </c>
      <c r="H173" s="4" t="s">
        <v>121</v>
      </c>
      <c r="I173" s="5">
        <f t="shared" si="10"/>
        <v>51.39</v>
      </c>
      <c r="J173" s="6" t="s">
        <v>2052</v>
      </c>
      <c r="K173" s="5">
        <v>34.26</v>
      </c>
      <c r="L173" s="6" t="s">
        <v>2053</v>
      </c>
      <c r="M173" s="5">
        <v>17.13</v>
      </c>
      <c r="N173" s="6"/>
      <c r="O173" s="5"/>
      <c r="P173" s="6"/>
      <c r="Q173" s="5"/>
      <c r="R173" s="6"/>
      <c r="S173" s="5"/>
      <c r="T173" s="6"/>
      <c r="U173" s="5"/>
      <c r="V173" s="6"/>
      <c r="W173" s="5"/>
      <c r="X173" s="5">
        <f t="shared" si="8"/>
        <v>51.39</v>
      </c>
    </row>
    <row r="174" spans="1:24" s="1" customFormat="1" x14ac:dyDescent="0.3">
      <c r="A174" s="92">
        <v>163</v>
      </c>
      <c r="B174" s="92">
        <v>21140</v>
      </c>
      <c r="C174" s="3"/>
      <c r="D174" s="4" t="s">
        <v>261</v>
      </c>
      <c r="E174" s="92">
        <f t="shared" si="11"/>
        <v>848191</v>
      </c>
      <c r="F174" s="47">
        <v>848203</v>
      </c>
      <c r="G174" s="92">
        <f t="shared" si="9"/>
        <v>13</v>
      </c>
      <c r="H174" s="4" t="s">
        <v>61</v>
      </c>
      <c r="I174" s="5">
        <f t="shared" si="10"/>
        <v>74.23</v>
      </c>
      <c r="J174" s="6" t="s">
        <v>2145</v>
      </c>
      <c r="K174" s="5">
        <v>22.84</v>
      </c>
      <c r="L174" s="6" t="s">
        <v>2146</v>
      </c>
      <c r="M174" s="5">
        <v>28.55</v>
      </c>
      <c r="N174" s="6" t="s">
        <v>2147</v>
      </c>
      <c r="O174" s="5">
        <v>22.84</v>
      </c>
      <c r="P174" s="6"/>
      <c r="Q174" s="5"/>
      <c r="R174" s="6"/>
      <c r="S174" s="5"/>
      <c r="T174" s="6"/>
      <c r="U174" s="5"/>
      <c r="V174" s="6"/>
      <c r="W174" s="5"/>
      <c r="X174" s="5">
        <f t="shared" si="8"/>
        <v>74.23</v>
      </c>
    </row>
    <row r="175" spans="1:24" s="1" customFormat="1" x14ac:dyDescent="0.3">
      <c r="A175" s="92">
        <v>164</v>
      </c>
      <c r="B175" s="92">
        <v>21141</v>
      </c>
      <c r="C175" s="3">
        <v>43305</v>
      </c>
      <c r="D175" s="4" t="s">
        <v>333</v>
      </c>
      <c r="E175" s="92">
        <f t="shared" si="11"/>
        <v>848204</v>
      </c>
      <c r="F175" s="47">
        <v>848211</v>
      </c>
      <c r="G175" s="92">
        <f t="shared" si="9"/>
        <v>8</v>
      </c>
      <c r="H175" s="4" t="s">
        <v>188</v>
      </c>
      <c r="I175" s="5">
        <f t="shared" si="10"/>
        <v>45.68</v>
      </c>
      <c r="J175" s="6" t="s">
        <v>2102</v>
      </c>
      <c r="K175" s="5">
        <v>22.84</v>
      </c>
      <c r="L175" s="6" t="s">
        <v>2103</v>
      </c>
      <c r="M175" s="5">
        <v>22.84</v>
      </c>
      <c r="N175" s="6"/>
      <c r="O175" s="5"/>
      <c r="P175" s="6"/>
      <c r="Q175" s="5"/>
      <c r="R175" s="6"/>
      <c r="S175" s="5"/>
      <c r="T175" s="6"/>
      <c r="U175" s="5"/>
      <c r="V175" s="6"/>
      <c r="W175" s="5"/>
      <c r="X175" s="5">
        <f t="shared" si="8"/>
        <v>45.68</v>
      </c>
    </row>
    <row r="176" spans="1:24" s="1" customFormat="1" x14ac:dyDescent="0.3">
      <c r="A176" s="92">
        <v>165</v>
      </c>
      <c r="B176" s="92">
        <v>21142</v>
      </c>
      <c r="C176" s="3"/>
      <c r="D176" s="4" t="s">
        <v>156</v>
      </c>
      <c r="E176" s="92">
        <f t="shared" si="11"/>
        <v>848212</v>
      </c>
      <c r="F176" s="47">
        <v>848212</v>
      </c>
      <c r="G176" s="92">
        <f t="shared" si="9"/>
        <v>1</v>
      </c>
      <c r="H176" s="4" t="s">
        <v>6</v>
      </c>
      <c r="I176" s="5">
        <f t="shared" si="10"/>
        <v>5.71</v>
      </c>
      <c r="J176" s="6" t="s">
        <v>1982</v>
      </c>
      <c r="K176" s="5">
        <v>5.71</v>
      </c>
      <c r="L176" s="6"/>
      <c r="M176" s="5"/>
      <c r="N176" s="6"/>
      <c r="O176" s="5"/>
      <c r="P176" s="6"/>
      <c r="Q176" s="5"/>
      <c r="R176" s="6"/>
      <c r="S176" s="5"/>
      <c r="T176" s="6"/>
      <c r="U176" s="5"/>
      <c r="V176" s="6"/>
      <c r="W176" s="5"/>
      <c r="X176" s="5">
        <f t="shared" si="8"/>
        <v>5.71</v>
      </c>
    </row>
    <row r="177" spans="1:24" s="1" customFormat="1" x14ac:dyDescent="0.3">
      <c r="A177" s="92">
        <v>166</v>
      </c>
      <c r="B177" s="92">
        <v>21143</v>
      </c>
      <c r="C177" s="3"/>
      <c r="D177" s="4" t="s">
        <v>257</v>
      </c>
      <c r="E177" s="92">
        <f t="shared" si="11"/>
        <v>848213</v>
      </c>
      <c r="F177" s="47">
        <v>848214</v>
      </c>
      <c r="G177" s="92">
        <f t="shared" si="9"/>
        <v>2</v>
      </c>
      <c r="H177" s="4" t="s">
        <v>193</v>
      </c>
      <c r="I177" s="5">
        <f t="shared" si="10"/>
        <v>11.42</v>
      </c>
      <c r="J177" s="6" t="s">
        <v>1995</v>
      </c>
      <c r="K177" s="5">
        <v>11.42</v>
      </c>
      <c r="L177" s="6"/>
      <c r="M177" s="5"/>
      <c r="N177" s="6"/>
      <c r="O177" s="5"/>
      <c r="P177" s="6"/>
      <c r="Q177" s="5"/>
      <c r="R177" s="6"/>
      <c r="S177" s="5"/>
      <c r="T177" s="6"/>
      <c r="U177" s="5"/>
      <c r="V177" s="6"/>
      <c r="W177" s="5"/>
      <c r="X177" s="5">
        <f t="shared" si="8"/>
        <v>11.42</v>
      </c>
    </row>
    <row r="178" spans="1:24" s="1" customFormat="1" x14ac:dyDescent="0.3">
      <c r="A178" s="92">
        <v>167</v>
      </c>
      <c r="B178" s="92">
        <v>21144</v>
      </c>
      <c r="C178" s="3"/>
      <c r="D178" s="4" t="s">
        <v>257</v>
      </c>
      <c r="E178" s="92">
        <f t="shared" si="11"/>
        <v>848215</v>
      </c>
      <c r="F178" s="47">
        <v>848215</v>
      </c>
      <c r="G178" s="92">
        <f t="shared" si="9"/>
        <v>1</v>
      </c>
      <c r="H178" s="4" t="s">
        <v>182</v>
      </c>
      <c r="I178" s="5">
        <f t="shared" si="10"/>
        <v>5.71</v>
      </c>
      <c r="J178" s="6" t="s">
        <v>2054</v>
      </c>
      <c r="K178" s="5">
        <v>5.71</v>
      </c>
      <c r="L178" s="6"/>
      <c r="M178" s="5"/>
      <c r="N178" s="6"/>
      <c r="O178" s="5"/>
      <c r="P178" s="6"/>
      <c r="Q178" s="5"/>
      <c r="R178" s="6"/>
      <c r="S178" s="5"/>
      <c r="T178" s="6"/>
      <c r="U178" s="5"/>
      <c r="V178" s="6"/>
      <c r="W178" s="5"/>
      <c r="X178" s="5">
        <f t="shared" si="8"/>
        <v>5.71</v>
      </c>
    </row>
    <row r="179" spans="1:24" s="1" customFormat="1" x14ac:dyDescent="0.3">
      <c r="A179" s="92">
        <v>168</v>
      </c>
      <c r="B179" s="92">
        <v>21145</v>
      </c>
      <c r="C179" s="3"/>
      <c r="D179" s="4" t="s">
        <v>244</v>
      </c>
      <c r="E179" s="92">
        <f t="shared" si="11"/>
        <v>848216</v>
      </c>
      <c r="F179" s="47">
        <v>848222</v>
      </c>
      <c r="G179" s="92">
        <f t="shared" si="9"/>
        <v>7</v>
      </c>
      <c r="H179" s="4" t="s">
        <v>38</v>
      </c>
      <c r="I179" s="5">
        <f t="shared" si="10"/>
        <v>39.97</v>
      </c>
      <c r="J179" s="6" t="s">
        <v>2055</v>
      </c>
      <c r="K179" s="5">
        <v>17.13</v>
      </c>
      <c r="L179" s="6" t="s">
        <v>2056</v>
      </c>
      <c r="M179" s="5">
        <v>22.84</v>
      </c>
      <c r="N179" s="6"/>
      <c r="O179" s="5"/>
      <c r="P179" s="6"/>
      <c r="Q179" s="5"/>
      <c r="R179" s="6"/>
      <c r="S179" s="5"/>
      <c r="T179" s="6"/>
      <c r="U179" s="5"/>
      <c r="V179" s="6"/>
      <c r="W179" s="5"/>
      <c r="X179" s="5">
        <f t="shared" si="8"/>
        <v>39.97</v>
      </c>
    </row>
    <row r="180" spans="1:24" s="1" customFormat="1" x14ac:dyDescent="0.3">
      <c r="A180" s="92">
        <v>169</v>
      </c>
      <c r="B180" s="92">
        <v>21146</v>
      </c>
      <c r="C180" s="3"/>
      <c r="D180" s="4" t="s">
        <v>223</v>
      </c>
      <c r="E180" s="92">
        <f t="shared" si="11"/>
        <v>848223</v>
      </c>
      <c r="F180" s="47">
        <v>848231</v>
      </c>
      <c r="G180" s="92">
        <f t="shared" si="9"/>
        <v>9</v>
      </c>
      <c r="H180" s="4" t="s">
        <v>32</v>
      </c>
      <c r="I180" s="5">
        <f t="shared" si="10"/>
        <v>51.39</v>
      </c>
      <c r="J180" s="6" t="s">
        <v>2057</v>
      </c>
      <c r="K180" s="5">
        <v>28.55</v>
      </c>
      <c r="L180" s="6" t="s">
        <v>2058</v>
      </c>
      <c r="M180" s="5">
        <v>22.84</v>
      </c>
      <c r="N180" s="6"/>
      <c r="O180" s="5"/>
      <c r="P180" s="6"/>
      <c r="Q180" s="5"/>
      <c r="R180" s="6"/>
      <c r="S180" s="5"/>
      <c r="T180" s="6"/>
      <c r="U180" s="5"/>
      <c r="V180" s="6"/>
      <c r="W180" s="5"/>
      <c r="X180" s="5">
        <f t="shared" si="8"/>
        <v>51.39</v>
      </c>
    </row>
    <row r="181" spans="1:24" s="1" customFormat="1" x14ac:dyDescent="0.3">
      <c r="A181" s="92">
        <v>170</v>
      </c>
      <c r="B181" s="92">
        <v>21147</v>
      </c>
      <c r="C181" s="3"/>
      <c r="D181" s="4" t="s">
        <v>893</v>
      </c>
      <c r="E181" s="92">
        <f t="shared" si="11"/>
        <v>848232</v>
      </c>
      <c r="F181" s="47">
        <v>848233</v>
      </c>
      <c r="G181" s="92">
        <f t="shared" si="9"/>
        <v>2</v>
      </c>
      <c r="H181" s="4" t="s">
        <v>35</v>
      </c>
      <c r="I181" s="5">
        <f t="shared" si="10"/>
        <v>11.42</v>
      </c>
      <c r="J181" s="6" t="s">
        <v>2059</v>
      </c>
      <c r="K181" s="5">
        <v>11.42</v>
      </c>
      <c r="L181" s="6"/>
      <c r="M181" s="5"/>
      <c r="N181" s="6"/>
      <c r="O181" s="5"/>
      <c r="P181" s="6"/>
      <c r="Q181" s="5"/>
      <c r="R181" s="6"/>
      <c r="S181" s="5"/>
      <c r="T181" s="6"/>
      <c r="U181" s="5"/>
      <c r="V181" s="6"/>
      <c r="W181" s="5"/>
      <c r="X181" s="5">
        <f t="shared" si="8"/>
        <v>11.42</v>
      </c>
    </row>
    <row r="182" spans="1:24" s="1" customFormat="1" x14ac:dyDescent="0.3">
      <c r="A182" s="92">
        <v>171</v>
      </c>
      <c r="B182" s="92">
        <v>21148</v>
      </c>
      <c r="C182" s="3"/>
      <c r="D182" s="4" t="s">
        <v>257</v>
      </c>
      <c r="E182" s="92">
        <f t="shared" si="11"/>
        <v>848234</v>
      </c>
      <c r="F182" s="47">
        <v>848237</v>
      </c>
      <c r="G182" s="92">
        <f t="shared" si="9"/>
        <v>4</v>
      </c>
      <c r="H182" s="4" t="s">
        <v>108</v>
      </c>
      <c r="I182" s="5">
        <f t="shared" si="10"/>
        <v>22.84</v>
      </c>
      <c r="J182" s="6" t="s">
        <v>2060</v>
      </c>
      <c r="K182" s="5">
        <v>22.84</v>
      </c>
      <c r="L182" s="6"/>
      <c r="M182" s="5"/>
      <c r="N182" s="6"/>
      <c r="O182" s="5"/>
      <c r="P182" s="6"/>
      <c r="Q182" s="5"/>
      <c r="R182" s="6"/>
      <c r="S182" s="5"/>
      <c r="T182" s="6"/>
      <c r="U182" s="5"/>
      <c r="V182" s="6"/>
      <c r="W182" s="5"/>
      <c r="X182" s="5">
        <f t="shared" si="8"/>
        <v>22.84</v>
      </c>
    </row>
    <row r="183" spans="1:24" s="1" customFormat="1" x14ac:dyDescent="0.3">
      <c r="A183" s="92">
        <v>172</v>
      </c>
      <c r="B183" s="92">
        <v>21149</v>
      </c>
      <c r="C183" s="3">
        <v>43306</v>
      </c>
      <c r="D183" s="4" t="s">
        <v>262</v>
      </c>
      <c r="E183" s="92">
        <f t="shared" si="11"/>
        <v>848238</v>
      </c>
      <c r="F183" s="47">
        <v>848244</v>
      </c>
      <c r="G183" s="92">
        <f t="shared" si="9"/>
        <v>7</v>
      </c>
      <c r="H183" s="4" t="s">
        <v>50</v>
      </c>
      <c r="I183" s="5">
        <f t="shared" si="10"/>
        <v>39.97</v>
      </c>
      <c r="J183" s="6" t="s">
        <v>2104</v>
      </c>
      <c r="K183" s="5">
        <v>28.55</v>
      </c>
      <c r="L183" s="6" t="s">
        <v>2105</v>
      </c>
      <c r="M183" s="5">
        <v>11.42</v>
      </c>
      <c r="N183" s="6"/>
      <c r="O183" s="5"/>
      <c r="P183" s="6"/>
      <c r="Q183" s="5"/>
      <c r="R183" s="6"/>
      <c r="S183" s="5"/>
      <c r="T183" s="6"/>
      <c r="U183" s="5"/>
      <c r="V183" s="6"/>
      <c r="W183" s="5"/>
      <c r="X183" s="5">
        <f t="shared" si="8"/>
        <v>39.97</v>
      </c>
    </row>
    <row r="184" spans="1:24" s="1" customFormat="1" x14ac:dyDescent="0.3">
      <c r="A184" s="92">
        <v>173</v>
      </c>
      <c r="B184" s="92">
        <v>21150</v>
      </c>
      <c r="C184" s="3"/>
      <c r="D184" s="4" t="s">
        <v>231</v>
      </c>
      <c r="E184" s="92">
        <f t="shared" si="11"/>
        <v>848245</v>
      </c>
      <c r="F184" s="47">
        <v>848250</v>
      </c>
      <c r="G184" s="92">
        <f t="shared" si="9"/>
        <v>6</v>
      </c>
      <c r="H184" s="4" t="s">
        <v>104</v>
      </c>
      <c r="I184" s="5">
        <f t="shared" si="10"/>
        <v>34.26</v>
      </c>
      <c r="J184" s="6" t="s">
        <v>2106</v>
      </c>
      <c r="K184" s="5">
        <v>34.26</v>
      </c>
      <c r="L184" s="6"/>
      <c r="M184" s="5"/>
      <c r="N184" s="6"/>
      <c r="O184" s="5"/>
      <c r="P184" s="6"/>
      <c r="Q184" s="5"/>
      <c r="R184" s="6"/>
      <c r="S184" s="5"/>
      <c r="T184" s="6"/>
      <c r="U184" s="5"/>
      <c r="V184" s="6"/>
      <c r="W184" s="5"/>
      <c r="X184" s="5">
        <f t="shared" si="8"/>
        <v>34.26</v>
      </c>
    </row>
    <row r="185" spans="1:24" s="76" customFormat="1" x14ac:dyDescent="0.3">
      <c r="A185" s="92">
        <v>174</v>
      </c>
      <c r="B185" s="92">
        <v>21151</v>
      </c>
      <c r="C185" s="3"/>
      <c r="D185" s="4" t="s">
        <v>241</v>
      </c>
      <c r="E185" s="92">
        <f t="shared" si="11"/>
        <v>848251</v>
      </c>
      <c r="F185" s="92">
        <v>848255</v>
      </c>
      <c r="G185" s="92">
        <f t="shared" si="9"/>
        <v>5</v>
      </c>
      <c r="H185" s="4" t="s">
        <v>104</v>
      </c>
      <c r="I185" s="5">
        <f t="shared" si="10"/>
        <v>28.55</v>
      </c>
      <c r="J185" s="6" t="s">
        <v>2107</v>
      </c>
      <c r="K185" s="5">
        <v>28.55</v>
      </c>
      <c r="L185" s="6"/>
      <c r="M185" s="5"/>
      <c r="N185" s="6"/>
      <c r="O185" s="5"/>
      <c r="P185" s="6"/>
      <c r="Q185" s="5"/>
      <c r="R185" s="6"/>
      <c r="S185" s="5"/>
      <c r="T185" s="6"/>
      <c r="U185" s="5"/>
      <c r="V185" s="6"/>
      <c r="W185" s="5"/>
      <c r="X185" s="5">
        <f t="shared" si="8"/>
        <v>28.55</v>
      </c>
    </row>
    <row r="186" spans="1:24" s="76" customFormat="1" x14ac:dyDescent="0.3">
      <c r="A186" s="92">
        <v>175</v>
      </c>
      <c r="B186" s="92">
        <v>21152</v>
      </c>
      <c r="C186" s="3"/>
      <c r="D186" s="4" t="s">
        <v>238</v>
      </c>
      <c r="E186" s="92">
        <f t="shared" si="11"/>
        <v>848256</v>
      </c>
      <c r="F186" s="92">
        <v>848266</v>
      </c>
      <c r="G186" s="92">
        <f t="shared" si="9"/>
        <v>11</v>
      </c>
      <c r="H186" s="4" t="s">
        <v>288</v>
      </c>
      <c r="I186" s="5">
        <f t="shared" si="10"/>
        <v>62.81</v>
      </c>
      <c r="J186" s="6" t="s">
        <v>2108</v>
      </c>
      <c r="K186" s="5">
        <v>62.81</v>
      </c>
      <c r="L186" s="6"/>
      <c r="M186" s="5"/>
      <c r="N186" s="6"/>
      <c r="O186" s="5"/>
      <c r="P186" s="6"/>
      <c r="Q186" s="5"/>
      <c r="R186" s="6"/>
      <c r="S186" s="5"/>
      <c r="T186" s="6"/>
      <c r="U186" s="5"/>
      <c r="V186" s="6"/>
      <c r="W186" s="5"/>
      <c r="X186" s="5">
        <f t="shared" si="8"/>
        <v>62.81</v>
      </c>
    </row>
    <row r="187" spans="1:24" s="76" customFormat="1" x14ac:dyDescent="0.3">
      <c r="A187" s="92">
        <v>176</v>
      </c>
      <c r="B187" s="92">
        <v>21153</v>
      </c>
      <c r="C187" s="3"/>
      <c r="D187" s="4" t="s">
        <v>382</v>
      </c>
      <c r="E187" s="92">
        <f t="shared" si="11"/>
        <v>848267</v>
      </c>
      <c r="F187" s="92">
        <v>848323</v>
      </c>
      <c r="G187" s="92">
        <f t="shared" si="9"/>
        <v>57</v>
      </c>
      <c r="H187" s="4" t="s">
        <v>104</v>
      </c>
      <c r="I187" s="5">
        <f t="shared" si="10"/>
        <v>325.46999999999997</v>
      </c>
      <c r="J187" s="6" t="s">
        <v>2109</v>
      </c>
      <c r="K187" s="5">
        <v>325.47000000000003</v>
      </c>
      <c r="L187" s="6"/>
      <c r="M187" s="5"/>
      <c r="N187" s="6"/>
      <c r="O187" s="5"/>
      <c r="P187" s="6"/>
      <c r="Q187" s="5"/>
      <c r="R187" s="6"/>
      <c r="S187" s="5"/>
      <c r="T187" s="6"/>
      <c r="U187" s="5"/>
      <c r="V187" s="6"/>
      <c r="W187" s="5"/>
      <c r="X187" s="5">
        <f t="shared" si="8"/>
        <v>325.47000000000003</v>
      </c>
    </row>
    <row r="188" spans="1:24" s="76" customFormat="1" x14ac:dyDescent="0.3">
      <c r="A188" s="92">
        <v>177</v>
      </c>
      <c r="B188" s="92">
        <v>21154</v>
      </c>
      <c r="C188" s="3"/>
      <c r="D188" s="4" t="s">
        <v>179</v>
      </c>
      <c r="E188" s="92">
        <f t="shared" si="11"/>
        <v>848324</v>
      </c>
      <c r="F188" s="92">
        <v>848324</v>
      </c>
      <c r="G188" s="92">
        <f t="shared" si="9"/>
        <v>1</v>
      </c>
      <c r="H188" s="4" t="s">
        <v>1</v>
      </c>
      <c r="I188" s="5">
        <f t="shared" si="10"/>
        <v>5.71</v>
      </c>
      <c r="J188" s="6" t="s">
        <v>2061</v>
      </c>
      <c r="K188" s="5">
        <v>5.71</v>
      </c>
      <c r="L188" s="6"/>
      <c r="M188" s="5"/>
      <c r="N188" s="6"/>
      <c r="O188" s="5"/>
      <c r="P188" s="6"/>
      <c r="Q188" s="5"/>
      <c r="R188" s="6"/>
      <c r="S188" s="5"/>
      <c r="T188" s="6"/>
      <c r="U188" s="5"/>
      <c r="V188" s="6"/>
      <c r="W188" s="5"/>
      <c r="X188" s="5">
        <f t="shared" si="8"/>
        <v>5.71</v>
      </c>
    </row>
    <row r="189" spans="1:24" s="76" customFormat="1" x14ac:dyDescent="0.3">
      <c r="A189" s="92">
        <v>178</v>
      </c>
      <c r="B189" s="92">
        <v>21155</v>
      </c>
      <c r="C189" s="3"/>
      <c r="D189" s="4" t="s">
        <v>157</v>
      </c>
      <c r="E189" s="92">
        <f t="shared" si="11"/>
        <v>848325</v>
      </c>
      <c r="F189" s="92">
        <v>848336</v>
      </c>
      <c r="G189" s="92">
        <f t="shared" si="9"/>
        <v>12</v>
      </c>
      <c r="H189" s="4" t="s">
        <v>88</v>
      </c>
      <c r="I189" s="5">
        <f t="shared" si="10"/>
        <v>68.52</v>
      </c>
      <c r="J189" s="6" t="s">
        <v>2250</v>
      </c>
      <c r="K189" s="127">
        <v>22.84</v>
      </c>
      <c r="L189" s="6" t="s">
        <v>2251</v>
      </c>
      <c r="M189" s="5">
        <v>22.84</v>
      </c>
      <c r="N189" s="6" t="s">
        <v>2252</v>
      </c>
      <c r="O189" s="5">
        <v>22.84</v>
      </c>
      <c r="P189" s="6"/>
      <c r="Q189" s="5"/>
      <c r="R189" s="6"/>
      <c r="S189" s="5"/>
      <c r="T189" s="6"/>
      <c r="U189" s="5"/>
      <c r="V189" s="6"/>
      <c r="W189" s="5"/>
      <c r="X189" s="5">
        <f t="shared" si="8"/>
        <v>68.52</v>
      </c>
    </row>
    <row r="190" spans="1:24" s="76" customFormat="1" x14ac:dyDescent="0.3">
      <c r="A190" s="92">
        <v>179</v>
      </c>
      <c r="B190" s="92">
        <v>21156</v>
      </c>
      <c r="C190" s="3">
        <v>43307</v>
      </c>
      <c r="D190" s="4" t="s">
        <v>166</v>
      </c>
      <c r="E190" s="92">
        <f t="shared" si="11"/>
        <v>848337</v>
      </c>
      <c r="F190" s="92">
        <v>848337</v>
      </c>
      <c r="G190" s="92">
        <f t="shared" si="9"/>
        <v>1</v>
      </c>
      <c r="H190" s="4" t="s">
        <v>194</v>
      </c>
      <c r="I190" s="5">
        <f t="shared" si="10"/>
        <v>5.71</v>
      </c>
      <c r="J190" s="6" t="s">
        <v>2062</v>
      </c>
      <c r="K190" s="5">
        <v>5.71</v>
      </c>
      <c r="L190" s="6"/>
      <c r="M190" s="5"/>
      <c r="N190" s="6"/>
      <c r="O190" s="5"/>
      <c r="P190" s="6"/>
      <c r="Q190" s="5"/>
      <c r="R190" s="6"/>
      <c r="S190" s="5"/>
      <c r="T190" s="6"/>
      <c r="U190" s="5"/>
      <c r="V190" s="6"/>
      <c r="W190" s="5"/>
      <c r="X190" s="5">
        <f t="shared" si="8"/>
        <v>5.71</v>
      </c>
    </row>
    <row r="191" spans="1:24" s="76" customFormat="1" x14ac:dyDescent="0.3">
      <c r="A191" s="92">
        <v>180</v>
      </c>
      <c r="B191" s="92">
        <v>21157</v>
      </c>
      <c r="C191" s="3"/>
      <c r="D191" s="4" t="s">
        <v>178</v>
      </c>
      <c r="E191" s="92">
        <f t="shared" si="11"/>
        <v>848338</v>
      </c>
      <c r="F191" s="92">
        <v>848339</v>
      </c>
      <c r="G191" s="92">
        <f t="shared" si="9"/>
        <v>2</v>
      </c>
      <c r="H191" s="4" t="s">
        <v>52</v>
      </c>
      <c r="I191" s="5">
        <f t="shared" si="10"/>
        <v>11.42</v>
      </c>
      <c r="J191" s="6" t="s">
        <v>2063</v>
      </c>
      <c r="K191" s="5">
        <v>11.42</v>
      </c>
      <c r="L191" s="6"/>
      <c r="M191" s="5"/>
      <c r="N191" s="6"/>
      <c r="O191" s="5"/>
      <c r="P191" s="6"/>
      <c r="Q191" s="5"/>
      <c r="R191" s="6"/>
      <c r="S191" s="5"/>
      <c r="T191" s="6"/>
      <c r="U191" s="5"/>
      <c r="V191" s="6"/>
      <c r="W191" s="5"/>
      <c r="X191" s="5">
        <f t="shared" si="8"/>
        <v>11.42</v>
      </c>
    </row>
    <row r="192" spans="1:24" s="76" customFormat="1" x14ac:dyDescent="0.3">
      <c r="A192" s="92">
        <v>181</v>
      </c>
      <c r="B192" s="92">
        <v>21158</v>
      </c>
      <c r="C192" s="3"/>
      <c r="D192" s="4" t="s">
        <v>161</v>
      </c>
      <c r="E192" s="92">
        <f t="shared" si="11"/>
        <v>848340</v>
      </c>
      <c r="F192" s="92">
        <v>848341</v>
      </c>
      <c r="G192" s="92">
        <f t="shared" si="9"/>
        <v>2</v>
      </c>
      <c r="H192" s="4" t="s">
        <v>196</v>
      </c>
      <c r="I192" s="5">
        <f t="shared" si="10"/>
        <v>11.42</v>
      </c>
      <c r="J192" s="6" t="s">
        <v>2064</v>
      </c>
      <c r="K192" s="5">
        <v>11.42</v>
      </c>
      <c r="L192" s="6"/>
      <c r="M192" s="5"/>
      <c r="N192" s="6"/>
      <c r="O192" s="5"/>
      <c r="P192" s="6"/>
      <c r="Q192" s="5"/>
      <c r="R192" s="6"/>
      <c r="S192" s="5"/>
      <c r="T192" s="6"/>
      <c r="U192" s="5"/>
      <c r="V192" s="6"/>
      <c r="W192" s="5"/>
      <c r="X192" s="5">
        <f t="shared" si="8"/>
        <v>11.42</v>
      </c>
    </row>
    <row r="193" spans="1:24" s="76" customFormat="1" x14ac:dyDescent="0.3">
      <c r="A193" s="92">
        <v>182</v>
      </c>
      <c r="B193" s="92">
        <v>21159</v>
      </c>
      <c r="C193" s="3"/>
      <c r="D193" s="4" t="s">
        <v>253</v>
      </c>
      <c r="E193" s="92">
        <f t="shared" si="11"/>
        <v>848342</v>
      </c>
      <c r="F193" s="92">
        <v>848342</v>
      </c>
      <c r="G193" s="92">
        <f t="shared" si="9"/>
        <v>1</v>
      </c>
      <c r="H193" s="4" t="s">
        <v>43</v>
      </c>
      <c r="I193" s="5">
        <f t="shared" si="10"/>
        <v>5.71</v>
      </c>
      <c r="J193" s="6" t="s">
        <v>2148</v>
      </c>
      <c r="K193" s="5">
        <v>5.71</v>
      </c>
      <c r="L193" s="6"/>
      <c r="M193" s="5"/>
      <c r="N193" s="6"/>
      <c r="O193" s="5"/>
      <c r="P193" s="6"/>
      <c r="Q193" s="5"/>
      <c r="R193" s="6"/>
      <c r="S193" s="5"/>
      <c r="T193" s="6"/>
      <c r="U193" s="5"/>
      <c r="V193" s="6"/>
      <c r="W193" s="5"/>
      <c r="X193" s="5">
        <f t="shared" si="8"/>
        <v>5.71</v>
      </c>
    </row>
    <row r="194" spans="1:24" s="76" customFormat="1" x14ac:dyDescent="0.3">
      <c r="A194" s="92">
        <v>183</v>
      </c>
      <c r="B194" s="92">
        <v>21160</v>
      </c>
      <c r="C194" s="3"/>
      <c r="D194" s="4" t="s">
        <v>179</v>
      </c>
      <c r="E194" s="92">
        <f t="shared" si="11"/>
        <v>848343</v>
      </c>
      <c r="F194" s="92">
        <v>848344</v>
      </c>
      <c r="G194" s="92">
        <f t="shared" si="9"/>
        <v>2</v>
      </c>
      <c r="H194" s="4" t="s">
        <v>17</v>
      </c>
      <c r="I194" s="5">
        <f t="shared" si="10"/>
        <v>11.42</v>
      </c>
      <c r="J194" s="6" t="s">
        <v>2006</v>
      </c>
      <c r="K194" s="5">
        <v>5.71</v>
      </c>
      <c r="L194" s="126" t="s">
        <v>1467</v>
      </c>
      <c r="M194" s="5"/>
      <c r="N194" s="6"/>
      <c r="O194" s="5"/>
      <c r="P194" s="6"/>
      <c r="Q194" s="5"/>
      <c r="R194" s="6"/>
      <c r="S194" s="5"/>
      <c r="T194" s="6"/>
      <c r="U194" s="5"/>
      <c r="V194" s="6"/>
      <c r="W194" s="5"/>
      <c r="X194" s="5">
        <f t="shared" si="8"/>
        <v>5.71</v>
      </c>
    </row>
    <row r="195" spans="1:24" s="76" customFormat="1" x14ac:dyDescent="0.3">
      <c r="A195" s="92">
        <v>184</v>
      </c>
      <c r="B195" s="92">
        <v>21161</v>
      </c>
      <c r="C195" s="3"/>
      <c r="D195" s="4" t="s">
        <v>261</v>
      </c>
      <c r="E195" s="92">
        <f t="shared" si="11"/>
        <v>848345</v>
      </c>
      <c r="F195" s="92">
        <v>848349</v>
      </c>
      <c r="G195" s="92">
        <f t="shared" si="9"/>
        <v>5</v>
      </c>
      <c r="H195" s="4" t="s">
        <v>11</v>
      </c>
      <c r="I195" s="5">
        <f t="shared" si="10"/>
        <v>28.55</v>
      </c>
      <c r="J195" s="6" t="s">
        <v>2065</v>
      </c>
      <c r="K195" s="5">
        <v>28.55</v>
      </c>
      <c r="L195" s="6"/>
      <c r="M195" s="5"/>
      <c r="N195" s="6"/>
      <c r="O195" s="5"/>
      <c r="P195" s="6"/>
      <c r="Q195" s="5"/>
      <c r="R195" s="6"/>
      <c r="S195" s="5"/>
      <c r="T195" s="6"/>
      <c r="U195" s="5"/>
      <c r="V195" s="6"/>
      <c r="W195" s="5"/>
      <c r="X195" s="5">
        <f t="shared" si="8"/>
        <v>28.55</v>
      </c>
    </row>
    <row r="196" spans="1:24" s="76" customFormat="1" x14ac:dyDescent="0.3">
      <c r="A196" s="92">
        <v>185</v>
      </c>
      <c r="B196" s="92">
        <v>21162</v>
      </c>
      <c r="C196" s="3"/>
      <c r="D196" s="4" t="s">
        <v>261</v>
      </c>
      <c r="E196" s="92">
        <f t="shared" si="11"/>
        <v>848350</v>
      </c>
      <c r="F196" s="92">
        <v>848355</v>
      </c>
      <c r="G196" s="92">
        <f t="shared" si="9"/>
        <v>6</v>
      </c>
      <c r="H196" s="4" t="s">
        <v>11</v>
      </c>
      <c r="I196" s="5">
        <f t="shared" si="10"/>
        <v>34.26</v>
      </c>
      <c r="J196" s="6" t="s">
        <v>2066</v>
      </c>
      <c r="K196" s="5">
        <v>34.26</v>
      </c>
      <c r="L196" s="6"/>
      <c r="M196" s="5"/>
      <c r="N196" s="6"/>
      <c r="O196" s="5"/>
      <c r="P196" s="6"/>
      <c r="Q196" s="5"/>
      <c r="R196" s="6"/>
      <c r="S196" s="5"/>
      <c r="T196" s="6"/>
      <c r="U196" s="5"/>
      <c r="V196" s="6"/>
      <c r="W196" s="5"/>
      <c r="X196" s="5">
        <f t="shared" si="8"/>
        <v>34.26</v>
      </c>
    </row>
    <row r="197" spans="1:24" s="76" customFormat="1" x14ac:dyDescent="0.3">
      <c r="A197" s="92">
        <v>186</v>
      </c>
      <c r="B197" s="92">
        <v>21163</v>
      </c>
      <c r="C197" s="3"/>
      <c r="D197" s="4" t="s">
        <v>261</v>
      </c>
      <c r="E197" s="92">
        <f t="shared" si="11"/>
        <v>848356</v>
      </c>
      <c r="F197" s="92">
        <v>848362</v>
      </c>
      <c r="G197" s="92">
        <f t="shared" si="9"/>
        <v>7</v>
      </c>
      <c r="H197" s="4" t="s">
        <v>11</v>
      </c>
      <c r="I197" s="5">
        <f t="shared" si="10"/>
        <v>39.97</v>
      </c>
      <c r="J197" s="6" t="s">
        <v>2067</v>
      </c>
      <c r="K197" s="5">
        <v>39.97</v>
      </c>
      <c r="L197" s="6"/>
      <c r="M197" s="5"/>
      <c r="N197" s="6"/>
      <c r="O197" s="5"/>
      <c r="P197" s="6"/>
      <c r="Q197" s="5"/>
      <c r="R197" s="6"/>
      <c r="S197" s="5"/>
      <c r="T197" s="6"/>
      <c r="U197" s="5"/>
      <c r="V197" s="6"/>
      <c r="W197" s="5"/>
      <c r="X197" s="5">
        <f t="shared" si="8"/>
        <v>39.97</v>
      </c>
    </row>
    <row r="198" spans="1:24" s="76" customFormat="1" x14ac:dyDescent="0.3">
      <c r="A198" s="92">
        <v>187</v>
      </c>
      <c r="B198" s="92">
        <v>21164</v>
      </c>
      <c r="C198" s="3"/>
      <c r="D198" s="4" t="s">
        <v>161</v>
      </c>
      <c r="E198" s="92">
        <f t="shared" si="11"/>
        <v>848363</v>
      </c>
      <c r="F198" s="92">
        <v>848363</v>
      </c>
      <c r="G198" s="92">
        <f t="shared" si="9"/>
        <v>1</v>
      </c>
      <c r="H198" s="4" t="s">
        <v>12</v>
      </c>
      <c r="I198" s="5">
        <f t="shared" si="10"/>
        <v>5.71</v>
      </c>
      <c r="J198" s="6" t="s">
        <v>2068</v>
      </c>
      <c r="K198" s="5">
        <v>5.71</v>
      </c>
      <c r="L198" s="6"/>
      <c r="M198" s="5"/>
      <c r="N198" s="6"/>
      <c r="O198" s="5"/>
      <c r="P198" s="6"/>
      <c r="Q198" s="5"/>
      <c r="R198" s="6"/>
      <c r="S198" s="5"/>
      <c r="T198" s="6"/>
      <c r="U198" s="5"/>
      <c r="V198" s="6"/>
      <c r="W198" s="5"/>
      <c r="X198" s="5">
        <f t="shared" si="8"/>
        <v>5.71</v>
      </c>
    </row>
    <row r="199" spans="1:24" s="76" customFormat="1" x14ac:dyDescent="0.3">
      <c r="A199" s="92">
        <v>188</v>
      </c>
      <c r="B199" s="92">
        <v>21165</v>
      </c>
      <c r="C199" s="3">
        <v>43308</v>
      </c>
      <c r="D199" s="4" t="s">
        <v>874</v>
      </c>
      <c r="E199" s="92">
        <f t="shared" si="11"/>
        <v>848364</v>
      </c>
      <c r="F199" s="92">
        <v>848368</v>
      </c>
      <c r="G199" s="92">
        <f t="shared" si="9"/>
        <v>5</v>
      </c>
      <c r="H199" s="4" t="s">
        <v>42</v>
      </c>
      <c r="I199" s="5">
        <f t="shared" si="10"/>
        <v>28.55</v>
      </c>
      <c r="J199" s="6" t="s">
        <v>2069</v>
      </c>
      <c r="K199" s="5">
        <v>28.55</v>
      </c>
      <c r="L199" s="6"/>
      <c r="M199" s="5"/>
      <c r="N199" s="6"/>
      <c r="O199" s="5"/>
      <c r="P199" s="6"/>
      <c r="Q199" s="5"/>
      <c r="R199" s="6"/>
      <c r="S199" s="5"/>
      <c r="T199" s="6"/>
      <c r="U199" s="5"/>
      <c r="V199" s="6"/>
      <c r="W199" s="5"/>
      <c r="X199" s="5">
        <f t="shared" si="8"/>
        <v>28.55</v>
      </c>
    </row>
    <row r="200" spans="1:24" s="76" customFormat="1" x14ac:dyDescent="0.3">
      <c r="A200" s="92">
        <v>189</v>
      </c>
      <c r="B200" s="92">
        <v>21166</v>
      </c>
      <c r="C200" s="3"/>
      <c r="D200" s="4" t="s">
        <v>178</v>
      </c>
      <c r="E200" s="92">
        <f t="shared" si="11"/>
        <v>848369</v>
      </c>
      <c r="F200" s="92">
        <v>848370</v>
      </c>
      <c r="G200" s="92">
        <f t="shared" si="9"/>
        <v>2</v>
      </c>
      <c r="H200" s="4" t="s">
        <v>52</v>
      </c>
      <c r="I200" s="5">
        <f t="shared" si="10"/>
        <v>11.42</v>
      </c>
      <c r="J200" s="6" t="s">
        <v>2070</v>
      </c>
      <c r="K200" s="5">
        <v>11.42</v>
      </c>
      <c r="L200" s="6"/>
      <c r="M200" s="5"/>
      <c r="N200" s="6"/>
      <c r="O200" s="5"/>
      <c r="P200" s="6"/>
      <c r="Q200" s="5"/>
      <c r="R200" s="6"/>
      <c r="S200" s="5"/>
      <c r="T200" s="6"/>
      <c r="U200" s="5"/>
      <c r="V200" s="6"/>
      <c r="W200" s="5"/>
      <c r="X200" s="5">
        <f t="shared" si="8"/>
        <v>11.42</v>
      </c>
    </row>
    <row r="201" spans="1:24" s="76" customFormat="1" x14ac:dyDescent="0.3">
      <c r="A201" s="92">
        <v>190</v>
      </c>
      <c r="B201" s="92">
        <v>21167</v>
      </c>
      <c r="C201" s="3"/>
      <c r="D201" s="4" t="s">
        <v>264</v>
      </c>
      <c r="E201" s="92">
        <f t="shared" si="11"/>
        <v>848371</v>
      </c>
      <c r="F201" s="92">
        <v>848376</v>
      </c>
      <c r="G201" s="92">
        <f t="shared" si="9"/>
        <v>6</v>
      </c>
      <c r="H201" s="4" t="s">
        <v>1996</v>
      </c>
      <c r="I201" s="5">
        <f t="shared" si="10"/>
        <v>34.26</v>
      </c>
      <c r="J201" s="6" t="s">
        <v>2327</v>
      </c>
      <c r="K201" s="127">
        <v>34.26</v>
      </c>
      <c r="L201" s="6"/>
      <c r="M201" s="5"/>
      <c r="N201" s="6"/>
      <c r="O201" s="5"/>
      <c r="P201" s="6"/>
      <c r="Q201" s="5"/>
      <c r="R201" s="6"/>
      <c r="S201" s="5"/>
      <c r="T201" s="6"/>
      <c r="U201" s="5"/>
      <c r="V201" s="6"/>
      <c r="W201" s="5"/>
      <c r="X201" s="5">
        <f t="shared" si="8"/>
        <v>34.26</v>
      </c>
    </row>
    <row r="202" spans="1:24" s="76" customFormat="1" x14ac:dyDescent="0.3">
      <c r="A202" s="92">
        <v>191</v>
      </c>
      <c r="B202" s="92">
        <v>21168</v>
      </c>
      <c r="C202" s="3"/>
      <c r="D202" s="4" t="s">
        <v>229</v>
      </c>
      <c r="E202" s="92">
        <f t="shared" si="11"/>
        <v>848377</v>
      </c>
      <c r="F202" s="92">
        <v>848381</v>
      </c>
      <c r="G202" s="92">
        <f t="shared" si="9"/>
        <v>5</v>
      </c>
      <c r="H202" s="4" t="s">
        <v>39</v>
      </c>
      <c r="I202" s="5">
        <f t="shared" si="10"/>
        <v>28.55</v>
      </c>
      <c r="J202" s="6" t="s">
        <v>2071</v>
      </c>
      <c r="K202" s="5">
        <v>28.55</v>
      </c>
      <c r="L202" s="6"/>
      <c r="M202" s="5"/>
      <c r="N202" s="6"/>
      <c r="O202" s="5"/>
      <c r="P202" s="6"/>
      <c r="Q202" s="5"/>
      <c r="R202" s="6"/>
      <c r="S202" s="5"/>
      <c r="T202" s="6"/>
      <c r="U202" s="5"/>
      <c r="V202" s="6"/>
      <c r="W202" s="5"/>
      <c r="X202" s="5">
        <f t="shared" si="8"/>
        <v>28.55</v>
      </c>
    </row>
    <row r="203" spans="1:24" s="76" customFormat="1" x14ac:dyDescent="0.3">
      <c r="A203" s="92">
        <v>192</v>
      </c>
      <c r="B203" s="92">
        <v>21169</v>
      </c>
      <c r="C203" s="3"/>
      <c r="D203" s="4" t="s">
        <v>245</v>
      </c>
      <c r="E203" s="92">
        <f t="shared" si="11"/>
        <v>848382</v>
      </c>
      <c r="F203" s="92">
        <v>848393</v>
      </c>
      <c r="G203" s="92">
        <f t="shared" si="9"/>
        <v>12</v>
      </c>
      <c r="H203" s="4" t="s">
        <v>17</v>
      </c>
      <c r="I203" s="5">
        <f t="shared" si="10"/>
        <v>68.52</v>
      </c>
      <c r="J203" s="6" t="s">
        <v>2149</v>
      </c>
      <c r="K203" s="5">
        <v>22.84</v>
      </c>
      <c r="L203" s="6" t="s">
        <v>2150</v>
      </c>
      <c r="M203" s="5">
        <v>28.55</v>
      </c>
      <c r="N203" s="6" t="s">
        <v>2151</v>
      </c>
      <c r="O203" s="5">
        <v>17.13</v>
      </c>
      <c r="P203" s="6"/>
      <c r="Q203" s="5"/>
      <c r="R203" s="6"/>
      <c r="S203" s="5"/>
      <c r="T203" s="6"/>
      <c r="U203" s="5"/>
      <c r="V203" s="6"/>
      <c r="W203" s="5"/>
      <c r="X203" s="5">
        <f t="shared" si="8"/>
        <v>68.52</v>
      </c>
    </row>
    <row r="204" spans="1:24" s="76" customFormat="1" x14ac:dyDescent="0.3">
      <c r="A204" s="92">
        <v>193</v>
      </c>
      <c r="B204" s="92">
        <v>21170</v>
      </c>
      <c r="C204" s="3"/>
      <c r="D204" s="4" t="s">
        <v>268</v>
      </c>
      <c r="E204" s="92">
        <f t="shared" si="11"/>
        <v>848394</v>
      </c>
      <c r="F204" s="92">
        <v>848406</v>
      </c>
      <c r="G204" s="92">
        <f t="shared" si="9"/>
        <v>13</v>
      </c>
      <c r="H204" s="4" t="s">
        <v>107</v>
      </c>
      <c r="I204" s="5">
        <f t="shared" si="10"/>
        <v>74.23</v>
      </c>
      <c r="J204" s="6" t="s">
        <v>2072</v>
      </c>
      <c r="K204" s="5">
        <v>39.97</v>
      </c>
      <c r="L204" s="6" t="s">
        <v>2073</v>
      </c>
      <c r="M204" s="5">
        <v>17.13</v>
      </c>
      <c r="N204" s="6" t="s">
        <v>2074</v>
      </c>
      <c r="O204" s="5">
        <v>17.13</v>
      </c>
      <c r="P204" s="6"/>
      <c r="Q204" s="5"/>
      <c r="R204" s="6"/>
      <c r="S204" s="5"/>
      <c r="T204" s="6"/>
      <c r="U204" s="5"/>
      <c r="V204" s="6"/>
      <c r="W204" s="5"/>
      <c r="X204" s="5">
        <f t="shared" si="8"/>
        <v>74.22999999999999</v>
      </c>
    </row>
    <row r="205" spans="1:24" s="76" customFormat="1" x14ac:dyDescent="0.3">
      <c r="A205" s="92">
        <v>194</v>
      </c>
      <c r="B205" s="92">
        <v>21171</v>
      </c>
      <c r="C205" s="3"/>
      <c r="D205" s="4" t="s">
        <v>250</v>
      </c>
      <c r="E205" s="92">
        <f t="shared" si="11"/>
        <v>848407</v>
      </c>
      <c r="F205" s="92">
        <v>848410</v>
      </c>
      <c r="G205" s="92">
        <f t="shared" si="9"/>
        <v>4</v>
      </c>
      <c r="H205" s="4" t="s">
        <v>290</v>
      </c>
      <c r="I205" s="5">
        <f t="shared" si="10"/>
        <v>22.84</v>
      </c>
      <c r="J205" s="6" t="s">
        <v>2110</v>
      </c>
      <c r="K205" s="5">
        <v>22.84</v>
      </c>
      <c r="L205" s="6"/>
      <c r="M205" s="5"/>
      <c r="N205" s="6"/>
      <c r="O205" s="5"/>
      <c r="P205" s="6"/>
      <c r="Q205" s="5"/>
      <c r="R205" s="6"/>
      <c r="S205" s="5"/>
      <c r="T205" s="6"/>
      <c r="U205" s="5"/>
      <c r="V205" s="6"/>
      <c r="W205" s="5"/>
      <c r="X205" s="5">
        <f t="shared" si="8"/>
        <v>22.84</v>
      </c>
    </row>
    <row r="206" spans="1:24" s="76" customFormat="1" x14ac:dyDescent="0.3">
      <c r="A206" s="92">
        <v>195</v>
      </c>
      <c r="B206" s="92">
        <v>21172</v>
      </c>
      <c r="C206" s="3"/>
      <c r="D206" s="4" t="s">
        <v>172</v>
      </c>
      <c r="E206" s="92">
        <f t="shared" si="11"/>
        <v>848411</v>
      </c>
      <c r="F206" s="92">
        <v>848418</v>
      </c>
      <c r="G206" s="92">
        <f t="shared" si="9"/>
        <v>8</v>
      </c>
      <c r="H206" s="4" t="s">
        <v>35</v>
      </c>
      <c r="I206" s="5">
        <f t="shared" si="10"/>
        <v>45.68</v>
      </c>
      <c r="J206" s="6" t="s">
        <v>2075</v>
      </c>
      <c r="K206" s="5">
        <v>34.26</v>
      </c>
      <c r="L206" s="6" t="s">
        <v>2076</v>
      </c>
      <c r="M206" s="5">
        <v>11.42</v>
      </c>
      <c r="N206" s="6"/>
      <c r="O206" s="5"/>
      <c r="P206" s="6"/>
      <c r="Q206" s="5"/>
      <c r="R206" s="6"/>
      <c r="S206" s="5"/>
      <c r="T206" s="6"/>
      <c r="U206" s="5"/>
      <c r="V206" s="6"/>
      <c r="W206" s="5"/>
      <c r="X206" s="5">
        <f t="shared" si="8"/>
        <v>45.68</v>
      </c>
    </row>
    <row r="207" spans="1:24" s="76" customFormat="1" x14ac:dyDescent="0.3">
      <c r="A207" s="92">
        <v>196</v>
      </c>
      <c r="B207" s="92">
        <v>21173</v>
      </c>
      <c r="C207" s="3"/>
      <c r="D207" s="4" t="s">
        <v>262</v>
      </c>
      <c r="E207" s="92">
        <f t="shared" si="11"/>
        <v>848419</v>
      </c>
      <c r="F207" s="92">
        <v>848422</v>
      </c>
      <c r="G207" s="92">
        <f t="shared" si="9"/>
        <v>4</v>
      </c>
      <c r="H207" s="4" t="s">
        <v>33</v>
      </c>
      <c r="I207" s="5">
        <f t="shared" si="10"/>
        <v>22.84</v>
      </c>
      <c r="J207" s="6" t="s">
        <v>1583</v>
      </c>
      <c r="K207" s="5">
        <v>22.84</v>
      </c>
      <c r="L207" s="6"/>
      <c r="M207" s="5"/>
      <c r="N207" s="6"/>
      <c r="O207" s="5"/>
      <c r="P207" s="6"/>
      <c r="Q207" s="5"/>
      <c r="R207" s="6"/>
      <c r="S207" s="5"/>
      <c r="T207" s="6"/>
      <c r="U207" s="5"/>
      <c r="V207" s="6"/>
      <c r="W207" s="5"/>
      <c r="X207" s="5">
        <f t="shared" si="8"/>
        <v>22.84</v>
      </c>
    </row>
    <row r="208" spans="1:24" s="76" customFormat="1" x14ac:dyDescent="0.3">
      <c r="A208" s="92">
        <v>197</v>
      </c>
      <c r="B208" s="92">
        <v>21174</v>
      </c>
      <c r="C208" s="3"/>
      <c r="D208" s="4" t="s">
        <v>179</v>
      </c>
      <c r="E208" s="92">
        <f t="shared" si="11"/>
        <v>848423</v>
      </c>
      <c r="F208" s="92">
        <v>848431</v>
      </c>
      <c r="G208" s="92">
        <f t="shared" si="9"/>
        <v>9</v>
      </c>
      <c r="H208" s="4" t="s">
        <v>1</v>
      </c>
      <c r="I208" s="5">
        <f t="shared" si="10"/>
        <v>51.39</v>
      </c>
      <c r="J208" s="6" t="s">
        <v>2077</v>
      </c>
      <c r="K208" s="5">
        <v>51.39</v>
      </c>
      <c r="L208" s="6"/>
      <c r="M208" s="5"/>
      <c r="N208" s="6"/>
      <c r="O208" s="5"/>
      <c r="P208" s="6"/>
      <c r="Q208" s="5"/>
      <c r="R208" s="6"/>
      <c r="S208" s="5"/>
      <c r="T208" s="6"/>
      <c r="U208" s="5"/>
      <c r="V208" s="6"/>
      <c r="W208" s="5"/>
      <c r="X208" s="5">
        <f t="shared" si="8"/>
        <v>51.39</v>
      </c>
    </row>
    <row r="209" spans="1:24" s="76" customFormat="1" x14ac:dyDescent="0.3">
      <c r="A209" s="92">
        <v>198</v>
      </c>
      <c r="B209" s="92">
        <v>21175</v>
      </c>
      <c r="C209" s="3"/>
      <c r="D209" s="4" t="s">
        <v>255</v>
      </c>
      <c r="E209" s="92">
        <f t="shared" si="11"/>
        <v>848432</v>
      </c>
      <c r="F209" s="92">
        <v>848442</v>
      </c>
      <c r="G209" s="92">
        <f t="shared" si="9"/>
        <v>11</v>
      </c>
      <c r="H209" s="4" t="s">
        <v>23</v>
      </c>
      <c r="I209" s="5">
        <f t="shared" si="10"/>
        <v>62.81</v>
      </c>
      <c r="J209" s="6" t="s">
        <v>2111</v>
      </c>
      <c r="K209" s="5">
        <v>34.26</v>
      </c>
      <c r="L209" s="6" t="s">
        <v>2112</v>
      </c>
      <c r="M209" s="5">
        <v>17.13</v>
      </c>
      <c r="N209" s="6" t="s">
        <v>2113</v>
      </c>
      <c r="O209" s="5">
        <v>11.42</v>
      </c>
      <c r="P209" s="6"/>
      <c r="Q209" s="5"/>
      <c r="R209" s="6"/>
      <c r="S209" s="5"/>
      <c r="T209" s="6"/>
      <c r="U209" s="5"/>
      <c r="V209" s="6"/>
      <c r="W209" s="5"/>
      <c r="X209" s="5">
        <f t="shared" si="8"/>
        <v>62.81</v>
      </c>
    </row>
    <row r="210" spans="1:24" s="76" customFormat="1" x14ac:dyDescent="0.3">
      <c r="A210" s="92">
        <v>199</v>
      </c>
      <c r="B210" s="92">
        <v>21176</v>
      </c>
      <c r="C210" s="3"/>
      <c r="D210" s="4" t="s">
        <v>333</v>
      </c>
      <c r="E210" s="92">
        <f t="shared" si="11"/>
        <v>848443</v>
      </c>
      <c r="F210" s="92">
        <v>848446</v>
      </c>
      <c r="G210" s="92">
        <f t="shared" si="9"/>
        <v>4</v>
      </c>
      <c r="H210" s="4" t="s">
        <v>188</v>
      </c>
      <c r="I210" s="5">
        <f t="shared" si="10"/>
        <v>22.84</v>
      </c>
      <c r="J210" s="6" t="s">
        <v>1351</v>
      </c>
      <c r="K210" s="5">
        <v>22.84</v>
      </c>
      <c r="L210" s="6"/>
      <c r="M210" s="5"/>
      <c r="N210" s="6"/>
      <c r="O210" s="5"/>
      <c r="P210" s="6"/>
      <c r="Q210" s="5"/>
      <c r="R210" s="6"/>
      <c r="S210" s="5"/>
      <c r="T210" s="6"/>
      <c r="U210" s="5"/>
      <c r="V210" s="6"/>
      <c r="W210" s="5"/>
      <c r="X210" s="5">
        <f t="shared" si="8"/>
        <v>22.84</v>
      </c>
    </row>
    <row r="211" spans="1:24" s="76" customFormat="1" x14ac:dyDescent="0.3">
      <c r="A211" s="92">
        <v>200</v>
      </c>
      <c r="B211" s="92">
        <v>21177</v>
      </c>
      <c r="C211" s="3"/>
      <c r="D211" s="4" t="s">
        <v>244</v>
      </c>
      <c r="E211" s="92">
        <f t="shared" si="11"/>
        <v>848447</v>
      </c>
      <c r="F211" s="92">
        <v>848449</v>
      </c>
      <c r="G211" s="92">
        <f t="shared" si="9"/>
        <v>3</v>
      </c>
      <c r="H211" s="4" t="s">
        <v>38</v>
      </c>
      <c r="I211" s="5">
        <f t="shared" si="10"/>
        <v>17.13</v>
      </c>
      <c r="J211" s="6" t="s">
        <v>2143</v>
      </c>
      <c r="K211" s="5">
        <v>17.13</v>
      </c>
      <c r="L211" s="6"/>
      <c r="M211" s="5"/>
      <c r="N211" s="6"/>
      <c r="O211" s="5"/>
      <c r="P211" s="6"/>
      <c r="Q211" s="5"/>
      <c r="R211" s="6"/>
      <c r="S211" s="5"/>
      <c r="T211" s="6"/>
      <c r="U211" s="5"/>
      <c r="V211" s="6"/>
      <c r="W211" s="5"/>
      <c r="X211" s="5">
        <f t="shared" si="8"/>
        <v>17.13</v>
      </c>
    </row>
    <row r="212" spans="1:24" s="76" customFormat="1" x14ac:dyDescent="0.3">
      <c r="A212" s="92">
        <v>201</v>
      </c>
      <c r="B212" s="92">
        <v>21178</v>
      </c>
      <c r="C212" s="3"/>
      <c r="D212" s="4" t="s">
        <v>239</v>
      </c>
      <c r="E212" s="92">
        <f t="shared" si="11"/>
        <v>848450</v>
      </c>
      <c r="F212" s="92">
        <v>848453</v>
      </c>
      <c r="G212" s="92">
        <f t="shared" si="9"/>
        <v>4</v>
      </c>
      <c r="H212" s="4" t="s">
        <v>331</v>
      </c>
      <c r="I212" s="5">
        <f t="shared" si="10"/>
        <v>22.84</v>
      </c>
      <c r="J212" s="6" t="s">
        <v>2229</v>
      </c>
      <c r="K212" s="5">
        <v>22.84</v>
      </c>
      <c r="L212" s="6"/>
      <c r="M212" s="5"/>
      <c r="N212" s="6"/>
      <c r="O212" s="5"/>
      <c r="P212" s="6"/>
      <c r="Q212" s="5"/>
      <c r="R212" s="6"/>
      <c r="S212" s="5"/>
      <c r="T212" s="6"/>
      <c r="U212" s="5"/>
      <c r="V212" s="6"/>
      <c r="W212" s="5"/>
      <c r="X212" s="5">
        <f t="shared" si="8"/>
        <v>22.84</v>
      </c>
    </row>
    <row r="213" spans="1:24" s="76" customFormat="1" x14ac:dyDescent="0.3">
      <c r="A213" s="92">
        <v>202</v>
      </c>
      <c r="B213" s="92">
        <v>21179</v>
      </c>
      <c r="C213" s="3">
        <v>43311</v>
      </c>
      <c r="D213" s="4" t="s">
        <v>148</v>
      </c>
      <c r="E213" s="92">
        <f t="shared" si="11"/>
        <v>848454</v>
      </c>
      <c r="F213" s="92">
        <v>848456</v>
      </c>
      <c r="G213" s="92">
        <f t="shared" si="9"/>
        <v>3</v>
      </c>
      <c r="H213" s="4" t="s">
        <v>45</v>
      </c>
      <c r="I213" s="5">
        <f t="shared" si="10"/>
        <v>17.13</v>
      </c>
      <c r="J213" s="6" t="s">
        <v>2078</v>
      </c>
      <c r="K213" s="5">
        <v>17.13</v>
      </c>
      <c r="L213" s="6"/>
      <c r="M213" s="5"/>
      <c r="N213" s="6"/>
      <c r="O213" s="5"/>
      <c r="P213" s="6"/>
      <c r="Q213" s="5"/>
      <c r="R213" s="6"/>
      <c r="S213" s="5"/>
      <c r="T213" s="6"/>
      <c r="U213" s="5"/>
      <c r="V213" s="6"/>
      <c r="W213" s="5"/>
      <c r="X213" s="5">
        <f t="shared" si="8"/>
        <v>17.13</v>
      </c>
    </row>
    <row r="214" spans="1:24" s="76" customFormat="1" x14ac:dyDescent="0.3">
      <c r="A214" s="92">
        <v>203</v>
      </c>
      <c r="B214" s="92">
        <v>21180</v>
      </c>
      <c r="C214" s="3"/>
      <c r="D214" s="4" t="s">
        <v>223</v>
      </c>
      <c r="E214" s="92">
        <f t="shared" si="11"/>
        <v>848457</v>
      </c>
      <c r="F214" s="92">
        <v>848458</v>
      </c>
      <c r="G214" s="92">
        <f t="shared" si="9"/>
        <v>2</v>
      </c>
      <c r="H214" s="4" t="s">
        <v>196</v>
      </c>
      <c r="I214" s="5">
        <f t="shared" si="10"/>
        <v>11.42</v>
      </c>
      <c r="J214" s="6" t="s">
        <v>2079</v>
      </c>
      <c r="K214" s="5">
        <v>11.42</v>
      </c>
      <c r="L214" s="6"/>
      <c r="M214" s="5"/>
      <c r="N214" s="6"/>
      <c r="O214" s="5"/>
      <c r="P214" s="6"/>
      <c r="Q214" s="5"/>
      <c r="R214" s="6"/>
      <c r="S214" s="5"/>
      <c r="T214" s="6"/>
      <c r="U214" s="5"/>
      <c r="V214" s="6"/>
      <c r="W214" s="5"/>
      <c r="X214" s="5">
        <f t="shared" si="8"/>
        <v>11.42</v>
      </c>
    </row>
    <row r="215" spans="1:24" s="76" customFormat="1" x14ac:dyDescent="0.3">
      <c r="A215" s="92">
        <v>204</v>
      </c>
      <c r="B215" s="92">
        <v>21181</v>
      </c>
      <c r="C215" s="3"/>
      <c r="D215" s="4" t="s">
        <v>874</v>
      </c>
      <c r="E215" s="92">
        <f t="shared" si="11"/>
        <v>848459</v>
      </c>
      <c r="F215" s="92">
        <v>848463</v>
      </c>
      <c r="G215" s="92">
        <f t="shared" si="9"/>
        <v>5</v>
      </c>
      <c r="H215" s="4" t="s">
        <v>42</v>
      </c>
      <c r="I215" s="5">
        <f t="shared" si="10"/>
        <v>28.55</v>
      </c>
      <c r="J215" s="6" t="s">
        <v>2080</v>
      </c>
      <c r="K215" s="5">
        <v>28.55</v>
      </c>
      <c r="L215" s="6"/>
      <c r="M215" s="5"/>
      <c r="N215" s="6"/>
      <c r="O215" s="5"/>
      <c r="P215" s="6"/>
      <c r="Q215" s="5"/>
      <c r="R215" s="6"/>
      <c r="S215" s="5"/>
      <c r="T215" s="6"/>
      <c r="U215" s="5"/>
      <c r="V215" s="6"/>
      <c r="W215" s="5"/>
      <c r="X215" s="5">
        <f t="shared" si="8"/>
        <v>28.55</v>
      </c>
    </row>
    <row r="216" spans="1:24" s="76" customFormat="1" x14ac:dyDescent="0.3">
      <c r="A216" s="92">
        <v>205</v>
      </c>
      <c r="B216" s="92">
        <v>21182</v>
      </c>
      <c r="C216" s="3"/>
      <c r="D216" s="4" t="s">
        <v>227</v>
      </c>
      <c r="E216" s="92">
        <f t="shared" si="11"/>
        <v>848464</v>
      </c>
      <c r="F216" s="92">
        <v>848475</v>
      </c>
      <c r="G216" s="92">
        <f t="shared" si="9"/>
        <v>12</v>
      </c>
      <c r="H216" s="4" t="s">
        <v>40</v>
      </c>
      <c r="I216" s="5">
        <f t="shared" si="10"/>
        <v>68.52</v>
      </c>
      <c r="J216" s="6" t="s">
        <v>2081</v>
      </c>
      <c r="K216" s="5">
        <v>68.52</v>
      </c>
      <c r="L216" s="6"/>
      <c r="M216" s="5"/>
      <c r="N216" s="6"/>
      <c r="O216" s="5"/>
      <c r="P216" s="6"/>
      <c r="Q216" s="5"/>
      <c r="R216" s="6"/>
      <c r="S216" s="5"/>
      <c r="T216" s="6"/>
      <c r="U216" s="5"/>
      <c r="V216" s="6"/>
      <c r="W216" s="5"/>
      <c r="X216" s="5">
        <f t="shared" si="8"/>
        <v>68.52</v>
      </c>
    </row>
    <row r="217" spans="1:24" s="76" customFormat="1" x14ac:dyDescent="0.3">
      <c r="A217" s="92">
        <v>206</v>
      </c>
      <c r="B217" s="92">
        <v>21183</v>
      </c>
      <c r="C217" s="3"/>
      <c r="D217" s="4" t="s">
        <v>228</v>
      </c>
      <c r="E217" s="92">
        <f t="shared" si="11"/>
        <v>848476</v>
      </c>
      <c r="F217" s="92">
        <v>848484</v>
      </c>
      <c r="G217" s="92">
        <f t="shared" si="9"/>
        <v>9</v>
      </c>
      <c r="H217" s="4" t="s">
        <v>40</v>
      </c>
      <c r="I217" s="5">
        <f t="shared" si="10"/>
        <v>51.39</v>
      </c>
      <c r="J217" s="6" t="s">
        <v>2082</v>
      </c>
      <c r="K217" s="5">
        <v>51.39</v>
      </c>
      <c r="L217" s="6"/>
      <c r="M217" s="5"/>
      <c r="N217" s="6"/>
      <c r="O217" s="5"/>
      <c r="P217" s="6"/>
      <c r="Q217" s="5"/>
      <c r="R217" s="6"/>
      <c r="S217" s="5"/>
      <c r="T217" s="6"/>
      <c r="U217" s="5"/>
      <c r="V217" s="6"/>
      <c r="W217" s="5"/>
      <c r="X217" s="5">
        <f t="shared" si="8"/>
        <v>51.39</v>
      </c>
    </row>
    <row r="218" spans="1:24" s="76" customFormat="1" x14ac:dyDescent="0.3">
      <c r="A218" s="92">
        <v>207</v>
      </c>
      <c r="B218" s="92">
        <v>21184</v>
      </c>
      <c r="C218" s="3"/>
      <c r="D218" s="4" t="s">
        <v>141</v>
      </c>
      <c r="E218" s="92">
        <f t="shared" si="11"/>
        <v>848485</v>
      </c>
      <c r="F218" s="92">
        <v>848488</v>
      </c>
      <c r="G218" s="92">
        <f t="shared" si="9"/>
        <v>4</v>
      </c>
      <c r="H218" s="4" t="s">
        <v>40</v>
      </c>
      <c r="I218" s="5">
        <f t="shared" si="10"/>
        <v>22.84</v>
      </c>
      <c r="J218" s="6" t="s">
        <v>2083</v>
      </c>
      <c r="K218" s="5">
        <v>22.84</v>
      </c>
      <c r="L218" s="6"/>
      <c r="M218" s="5"/>
      <c r="N218" s="6"/>
      <c r="O218" s="5"/>
      <c r="P218" s="6"/>
      <c r="Q218" s="5"/>
      <c r="R218" s="6"/>
      <c r="S218" s="5"/>
      <c r="T218" s="6"/>
      <c r="U218" s="5"/>
      <c r="V218" s="6"/>
      <c r="W218" s="5"/>
      <c r="X218" s="5">
        <f t="shared" si="8"/>
        <v>22.84</v>
      </c>
    </row>
    <row r="219" spans="1:24" s="76" customFormat="1" x14ac:dyDescent="0.3">
      <c r="A219" s="92">
        <v>208</v>
      </c>
      <c r="B219" s="92">
        <v>21185</v>
      </c>
      <c r="C219" s="3"/>
      <c r="D219" s="4" t="s">
        <v>251</v>
      </c>
      <c r="E219" s="92">
        <f t="shared" si="11"/>
        <v>848489</v>
      </c>
      <c r="F219" s="92">
        <v>848489</v>
      </c>
      <c r="G219" s="92">
        <f t="shared" si="9"/>
        <v>1</v>
      </c>
      <c r="H219" s="4" t="s">
        <v>97</v>
      </c>
      <c r="I219" s="5">
        <f t="shared" si="10"/>
        <v>5.71</v>
      </c>
      <c r="J219" s="6" t="s">
        <v>2084</v>
      </c>
      <c r="K219" s="5">
        <v>5.71</v>
      </c>
      <c r="L219" s="6"/>
      <c r="M219" s="5"/>
      <c r="N219" s="6"/>
      <c r="O219" s="5"/>
      <c r="P219" s="6"/>
      <c r="Q219" s="5"/>
      <c r="R219" s="6"/>
      <c r="S219" s="5"/>
      <c r="T219" s="6"/>
      <c r="U219" s="5"/>
      <c r="V219" s="6"/>
      <c r="W219" s="5"/>
      <c r="X219" s="5">
        <f t="shared" si="8"/>
        <v>5.71</v>
      </c>
    </row>
    <row r="220" spans="1:24" s="76" customFormat="1" x14ac:dyDescent="0.3">
      <c r="A220" s="92">
        <v>209</v>
      </c>
      <c r="B220" s="92">
        <v>21186</v>
      </c>
      <c r="C220" s="3">
        <v>43312</v>
      </c>
      <c r="D220" s="4" t="s">
        <v>244</v>
      </c>
      <c r="E220" s="92">
        <f t="shared" si="11"/>
        <v>848490</v>
      </c>
      <c r="F220" s="92">
        <v>848490</v>
      </c>
      <c r="G220" s="92">
        <f t="shared" si="9"/>
        <v>1</v>
      </c>
      <c r="H220" s="4" t="s">
        <v>27</v>
      </c>
      <c r="I220" s="5">
        <f t="shared" si="10"/>
        <v>5.71</v>
      </c>
      <c r="J220" s="6" t="s">
        <v>2188</v>
      </c>
      <c r="K220" s="5">
        <v>5.71</v>
      </c>
      <c r="L220" s="6"/>
      <c r="M220" s="5"/>
      <c r="N220" s="6"/>
      <c r="O220" s="5"/>
      <c r="P220" s="6"/>
      <c r="Q220" s="5"/>
      <c r="R220" s="6"/>
      <c r="S220" s="5"/>
      <c r="T220" s="6"/>
      <c r="U220" s="5"/>
      <c r="V220" s="6"/>
      <c r="W220" s="5"/>
      <c r="X220" s="5">
        <f t="shared" si="8"/>
        <v>5.71</v>
      </c>
    </row>
    <row r="221" spans="1:24" s="76" customFormat="1" x14ac:dyDescent="0.3">
      <c r="A221" s="92">
        <v>210</v>
      </c>
      <c r="B221" s="92">
        <v>21187</v>
      </c>
      <c r="C221" s="3"/>
      <c r="D221" s="4" t="s">
        <v>245</v>
      </c>
      <c r="E221" s="92">
        <f t="shared" si="11"/>
        <v>848491</v>
      </c>
      <c r="F221" s="92">
        <v>848492</v>
      </c>
      <c r="G221" s="92">
        <f t="shared" si="9"/>
        <v>2</v>
      </c>
      <c r="H221" s="4" t="s">
        <v>97</v>
      </c>
      <c r="I221" s="5">
        <f t="shared" si="10"/>
        <v>11.42</v>
      </c>
      <c r="J221" s="126" t="s">
        <v>1467</v>
      </c>
      <c r="K221" s="5"/>
      <c r="L221" s="6"/>
      <c r="M221" s="5"/>
      <c r="N221" s="6"/>
      <c r="O221" s="5"/>
      <c r="P221" s="6"/>
      <c r="Q221" s="5"/>
      <c r="R221" s="6"/>
      <c r="S221" s="5"/>
      <c r="T221" s="6"/>
      <c r="U221" s="5"/>
      <c r="V221" s="6"/>
      <c r="W221" s="5"/>
      <c r="X221" s="5">
        <f t="shared" si="8"/>
        <v>0</v>
      </c>
    </row>
    <row r="222" spans="1:24" s="76" customFormat="1" x14ac:dyDescent="0.3">
      <c r="A222" s="92">
        <v>211</v>
      </c>
      <c r="B222" s="92">
        <v>21188</v>
      </c>
      <c r="C222" s="3"/>
      <c r="D222" s="4" t="s">
        <v>268</v>
      </c>
      <c r="E222" s="92">
        <f t="shared" si="11"/>
        <v>848493</v>
      </c>
      <c r="F222" s="92">
        <v>848498</v>
      </c>
      <c r="G222" s="92">
        <f t="shared" si="9"/>
        <v>6</v>
      </c>
      <c r="H222" s="4" t="s">
        <v>97</v>
      </c>
      <c r="I222" s="5">
        <f t="shared" si="10"/>
        <v>34.26</v>
      </c>
      <c r="J222" s="126" t="s">
        <v>1467</v>
      </c>
      <c r="K222" s="5"/>
      <c r="L222" s="6"/>
      <c r="M222" s="5"/>
      <c r="N222" s="6"/>
      <c r="O222" s="5"/>
      <c r="P222" s="6"/>
      <c r="Q222" s="5"/>
      <c r="R222" s="6"/>
      <c r="S222" s="5"/>
      <c r="T222" s="6"/>
      <c r="U222" s="5"/>
      <c r="V222" s="6"/>
      <c r="W222" s="5"/>
      <c r="X222" s="5">
        <f t="shared" si="8"/>
        <v>0</v>
      </c>
    </row>
    <row r="223" spans="1:24" s="76" customFormat="1" x14ac:dyDescent="0.3">
      <c r="A223" s="92">
        <v>212</v>
      </c>
      <c r="B223" s="92">
        <v>21189</v>
      </c>
      <c r="C223" s="3"/>
      <c r="D223" s="4" t="s">
        <v>149</v>
      </c>
      <c r="E223" s="92">
        <f t="shared" si="11"/>
        <v>848499</v>
      </c>
      <c r="F223" s="92">
        <v>848506</v>
      </c>
      <c r="G223" s="92">
        <f t="shared" si="9"/>
        <v>8</v>
      </c>
      <c r="H223" s="4" t="s">
        <v>1113</v>
      </c>
      <c r="I223" s="5">
        <f t="shared" si="10"/>
        <v>45.68</v>
      </c>
      <c r="J223" s="6" t="s">
        <v>2152</v>
      </c>
      <c r="K223" s="5">
        <v>22.84</v>
      </c>
      <c r="L223" s="6" t="s">
        <v>2153</v>
      </c>
      <c r="M223" s="5">
        <v>22.84</v>
      </c>
      <c r="N223" s="6"/>
      <c r="O223" s="5"/>
      <c r="P223" s="6"/>
      <c r="Q223" s="5"/>
      <c r="R223" s="6"/>
      <c r="S223" s="5"/>
      <c r="T223" s="6"/>
      <c r="U223" s="5"/>
      <c r="V223" s="6"/>
      <c r="W223" s="5"/>
      <c r="X223" s="5">
        <f t="shared" si="8"/>
        <v>45.68</v>
      </c>
    </row>
    <row r="224" spans="1:24" s="76" customFormat="1" x14ac:dyDescent="0.3">
      <c r="A224" s="92">
        <v>213</v>
      </c>
      <c r="B224" s="92">
        <v>21190</v>
      </c>
      <c r="C224" s="3"/>
      <c r="D224" s="4" t="s">
        <v>245</v>
      </c>
      <c r="E224" s="92">
        <f t="shared" si="11"/>
        <v>848507</v>
      </c>
      <c r="F224" s="92">
        <v>848511</v>
      </c>
      <c r="G224" s="92">
        <f t="shared" si="9"/>
        <v>5</v>
      </c>
      <c r="H224" s="4" t="s">
        <v>107</v>
      </c>
      <c r="I224" s="5">
        <f t="shared" si="10"/>
        <v>28.55</v>
      </c>
      <c r="J224" s="6" t="s">
        <v>2085</v>
      </c>
      <c r="K224" s="5">
        <v>11.42</v>
      </c>
      <c r="L224" s="6" t="s">
        <v>2086</v>
      </c>
      <c r="M224" s="5">
        <v>17.13</v>
      </c>
      <c r="N224" s="6"/>
      <c r="O224" s="5"/>
      <c r="P224" s="6"/>
      <c r="Q224" s="5"/>
      <c r="R224" s="6"/>
      <c r="S224" s="5"/>
      <c r="T224" s="6"/>
      <c r="U224" s="5"/>
      <c r="V224" s="6"/>
      <c r="W224" s="5"/>
      <c r="X224" s="5">
        <f t="shared" si="8"/>
        <v>28.549999999999997</v>
      </c>
    </row>
    <row r="225" spans="1:24" s="76" customFormat="1" x14ac:dyDescent="0.3">
      <c r="A225" s="92">
        <v>214</v>
      </c>
      <c r="B225" s="92">
        <v>21191</v>
      </c>
      <c r="C225" s="3"/>
      <c r="D225" s="4" t="s">
        <v>262</v>
      </c>
      <c r="E225" s="92">
        <f t="shared" si="11"/>
        <v>848512</v>
      </c>
      <c r="F225" s="92">
        <v>848522</v>
      </c>
      <c r="G225" s="92">
        <f t="shared" si="9"/>
        <v>11</v>
      </c>
      <c r="H225" s="4" t="s">
        <v>31</v>
      </c>
      <c r="I225" s="5">
        <f t="shared" si="10"/>
        <v>62.81</v>
      </c>
      <c r="J225" s="6" t="s">
        <v>2189</v>
      </c>
      <c r="K225" s="5">
        <v>22.84</v>
      </c>
      <c r="L225" s="6" t="s">
        <v>2190</v>
      </c>
      <c r="M225" s="5">
        <v>17.13</v>
      </c>
      <c r="N225" s="6" t="s">
        <v>2191</v>
      </c>
      <c r="O225" s="5">
        <v>17.13</v>
      </c>
      <c r="P225" s="6" t="s">
        <v>2192</v>
      </c>
      <c r="Q225" s="5">
        <v>5.71</v>
      </c>
      <c r="R225" s="6"/>
      <c r="S225" s="5"/>
      <c r="T225" s="6"/>
      <c r="U225" s="5"/>
      <c r="V225" s="6"/>
      <c r="W225" s="5"/>
      <c r="X225" s="5">
        <f t="shared" si="8"/>
        <v>62.809999999999995</v>
      </c>
    </row>
    <row r="226" spans="1:24" s="76" customFormat="1" x14ac:dyDescent="0.3">
      <c r="A226" s="92">
        <v>215</v>
      </c>
      <c r="B226" s="92">
        <v>21192</v>
      </c>
      <c r="C226" s="3"/>
      <c r="D226" s="4" t="s">
        <v>264</v>
      </c>
      <c r="E226" s="92">
        <f t="shared" si="11"/>
        <v>848523</v>
      </c>
      <c r="F226" s="92">
        <v>848534</v>
      </c>
      <c r="G226" s="92">
        <f t="shared" si="9"/>
        <v>12</v>
      </c>
      <c r="H226" s="4" t="s">
        <v>9</v>
      </c>
      <c r="I226" s="5">
        <f t="shared" si="10"/>
        <v>68.52</v>
      </c>
      <c r="J226" s="6" t="s">
        <v>2253</v>
      </c>
      <c r="K226" s="127">
        <v>22.84</v>
      </c>
      <c r="L226" s="6" t="s">
        <v>2254</v>
      </c>
      <c r="M226" s="5">
        <v>22.84</v>
      </c>
      <c r="N226" s="6" t="s">
        <v>2255</v>
      </c>
      <c r="O226" s="5">
        <v>22.84</v>
      </c>
      <c r="P226" s="6"/>
      <c r="Q226" s="5"/>
      <c r="R226" s="6"/>
      <c r="S226" s="5"/>
      <c r="T226" s="6"/>
      <c r="U226" s="5"/>
      <c r="V226" s="6"/>
      <c r="W226" s="5"/>
      <c r="X226" s="5">
        <f t="shared" si="8"/>
        <v>68.52</v>
      </c>
    </row>
    <row r="227" spans="1:24" s="1" customFormat="1" x14ac:dyDescent="0.3">
      <c r="A227" s="48"/>
      <c r="B227" s="92"/>
      <c r="C227" s="3"/>
      <c r="D227" s="43"/>
      <c r="E227" s="48"/>
      <c r="F227" s="48"/>
      <c r="G227" s="48"/>
      <c r="H227" s="4"/>
      <c r="I227" s="5">
        <f t="shared" si="10"/>
        <v>0</v>
      </c>
      <c r="J227" s="6"/>
      <c r="K227" s="5"/>
      <c r="L227" s="6"/>
      <c r="M227" s="5"/>
      <c r="N227" s="6"/>
      <c r="O227" s="5"/>
      <c r="P227" s="6"/>
      <c r="Q227" s="5"/>
      <c r="R227" s="6"/>
      <c r="S227" s="5"/>
      <c r="T227" s="6"/>
      <c r="U227" s="5"/>
      <c r="V227" s="6"/>
      <c r="W227" s="5"/>
      <c r="X227" s="5"/>
    </row>
    <row r="228" spans="1:24" x14ac:dyDescent="0.3">
      <c r="A228" s="47"/>
      <c r="B228" s="92"/>
      <c r="C228" s="3"/>
      <c r="D228" s="43"/>
      <c r="E228" s="46"/>
      <c r="F228" s="46"/>
      <c r="G228" s="46">
        <f>SUM(G12:G227)</f>
        <v>2918</v>
      </c>
      <c r="H228" s="4"/>
      <c r="I228" s="5">
        <f>SUM(I12:I227)</f>
        <v>16661.779999999948</v>
      </c>
      <c r="J228" s="6"/>
      <c r="K228" s="5"/>
      <c r="L228" s="6"/>
      <c r="M228" s="5"/>
      <c r="N228" s="6"/>
      <c r="O228" s="5"/>
      <c r="P228" s="6"/>
      <c r="Q228" s="5"/>
      <c r="R228" s="6"/>
      <c r="S228" s="5"/>
      <c r="T228" s="6"/>
      <c r="U228" s="5"/>
      <c r="V228" s="6"/>
      <c r="W228" s="5"/>
      <c r="X228" s="5">
        <f>SUM(X12:X226)</f>
        <v>16439.089999999949</v>
      </c>
    </row>
    <row r="232" spans="1:24" x14ac:dyDescent="0.3">
      <c r="I232" s="185" t="s">
        <v>1929</v>
      </c>
      <c r="J232" s="185" t="s">
        <v>1930</v>
      </c>
      <c r="K232" s="186" t="s">
        <v>1931</v>
      </c>
      <c r="L232" s="187"/>
    </row>
    <row r="233" spans="1:24" x14ac:dyDescent="0.3">
      <c r="I233" s="185"/>
      <c r="J233" s="185"/>
      <c r="K233" s="188"/>
      <c r="L233" s="189"/>
    </row>
    <row r="234" spans="1:24" x14ac:dyDescent="0.3">
      <c r="I234" s="4"/>
      <c r="J234" s="4"/>
      <c r="K234" s="190"/>
      <c r="L234" s="191"/>
    </row>
    <row r="235" spans="1:24" x14ac:dyDescent="0.3">
      <c r="I235" s="125">
        <v>16661.78</v>
      </c>
      <c r="J235" s="125">
        <v>16439.09</v>
      </c>
      <c r="K235" s="192">
        <v>222.69</v>
      </c>
      <c r="L235" s="193"/>
    </row>
  </sheetData>
  <mergeCells count="12">
    <mergeCell ref="I232:I233"/>
    <mergeCell ref="J232:J233"/>
    <mergeCell ref="K232:L233"/>
    <mergeCell ref="K234:L234"/>
    <mergeCell ref="K235:L235"/>
    <mergeCell ref="B10:X10"/>
    <mergeCell ref="A1:X4"/>
    <mergeCell ref="B5:X5"/>
    <mergeCell ref="B6:X6"/>
    <mergeCell ref="B7:X7"/>
    <mergeCell ref="B8:X8"/>
    <mergeCell ref="B9:X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zoomScaleNormal="100" workbookViewId="0">
      <selection activeCell="N187" sqref="N187"/>
    </sheetView>
  </sheetViews>
  <sheetFormatPr baseColWidth="10" defaultRowHeight="14.4" x14ac:dyDescent="0.3"/>
  <cols>
    <col min="1" max="1" width="4.6640625" style="76" bestFit="1" customWidth="1"/>
    <col min="2" max="2" width="7.44140625" style="76" bestFit="1" customWidth="1"/>
    <col min="3" max="3" width="9.88671875" style="76" customWidth="1"/>
    <col min="4" max="4" width="24.109375" style="44" customWidth="1"/>
    <col min="5" max="5" width="9.44140625" style="76" bestFit="1" customWidth="1"/>
    <col min="6" max="6" width="8.6640625" style="76" bestFit="1" customWidth="1"/>
    <col min="7" max="7" width="9.6640625" style="76" bestFit="1" customWidth="1"/>
    <col min="8" max="8" width="42.88671875" style="76" bestFit="1" customWidth="1"/>
    <col min="9" max="9" width="15" style="76" bestFit="1" customWidth="1"/>
    <col min="10" max="10" width="12" style="76" customWidth="1"/>
    <col min="11" max="11" width="12.33203125" style="76" bestFit="1" customWidth="1"/>
    <col min="12" max="12" width="9.6640625" style="76" bestFit="1" customWidth="1"/>
    <col min="13" max="13" width="9.5546875" style="76" bestFit="1" customWidth="1"/>
    <col min="14" max="14" width="9.6640625" style="76" customWidth="1"/>
    <col min="15" max="15" width="8" style="76" bestFit="1" customWidth="1"/>
    <col min="16" max="16" width="9.6640625" style="76" bestFit="1" customWidth="1"/>
    <col min="17" max="17" width="8" style="76" bestFit="1" customWidth="1"/>
    <col min="18" max="18" width="9.6640625" style="76" bestFit="1" customWidth="1"/>
    <col min="19" max="19" width="8" style="76" bestFit="1" customWidth="1"/>
    <col min="20" max="20" width="9.6640625" style="76" bestFit="1" customWidth="1"/>
    <col min="21" max="21" width="7.5546875" style="76" bestFit="1" customWidth="1"/>
    <col min="22" max="22" width="9.6640625" style="76" bestFit="1" customWidth="1"/>
    <col min="23" max="23" width="7.5546875" style="76" bestFit="1" customWidth="1"/>
    <col min="24" max="24" width="12.33203125" style="76" bestFit="1" customWidth="1"/>
  </cols>
  <sheetData>
    <row r="1" spans="1:24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</row>
    <row r="3" spans="1:24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x14ac:dyDescent="0.3"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B10" s="195" t="s">
        <v>3790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128" t="s">
        <v>75</v>
      </c>
      <c r="B11" s="128" t="s">
        <v>59</v>
      </c>
      <c r="C11" s="128" t="s">
        <v>0</v>
      </c>
      <c r="D11" s="128" t="s">
        <v>134</v>
      </c>
      <c r="E11" s="128" t="s">
        <v>66</v>
      </c>
      <c r="F11" s="128" t="s">
        <v>67</v>
      </c>
      <c r="G11" s="128" t="s">
        <v>68</v>
      </c>
      <c r="H11" s="128" t="s">
        <v>69</v>
      </c>
      <c r="I11" s="128" t="s">
        <v>54</v>
      </c>
      <c r="J11" s="128" t="s">
        <v>53</v>
      </c>
      <c r="K11" s="128" t="s">
        <v>54</v>
      </c>
      <c r="L11" s="128" t="s">
        <v>55</v>
      </c>
      <c r="M11" s="128" t="s">
        <v>54</v>
      </c>
      <c r="N11" s="128" t="s">
        <v>56</v>
      </c>
      <c r="O11" s="128" t="s">
        <v>54</v>
      </c>
      <c r="P11" s="128" t="s">
        <v>57</v>
      </c>
      <c r="Q11" s="128" t="s">
        <v>54</v>
      </c>
      <c r="R11" s="128" t="s">
        <v>58</v>
      </c>
      <c r="S11" s="128" t="s">
        <v>54</v>
      </c>
      <c r="T11" s="128" t="s">
        <v>70</v>
      </c>
      <c r="U11" s="128" t="s">
        <v>54</v>
      </c>
      <c r="V11" s="128" t="s">
        <v>71</v>
      </c>
      <c r="W11" s="128" t="s">
        <v>54</v>
      </c>
      <c r="X11" s="128" t="s">
        <v>72</v>
      </c>
    </row>
    <row r="12" spans="1:24" x14ac:dyDescent="0.3">
      <c r="A12" s="92">
        <v>1</v>
      </c>
      <c r="B12" s="92">
        <v>21193</v>
      </c>
      <c r="C12" s="3">
        <v>43320</v>
      </c>
      <c r="D12" s="4" t="s">
        <v>166</v>
      </c>
      <c r="E12" s="92">
        <v>848535</v>
      </c>
      <c r="F12" s="92">
        <v>848540</v>
      </c>
      <c r="G12" s="92">
        <f t="shared" ref="G12:G75" si="0">(F12-E12)+1</f>
        <v>6</v>
      </c>
      <c r="H12" s="4" t="s">
        <v>22</v>
      </c>
      <c r="I12" s="5">
        <f t="shared" ref="I12:I75" si="1">(G12*5.71)</f>
        <v>34.26</v>
      </c>
      <c r="J12" s="6" t="s">
        <v>2115</v>
      </c>
      <c r="K12" s="5">
        <v>22.84</v>
      </c>
      <c r="L12" s="6" t="s">
        <v>2116</v>
      </c>
      <c r="M12" s="5">
        <v>11.42</v>
      </c>
      <c r="N12" s="6"/>
      <c r="O12" s="5"/>
      <c r="P12" s="6"/>
      <c r="Q12" s="5"/>
      <c r="R12" s="6"/>
      <c r="S12" s="5"/>
      <c r="T12" s="6"/>
      <c r="U12" s="5"/>
      <c r="V12" s="6"/>
      <c r="W12" s="5"/>
      <c r="X12" s="5">
        <f t="shared" ref="X12:X75" si="2">K12+M12+O12+Q12+S12+U12+W12</f>
        <v>34.26</v>
      </c>
    </row>
    <row r="13" spans="1:24" x14ac:dyDescent="0.3">
      <c r="A13" s="92">
        <v>2</v>
      </c>
      <c r="B13" s="92">
        <v>21194</v>
      </c>
      <c r="C13" s="3"/>
      <c r="D13" s="4" t="s">
        <v>247</v>
      </c>
      <c r="E13" s="92">
        <f t="shared" ref="E13:E76" si="3">(F12+1)</f>
        <v>848541</v>
      </c>
      <c r="F13" s="92">
        <v>848542</v>
      </c>
      <c r="G13" s="92">
        <f t="shared" si="0"/>
        <v>2</v>
      </c>
      <c r="H13" s="4" t="s">
        <v>131</v>
      </c>
      <c r="I13" s="5">
        <f t="shared" si="1"/>
        <v>11.42</v>
      </c>
      <c r="J13" s="6" t="s">
        <v>2114</v>
      </c>
      <c r="K13" s="5">
        <v>11.42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5">
        <f t="shared" si="2"/>
        <v>11.42</v>
      </c>
    </row>
    <row r="14" spans="1:24" x14ac:dyDescent="0.3">
      <c r="A14" s="92">
        <v>3</v>
      </c>
      <c r="B14" s="92">
        <v>21195</v>
      </c>
      <c r="C14" s="3"/>
      <c r="D14" s="4" t="s">
        <v>249</v>
      </c>
      <c r="E14" s="92">
        <f t="shared" si="3"/>
        <v>848543</v>
      </c>
      <c r="F14" s="92">
        <v>848549</v>
      </c>
      <c r="G14" s="92">
        <f t="shared" si="0"/>
        <v>7</v>
      </c>
      <c r="H14" s="4" t="s">
        <v>193</v>
      </c>
      <c r="I14" s="5">
        <f t="shared" si="1"/>
        <v>39.97</v>
      </c>
      <c r="J14" s="6" t="s">
        <v>2154</v>
      </c>
      <c r="K14" s="5">
        <v>39.97</v>
      </c>
      <c r="L14" s="6"/>
      <c r="M14" s="5"/>
      <c r="N14" s="6"/>
      <c r="O14" s="5"/>
      <c r="P14" s="6"/>
      <c r="Q14" s="5"/>
      <c r="R14" s="6"/>
      <c r="S14" s="5"/>
      <c r="T14" s="6"/>
      <c r="U14" s="5"/>
      <c r="V14" s="6"/>
      <c r="W14" s="5"/>
      <c r="X14" s="5">
        <f t="shared" si="2"/>
        <v>39.97</v>
      </c>
    </row>
    <row r="15" spans="1:24" x14ac:dyDescent="0.3">
      <c r="A15" s="92">
        <v>4</v>
      </c>
      <c r="B15" s="92">
        <v>21196</v>
      </c>
      <c r="C15" s="3"/>
      <c r="D15" s="4" t="s">
        <v>252</v>
      </c>
      <c r="E15" s="92">
        <f t="shared" si="3"/>
        <v>848550</v>
      </c>
      <c r="F15" s="92">
        <v>848570</v>
      </c>
      <c r="G15" s="92">
        <f t="shared" si="0"/>
        <v>21</v>
      </c>
      <c r="H15" s="4" t="s">
        <v>108</v>
      </c>
      <c r="I15" s="5">
        <f t="shared" si="1"/>
        <v>119.91</v>
      </c>
      <c r="J15" s="6" t="s">
        <v>2155</v>
      </c>
      <c r="K15" s="5">
        <v>45.68</v>
      </c>
      <c r="L15" s="6" t="s">
        <v>2156</v>
      </c>
      <c r="M15" s="5">
        <v>57.1</v>
      </c>
      <c r="N15" s="6" t="s">
        <v>2157</v>
      </c>
      <c r="O15" s="5">
        <v>17.13</v>
      </c>
      <c r="P15" s="6"/>
      <c r="Q15" s="5"/>
      <c r="R15" s="6"/>
      <c r="S15" s="5"/>
      <c r="T15" s="6"/>
      <c r="U15" s="5"/>
      <c r="V15" s="6"/>
      <c r="W15" s="5"/>
      <c r="X15" s="5">
        <f t="shared" si="2"/>
        <v>119.91</v>
      </c>
    </row>
    <row r="16" spans="1:24" x14ac:dyDescent="0.3">
      <c r="A16" s="92">
        <v>5</v>
      </c>
      <c r="B16" s="92">
        <v>21197</v>
      </c>
      <c r="C16" s="3"/>
      <c r="D16" s="4" t="s">
        <v>253</v>
      </c>
      <c r="E16" s="92">
        <f t="shared" si="3"/>
        <v>848571</v>
      </c>
      <c r="F16" s="92">
        <v>848572</v>
      </c>
      <c r="G16" s="92">
        <f t="shared" si="0"/>
        <v>2</v>
      </c>
      <c r="H16" s="4" t="s">
        <v>43</v>
      </c>
      <c r="I16" s="5">
        <f t="shared" si="1"/>
        <v>11.42</v>
      </c>
      <c r="J16" s="6" t="s">
        <v>2256</v>
      </c>
      <c r="K16" s="5">
        <v>5.71</v>
      </c>
      <c r="L16" s="6" t="s">
        <v>2257</v>
      </c>
      <c r="M16" s="5">
        <v>5.71</v>
      </c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11.42</v>
      </c>
    </row>
    <row r="17" spans="1:24" x14ac:dyDescent="0.3">
      <c r="A17" s="92">
        <v>6</v>
      </c>
      <c r="B17" s="92">
        <v>21198</v>
      </c>
      <c r="C17" s="3"/>
      <c r="D17" s="4" t="s">
        <v>155</v>
      </c>
      <c r="E17" s="92">
        <f t="shared" si="3"/>
        <v>848573</v>
      </c>
      <c r="F17" s="92">
        <v>848574</v>
      </c>
      <c r="G17" s="92">
        <f t="shared" si="0"/>
        <v>2</v>
      </c>
      <c r="H17" s="4" t="s">
        <v>44</v>
      </c>
      <c r="I17" s="5">
        <f t="shared" si="1"/>
        <v>11.42</v>
      </c>
      <c r="J17" s="6" t="s">
        <v>2328</v>
      </c>
      <c r="K17" s="5">
        <v>11.42</v>
      </c>
      <c r="L17" s="6"/>
      <c r="M17" s="5"/>
      <c r="N17" s="6"/>
      <c r="O17" s="5"/>
      <c r="P17" s="6"/>
      <c r="Q17" s="5"/>
      <c r="R17" s="6"/>
      <c r="S17" s="5"/>
      <c r="T17" s="6"/>
      <c r="U17" s="5"/>
      <c r="V17" s="6"/>
      <c r="W17" s="5"/>
      <c r="X17" s="5">
        <f t="shared" si="2"/>
        <v>11.42</v>
      </c>
    </row>
    <row r="18" spans="1:24" x14ac:dyDescent="0.3">
      <c r="A18" s="92">
        <v>7</v>
      </c>
      <c r="B18" s="92">
        <v>21199</v>
      </c>
      <c r="C18" s="3"/>
      <c r="D18" s="4" t="s">
        <v>154</v>
      </c>
      <c r="E18" s="92">
        <f t="shared" si="3"/>
        <v>848575</v>
      </c>
      <c r="F18" s="92">
        <v>848604</v>
      </c>
      <c r="G18" s="92">
        <f t="shared" si="0"/>
        <v>30</v>
      </c>
      <c r="H18" s="4" t="s">
        <v>10</v>
      </c>
      <c r="I18" s="5">
        <f t="shared" si="1"/>
        <v>171.3</v>
      </c>
      <c r="J18" s="6" t="s">
        <v>2329</v>
      </c>
      <c r="K18" s="5">
        <v>22.84</v>
      </c>
      <c r="L18" s="6" t="s">
        <v>2330</v>
      </c>
      <c r="M18" s="5">
        <v>39.97</v>
      </c>
      <c r="N18" s="6" t="s">
        <v>2331</v>
      </c>
      <c r="O18" s="5">
        <v>39.97</v>
      </c>
      <c r="P18" s="6" t="s">
        <v>2332</v>
      </c>
      <c r="Q18" s="5">
        <v>39.97</v>
      </c>
      <c r="R18" s="6" t="s">
        <v>2333</v>
      </c>
      <c r="S18" s="5">
        <v>28.55</v>
      </c>
      <c r="T18" s="6"/>
      <c r="U18" s="5"/>
      <c r="V18" s="6"/>
      <c r="W18" s="5"/>
      <c r="X18" s="5">
        <f t="shared" si="2"/>
        <v>171.3</v>
      </c>
    </row>
    <row r="19" spans="1:24" x14ac:dyDescent="0.3">
      <c r="A19" s="92">
        <v>8</v>
      </c>
      <c r="B19" s="92">
        <v>21200</v>
      </c>
      <c r="C19" s="3"/>
      <c r="D19" s="4" t="s">
        <v>292</v>
      </c>
      <c r="E19" s="92">
        <f t="shared" si="3"/>
        <v>848605</v>
      </c>
      <c r="F19" s="92">
        <v>848607</v>
      </c>
      <c r="G19" s="92">
        <f t="shared" si="0"/>
        <v>3</v>
      </c>
      <c r="H19" s="4" t="s">
        <v>114</v>
      </c>
      <c r="I19" s="5">
        <f t="shared" si="1"/>
        <v>17.13</v>
      </c>
      <c r="J19" s="6" t="s">
        <v>2117</v>
      </c>
      <c r="K19" s="5">
        <v>17.13</v>
      </c>
      <c r="L19" s="6"/>
      <c r="M19" s="5"/>
      <c r="N19" s="6"/>
      <c r="O19" s="5"/>
      <c r="P19" s="6"/>
      <c r="Q19" s="5"/>
      <c r="R19" s="6"/>
      <c r="S19" s="5"/>
      <c r="T19" s="6"/>
      <c r="U19" s="5"/>
      <c r="V19" s="6"/>
      <c r="W19" s="5"/>
      <c r="X19" s="5">
        <f t="shared" si="2"/>
        <v>17.13</v>
      </c>
    </row>
    <row r="20" spans="1:24" x14ac:dyDescent="0.3">
      <c r="A20" s="92">
        <v>9</v>
      </c>
      <c r="B20" s="92">
        <v>21201</v>
      </c>
      <c r="C20" s="3"/>
      <c r="D20" s="4" t="s">
        <v>228</v>
      </c>
      <c r="E20" s="92">
        <f t="shared" si="3"/>
        <v>848608</v>
      </c>
      <c r="F20" s="92">
        <v>848638</v>
      </c>
      <c r="G20" s="92">
        <f t="shared" si="0"/>
        <v>31</v>
      </c>
      <c r="H20" s="4" t="s">
        <v>40</v>
      </c>
      <c r="I20" s="5">
        <f t="shared" si="1"/>
        <v>177.01</v>
      </c>
      <c r="J20" s="6" t="s">
        <v>2334</v>
      </c>
      <c r="K20" s="5">
        <v>74.23</v>
      </c>
      <c r="L20" s="6" t="s">
        <v>2335</v>
      </c>
      <c r="M20" s="5">
        <v>51.39</v>
      </c>
      <c r="N20" s="6" t="s">
        <v>2336</v>
      </c>
      <c r="O20" s="5">
        <v>51.39</v>
      </c>
      <c r="P20" s="6"/>
      <c r="Q20" s="5"/>
      <c r="R20" s="6"/>
      <c r="S20" s="5"/>
      <c r="T20" s="6"/>
      <c r="U20" s="5"/>
      <c r="V20" s="6"/>
      <c r="W20" s="5"/>
      <c r="X20" s="5">
        <f t="shared" si="2"/>
        <v>177.01</v>
      </c>
    </row>
    <row r="21" spans="1:24" x14ac:dyDescent="0.3">
      <c r="A21" s="92">
        <v>10</v>
      </c>
      <c r="B21" s="92">
        <v>21202</v>
      </c>
      <c r="C21" s="3"/>
      <c r="D21" s="4" t="s">
        <v>227</v>
      </c>
      <c r="E21" s="92">
        <f t="shared" si="3"/>
        <v>848639</v>
      </c>
      <c r="F21" s="92">
        <v>848679</v>
      </c>
      <c r="G21" s="92">
        <f t="shared" si="0"/>
        <v>41</v>
      </c>
      <c r="H21" s="4" t="s">
        <v>40</v>
      </c>
      <c r="I21" s="5">
        <f t="shared" si="1"/>
        <v>234.10999999999999</v>
      </c>
      <c r="J21" s="6" t="s">
        <v>2337</v>
      </c>
      <c r="K21" s="5">
        <v>79.94</v>
      </c>
      <c r="L21" s="6" t="s">
        <v>2338</v>
      </c>
      <c r="M21" s="5">
        <v>79.94</v>
      </c>
      <c r="N21" s="6" t="s">
        <v>2339</v>
      </c>
      <c r="O21" s="5">
        <v>74.23</v>
      </c>
      <c r="P21" s="6"/>
      <c r="Q21" s="5"/>
      <c r="R21" s="6"/>
      <c r="S21" s="5"/>
      <c r="T21" s="6"/>
      <c r="U21" s="5"/>
      <c r="V21" s="6"/>
      <c r="W21" s="5"/>
      <c r="X21" s="5">
        <f t="shared" si="2"/>
        <v>234.11</v>
      </c>
    </row>
    <row r="22" spans="1:24" x14ac:dyDescent="0.3">
      <c r="A22" s="92">
        <v>11</v>
      </c>
      <c r="B22" s="92">
        <v>21203</v>
      </c>
      <c r="C22" s="3"/>
      <c r="D22" s="4" t="s">
        <v>141</v>
      </c>
      <c r="E22" s="92">
        <f t="shared" si="3"/>
        <v>848680</v>
      </c>
      <c r="F22" s="92">
        <v>848685</v>
      </c>
      <c r="G22" s="92">
        <f t="shared" si="0"/>
        <v>6</v>
      </c>
      <c r="H22" s="4" t="s">
        <v>40</v>
      </c>
      <c r="I22" s="5">
        <f t="shared" si="1"/>
        <v>34.26</v>
      </c>
      <c r="J22" s="6" t="s">
        <v>2088</v>
      </c>
      <c r="K22" s="5">
        <v>34.26</v>
      </c>
      <c r="L22" s="6"/>
      <c r="M22" s="5"/>
      <c r="N22" s="6"/>
      <c r="O22" s="5"/>
      <c r="P22" s="6"/>
      <c r="Q22" s="5"/>
      <c r="R22" s="6"/>
      <c r="S22" s="5"/>
      <c r="T22" s="6"/>
      <c r="U22" s="5"/>
      <c r="V22" s="6"/>
      <c r="W22" s="5"/>
      <c r="X22" s="5">
        <f t="shared" si="2"/>
        <v>34.26</v>
      </c>
    </row>
    <row r="23" spans="1:24" x14ac:dyDescent="0.3">
      <c r="A23" s="92">
        <v>12</v>
      </c>
      <c r="B23" s="92">
        <v>21204</v>
      </c>
      <c r="C23" s="3"/>
      <c r="D23" s="4" t="s">
        <v>874</v>
      </c>
      <c r="E23" s="92">
        <f t="shared" si="3"/>
        <v>848686</v>
      </c>
      <c r="F23" s="92">
        <v>848702</v>
      </c>
      <c r="G23" s="92">
        <f t="shared" si="0"/>
        <v>17</v>
      </c>
      <c r="H23" s="4" t="s">
        <v>42</v>
      </c>
      <c r="I23" s="5">
        <f t="shared" si="1"/>
        <v>97.07</v>
      </c>
      <c r="J23" s="6" t="s">
        <v>2193</v>
      </c>
      <c r="K23" s="5">
        <v>28.55</v>
      </c>
      <c r="L23" s="6" t="s">
        <v>2194</v>
      </c>
      <c r="M23" s="5">
        <v>28.55</v>
      </c>
      <c r="N23" s="6" t="s">
        <v>2195</v>
      </c>
      <c r="O23" s="5">
        <v>17.13</v>
      </c>
      <c r="P23" s="6" t="s">
        <v>2196</v>
      </c>
      <c r="Q23" s="5">
        <v>22.84</v>
      </c>
      <c r="R23" s="6"/>
      <c r="S23" s="5"/>
      <c r="T23" s="6"/>
      <c r="U23" s="5"/>
      <c r="V23" s="6"/>
      <c r="W23" s="5"/>
      <c r="X23" s="5">
        <f t="shared" si="2"/>
        <v>97.070000000000007</v>
      </c>
    </row>
    <row r="24" spans="1:24" x14ac:dyDescent="0.3">
      <c r="A24" s="92">
        <v>13</v>
      </c>
      <c r="B24" s="92">
        <v>21205</v>
      </c>
      <c r="C24" s="3"/>
      <c r="D24" s="4" t="s">
        <v>248</v>
      </c>
      <c r="E24" s="92">
        <f t="shared" si="3"/>
        <v>848703</v>
      </c>
      <c r="F24" s="92">
        <v>848706</v>
      </c>
      <c r="G24" s="92">
        <f t="shared" si="0"/>
        <v>4</v>
      </c>
      <c r="H24" s="4" t="s">
        <v>13</v>
      </c>
      <c r="I24" s="5">
        <f t="shared" si="1"/>
        <v>22.84</v>
      </c>
      <c r="J24" s="6" t="s">
        <v>2118</v>
      </c>
      <c r="K24" s="5">
        <v>22.84</v>
      </c>
      <c r="L24" s="6"/>
      <c r="M24" s="5"/>
      <c r="N24" s="6"/>
      <c r="O24" s="5"/>
      <c r="P24" s="6"/>
      <c r="Q24" s="5"/>
      <c r="R24" s="6"/>
      <c r="S24" s="5"/>
      <c r="T24" s="6"/>
      <c r="U24" s="5"/>
      <c r="V24" s="6"/>
      <c r="W24" s="5"/>
      <c r="X24" s="5">
        <f t="shared" si="2"/>
        <v>22.84</v>
      </c>
    </row>
    <row r="25" spans="1:24" x14ac:dyDescent="0.3">
      <c r="A25" s="92">
        <v>14</v>
      </c>
      <c r="B25" s="92">
        <v>21206</v>
      </c>
      <c r="C25" s="3"/>
      <c r="D25" s="4" t="s">
        <v>146</v>
      </c>
      <c r="E25" s="92">
        <f t="shared" si="3"/>
        <v>848707</v>
      </c>
      <c r="F25" s="92">
        <v>848708</v>
      </c>
      <c r="G25" s="92">
        <f t="shared" si="0"/>
        <v>2</v>
      </c>
      <c r="H25" s="4" t="s">
        <v>194</v>
      </c>
      <c r="I25" s="5">
        <f t="shared" si="1"/>
        <v>11.42</v>
      </c>
      <c r="J25" s="6" t="s">
        <v>2258</v>
      </c>
      <c r="K25" s="5">
        <v>11.42</v>
      </c>
      <c r="L25" s="6"/>
      <c r="M25" s="5"/>
      <c r="N25" s="6"/>
      <c r="O25" s="5"/>
      <c r="P25" s="6"/>
      <c r="Q25" s="5"/>
      <c r="R25" s="6"/>
      <c r="S25" s="5"/>
      <c r="T25" s="6"/>
      <c r="U25" s="5"/>
      <c r="V25" s="6"/>
      <c r="W25" s="5"/>
      <c r="X25" s="5">
        <f t="shared" si="2"/>
        <v>11.42</v>
      </c>
    </row>
    <row r="26" spans="1:24" x14ac:dyDescent="0.3">
      <c r="A26" s="92">
        <v>15</v>
      </c>
      <c r="B26" s="92">
        <v>21207</v>
      </c>
      <c r="C26" s="3"/>
      <c r="D26" s="4" t="s">
        <v>333</v>
      </c>
      <c r="E26" s="92">
        <f t="shared" si="3"/>
        <v>848709</v>
      </c>
      <c r="F26" s="92">
        <v>848715</v>
      </c>
      <c r="G26" s="92">
        <f t="shared" si="0"/>
        <v>7</v>
      </c>
      <c r="H26" s="4" t="s">
        <v>188</v>
      </c>
      <c r="I26" s="5">
        <f t="shared" si="1"/>
        <v>39.97</v>
      </c>
      <c r="J26" s="6" t="s">
        <v>2158</v>
      </c>
      <c r="K26" s="5">
        <v>22.84</v>
      </c>
      <c r="L26" s="6" t="s">
        <v>2159</v>
      </c>
      <c r="M26" s="5">
        <v>17.13</v>
      </c>
      <c r="N26" s="6"/>
      <c r="O26" s="5"/>
      <c r="P26" s="6"/>
      <c r="Q26" s="5"/>
      <c r="R26" s="6"/>
      <c r="S26" s="5"/>
      <c r="T26" s="6"/>
      <c r="U26" s="5"/>
      <c r="V26" s="6"/>
      <c r="W26" s="5"/>
      <c r="X26" s="5">
        <f t="shared" si="2"/>
        <v>39.97</v>
      </c>
    </row>
    <row r="27" spans="1:24" x14ac:dyDescent="0.3">
      <c r="A27" s="92">
        <v>16</v>
      </c>
      <c r="B27" s="92">
        <v>21208</v>
      </c>
      <c r="C27" s="3"/>
      <c r="D27" s="4" t="s">
        <v>250</v>
      </c>
      <c r="E27" s="92">
        <f t="shared" si="3"/>
        <v>848716</v>
      </c>
      <c r="F27" s="92">
        <v>848718</v>
      </c>
      <c r="G27" s="92">
        <f t="shared" si="0"/>
        <v>3</v>
      </c>
      <c r="H27" s="4" t="s">
        <v>111</v>
      </c>
      <c r="I27" s="5">
        <f t="shared" si="1"/>
        <v>17.13</v>
      </c>
      <c r="J27" s="6" t="s">
        <v>2119</v>
      </c>
      <c r="K27" s="5">
        <v>11.42</v>
      </c>
      <c r="L27" s="6" t="s">
        <v>2120</v>
      </c>
      <c r="M27" s="5">
        <v>5.71</v>
      </c>
      <c r="N27" s="6"/>
      <c r="O27" s="5"/>
      <c r="P27" s="6"/>
      <c r="Q27" s="5"/>
      <c r="R27" s="6"/>
      <c r="S27" s="5"/>
      <c r="T27" s="6"/>
      <c r="U27" s="5"/>
      <c r="V27" s="6"/>
      <c r="W27" s="5"/>
      <c r="X27" s="5">
        <f t="shared" si="2"/>
        <v>17.13</v>
      </c>
    </row>
    <row r="28" spans="1:24" x14ac:dyDescent="0.3">
      <c r="A28" s="92">
        <v>17</v>
      </c>
      <c r="B28" s="92">
        <v>21209</v>
      </c>
      <c r="C28" s="3"/>
      <c r="D28" s="4" t="s">
        <v>177</v>
      </c>
      <c r="E28" s="92">
        <f t="shared" si="3"/>
        <v>848719</v>
      </c>
      <c r="F28" s="92">
        <v>848720</v>
      </c>
      <c r="G28" s="92">
        <f t="shared" si="0"/>
        <v>2</v>
      </c>
      <c r="H28" s="4" t="s">
        <v>181</v>
      </c>
      <c r="I28" s="5">
        <f t="shared" si="1"/>
        <v>11.42</v>
      </c>
      <c r="J28" s="6" t="s">
        <v>2087</v>
      </c>
      <c r="K28" s="5">
        <v>11.42</v>
      </c>
      <c r="L28" s="6"/>
      <c r="M28" s="5"/>
      <c r="N28" s="6"/>
      <c r="O28" s="5"/>
      <c r="P28" s="6"/>
      <c r="Q28" s="5"/>
      <c r="R28" s="6"/>
      <c r="S28" s="5"/>
      <c r="T28" s="6"/>
      <c r="U28" s="5"/>
      <c r="V28" s="6"/>
      <c r="W28" s="5"/>
      <c r="X28" s="5">
        <f t="shared" si="2"/>
        <v>11.42</v>
      </c>
    </row>
    <row r="29" spans="1:24" x14ac:dyDescent="0.3">
      <c r="A29" s="92">
        <v>18</v>
      </c>
      <c r="B29" s="92">
        <v>21210</v>
      </c>
      <c r="C29" s="3"/>
      <c r="D29" s="4" t="s">
        <v>270</v>
      </c>
      <c r="E29" s="92">
        <f t="shared" si="3"/>
        <v>848721</v>
      </c>
      <c r="F29" s="92">
        <v>848725</v>
      </c>
      <c r="G29" s="92">
        <f t="shared" si="0"/>
        <v>5</v>
      </c>
      <c r="H29" s="4" t="s">
        <v>109</v>
      </c>
      <c r="I29" s="5">
        <f t="shared" si="1"/>
        <v>28.55</v>
      </c>
      <c r="J29" s="6" t="s">
        <v>2160</v>
      </c>
      <c r="K29" s="5">
        <v>17.13</v>
      </c>
      <c r="L29" s="6" t="s">
        <v>2161</v>
      </c>
      <c r="M29" s="5">
        <v>11.42</v>
      </c>
      <c r="N29" s="6"/>
      <c r="O29" s="5"/>
      <c r="P29" s="6"/>
      <c r="Q29" s="5"/>
      <c r="R29" s="6"/>
      <c r="S29" s="5"/>
      <c r="T29" s="6"/>
      <c r="U29" s="5"/>
      <c r="V29" s="6"/>
      <c r="W29" s="5"/>
      <c r="X29" s="5">
        <f t="shared" si="2"/>
        <v>28.549999999999997</v>
      </c>
    </row>
    <row r="30" spans="1:24" x14ac:dyDescent="0.3">
      <c r="A30" s="92">
        <v>19</v>
      </c>
      <c r="B30" s="92">
        <v>21211</v>
      </c>
      <c r="C30" s="3"/>
      <c r="D30" s="4" t="s">
        <v>261</v>
      </c>
      <c r="E30" s="92">
        <f t="shared" si="3"/>
        <v>848726</v>
      </c>
      <c r="F30" s="92">
        <v>848735</v>
      </c>
      <c r="G30" s="92">
        <f t="shared" si="0"/>
        <v>10</v>
      </c>
      <c r="H30" s="4" t="s">
        <v>61</v>
      </c>
      <c r="I30" s="5">
        <f t="shared" si="1"/>
        <v>57.1</v>
      </c>
      <c r="J30" s="6" t="s">
        <v>2259</v>
      </c>
      <c r="K30" s="5">
        <v>5.71</v>
      </c>
      <c r="L30" s="6" t="s">
        <v>2260</v>
      </c>
      <c r="M30" s="5">
        <v>34.26</v>
      </c>
      <c r="N30" s="6" t="s">
        <v>2261</v>
      </c>
      <c r="O30" s="5">
        <v>17.13</v>
      </c>
      <c r="P30" s="6"/>
      <c r="Q30" s="5"/>
      <c r="R30" s="6"/>
      <c r="S30" s="5"/>
      <c r="T30" s="6"/>
      <c r="U30" s="5"/>
      <c r="V30" s="6"/>
      <c r="W30" s="5"/>
      <c r="X30" s="5">
        <f t="shared" si="2"/>
        <v>57.099999999999994</v>
      </c>
    </row>
    <row r="31" spans="1:24" x14ac:dyDescent="0.3">
      <c r="A31" s="92">
        <v>20</v>
      </c>
      <c r="B31" s="92">
        <v>21212</v>
      </c>
      <c r="C31" s="3"/>
      <c r="D31" s="4" t="s">
        <v>245</v>
      </c>
      <c r="E31" s="92">
        <f t="shared" si="3"/>
        <v>848736</v>
      </c>
      <c r="F31" s="92">
        <v>848737</v>
      </c>
      <c r="G31" s="92">
        <f t="shared" si="0"/>
        <v>2</v>
      </c>
      <c r="H31" s="4" t="s">
        <v>107</v>
      </c>
      <c r="I31" s="5">
        <f t="shared" si="1"/>
        <v>11.42</v>
      </c>
      <c r="J31" s="6" t="s">
        <v>2121</v>
      </c>
      <c r="K31" s="5">
        <v>11.42</v>
      </c>
      <c r="L31" s="6"/>
      <c r="M31" s="5"/>
      <c r="N31" s="6"/>
      <c r="O31" s="5"/>
      <c r="P31" s="6"/>
      <c r="Q31" s="5"/>
      <c r="R31" s="6"/>
      <c r="S31" s="5"/>
      <c r="T31" s="6"/>
      <c r="U31" s="5"/>
      <c r="V31" s="6"/>
      <c r="W31" s="5"/>
      <c r="X31" s="5">
        <f t="shared" si="2"/>
        <v>11.42</v>
      </c>
    </row>
    <row r="32" spans="1:24" x14ac:dyDescent="0.3">
      <c r="A32" s="92">
        <v>21</v>
      </c>
      <c r="B32" s="92">
        <v>21213</v>
      </c>
      <c r="C32" s="3"/>
      <c r="D32" s="4" t="s">
        <v>1997</v>
      </c>
      <c r="E32" s="92">
        <f t="shared" si="3"/>
        <v>848738</v>
      </c>
      <c r="F32" s="92">
        <v>848739</v>
      </c>
      <c r="G32" s="92">
        <f t="shared" si="0"/>
        <v>2</v>
      </c>
      <c r="H32" s="4" t="s">
        <v>123</v>
      </c>
      <c r="I32" s="5">
        <f t="shared" si="1"/>
        <v>11.42</v>
      </c>
      <c r="J32" s="6" t="s">
        <v>2263</v>
      </c>
      <c r="K32" s="5">
        <v>11.42</v>
      </c>
      <c r="L32" s="6"/>
      <c r="M32" s="5"/>
      <c r="N32" s="6"/>
      <c r="O32" s="5"/>
      <c r="P32" s="6"/>
      <c r="Q32" s="5"/>
      <c r="R32" s="6"/>
      <c r="S32" s="5"/>
      <c r="T32" s="6"/>
      <c r="U32" s="5"/>
      <c r="V32" s="6"/>
      <c r="W32" s="5"/>
      <c r="X32" s="5">
        <f t="shared" si="2"/>
        <v>11.42</v>
      </c>
    </row>
    <row r="33" spans="1:24" x14ac:dyDescent="0.3">
      <c r="A33" s="92">
        <v>22</v>
      </c>
      <c r="B33" s="92">
        <v>21214</v>
      </c>
      <c r="C33" s="3"/>
      <c r="D33" s="4" t="s">
        <v>148</v>
      </c>
      <c r="E33" s="92">
        <f t="shared" si="3"/>
        <v>848740</v>
      </c>
      <c r="F33" s="92">
        <v>848743</v>
      </c>
      <c r="G33" s="92">
        <f t="shared" si="0"/>
        <v>4</v>
      </c>
      <c r="H33" s="4" t="s">
        <v>45</v>
      </c>
      <c r="I33" s="5">
        <f t="shared" si="1"/>
        <v>22.84</v>
      </c>
      <c r="J33" s="6" t="s">
        <v>2197</v>
      </c>
      <c r="K33" s="5">
        <v>11.42</v>
      </c>
      <c r="L33" s="6" t="s">
        <v>2198</v>
      </c>
      <c r="M33" s="5">
        <v>11.42</v>
      </c>
      <c r="N33" s="6"/>
      <c r="O33" s="5"/>
      <c r="P33" s="6"/>
      <c r="Q33" s="5"/>
      <c r="R33" s="6"/>
      <c r="S33" s="5"/>
      <c r="T33" s="6"/>
      <c r="U33" s="5"/>
      <c r="V33" s="6"/>
      <c r="W33" s="5"/>
      <c r="X33" s="5">
        <f t="shared" si="2"/>
        <v>22.84</v>
      </c>
    </row>
    <row r="34" spans="1:24" x14ac:dyDescent="0.3">
      <c r="A34" s="92">
        <v>23</v>
      </c>
      <c r="B34" s="92">
        <v>21215</v>
      </c>
      <c r="C34" s="3">
        <v>43321</v>
      </c>
      <c r="D34" s="4" t="s">
        <v>251</v>
      </c>
      <c r="E34" s="92">
        <f t="shared" si="3"/>
        <v>848744</v>
      </c>
      <c r="F34" s="92">
        <v>848752</v>
      </c>
      <c r="G34" s="92">
        <f t="shared" si="0"/>
        <v>9</v>
      </c>
      <c r="H34" s="4" t="s">
        <v>193</v>
      </c>
      <c r="I34" s="5">
        <f t="shared" si="1"/>
        <v>51.39</v>
      </c>
      <c r="J34" s="6" t="s">
        <v>2262</v>
      </c>
      <c r="K34" s="5">
        <v>51.39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2"/>
        <v>51.39</v>
      </c>
    </row>
    <row r="35" spans="1:24" x14ac:dyDescent="0.3">
      <c r="A35" s="92">
        <v>24</v>
      </c>
      <c r="B35" s="92">
        <v>21216</v>
      </c>
      <c r="C35" s="3"/>
      <c r="D35" s="4" t="s">
        <v>145</v>
      </c>
      <c r="E35" s="92">
        <f t="shared" si="3"/>
        <v>848753</v>
      </c>
      <c r="F35" s="92">
        <v>848768</v>
      </c>
      <c r="G35" s="92">
        <f t="shared" si="0"/>
        <v>16</v>
      </c>
      <c r="H35" s="4" t="s">
        <v>7</v>
      </c>
      <c r="I35" s="5">
        <f t="shared" si="1"/>
        <v>91.36</v>
      </c>
      <c r="J35" s="6" t="s">
        <v>2340</v>
      </c>
      <c r="K35" s="5">
        <v>39.97</v>
      </c>
      <c r="L35" s="6" t="s">
        <v>2341</v>
      </c>
      <c r="M35" s="5">
        <v>28.55</v>
      </c>
      <c r="N35" s="6" t="s">
        <v>2342</v>
      </c>
      <c r="O35" s="5">
        <v>22.84</v>
      </c>
      <c r="P35" s="6"/>
      <c r="Q35" s="5"/>
      <c r="R35" s="6"/>
      <c r="S35" s="5"/>
      <c r="T35" s="6"/>
      <c r="U35" s="5"/>
      <c r="V35" s="6"/>
      <c r="W35" s="5"/>
      <c r="X35" s="5">
        <f t="shared" si="2"/>
        <v>91.36</v>
      </c>
    </row>
    <row r="36" spans="1:24" x14ac:dyDescent="0.3">
      <c r="A36" s="92">
        <v>25</v>
      </c>
      <c r="B36" s="92">
        <v>21217</v>
      </c>
      <c r="C36" s="3"/>
      <c r="D36" s="4" t="s">
        <v>1393</v>
      </c>
      <c r="E36" s="92">
        <f t="shared" si="3"/>
        <v>848769</v>
      </c>
      <c r="F36" s="92">
        <v>848781</v>
      </c>
      <c r="G36" s="92">
        <f t="shared" si="0"/>
        <v>13</v>
      </c>
      <c r="H36" s="4" t="s">
        <v>200</v>
      </c>
      <c r="I36" s="5">
        <f t="shared" si="1"/>
        <v>74.23</v>
      </c>
      <c r="J36" s="6" t="s">
        <v>2343</v>
      </c>
      <c r="K36" s="5">
        <v>45.68</v>
      </c>
      <c r="L36" s="6" t="s">
        <v>2344</v>
      </c>
      <c r="M36" s="5">
        <v>28.55</v>
      </c>
      <c r="N36" s="6"/>
      <c r="O36" s="5"/>
      <c r="P36" s="6"/>
      <c r="Q36" s="5"/>
      <c r="R36" s="6"/>
      <c r="S36" s="5"/>
      <c r="T36" s="6"/>
      <c r="U36" s="5"/>
      <c r="V36" s="6"/>
      <c r="W36" s="5"/>
      <c r="X36" s="5">
        <f t="shared" si="2"/>
        <v>74.23</v>
      </c>
    </row>
    <row r="37" spans="1:24" x14ac:dyDescent="0.3">
      <c r="A37" s="92">
        <v>26</v>
      </c>
      <c r="B37" s="92">
        <v>21218</v>
      </c>
      <c r="C37" s="3"/>
      <c r="D37" s="4" t="s">
        <v>1043</v>
      </c>
      <c r="E37" s="92">
        <f t="shared" si="3"/>
        <v>848782</v>
      </c>
      <c r="F37" s="92">
        <v>848786</v>
      </c>
      <c r="G37" s="92">
        <f t="shared" si="0"/>
        <v>5</v>
      </c>
      <c r="H37" s="4" t="s">
        <v>14</v>
      </c>
      <c r="I37" s="5">
        <f t="shared" si="1"/>
        <v>28.55</v>
      </c>
      <c r="J37" s="6" t="s">
        <v>2264</v>
      </c>
      <c r="K37" s="5">
        <v>28.55</v>
      </c>
      <c r="L37" s="6"/>
      <c r="M37" s="5"/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2"/>
        <v>28.55</v>
      </c>
    </row>
    <row r="38" spans="1:24" x14ac:dyDescent="0.3">
      <c r="A38" s="92">
        <v>27</v>
      </c>
      <c r="B38" s="92">
        <v>21219</v>
      </c>
      <c r="C38" s="3"/>
      <c r="D38" s="4" t="s">
        <v>164</v>
      </c>
      <c r="E38" s="92">
        <f t="shared" si="3"/>
        <v>848787</v>
      </c>
      <c r="F38" s="92">
        <v>848788</v>
      </c>
      <c r="G38" s="92">
        <f t="shared" si="0"/>
        <v>2</v>
      </c>
      <c r="H38" s="4" t="s">
        <v>121</v>
      </c>
      <c r="I38" s="5">
        <f t="shared" si="1"/>
        <v>11.42</v>
      </c>
      <c r="J38" s="6" t="s">
        <v>2122</v>
      </c>
      <c r="K38" s="5">
        <v>11.42</v>
      </c>
      <c r="L38" s="6"/>
      <c r="M38" s="5"/>
      <c r="N38" s="6"/>
      <c r="O38" s="5"/>
      <c r="P38" s="6"/>
      <c r="Q38" s="5"/>
      <c r="R38" s="6"/>
      <c r="S38" s="5"/>
      <c r="T38" s="6"/>
      <c r="U38" s="5"/>
      <c r="V38" s="6"/>
      <c r="W38" s="5"/>
      <c r="X38" s="5">
        <f t="shared" si="2"/>
        <v>11.42</v>
      </c>
    </row>
    <row r="39" spans="1:24" x14ac:dyDescent="0.3">
      <c r="A39" s="92">
        <v>28</v>
      </c>
      <c r="B39" s="92">
        <v>21220</v>
      </c>
      <c r="C39" s="3"/>
      <c r="D39" s="4" t="s">
        <v>179</v>
      </c>
      <c r="E39" s="92">
        <f t="shared" si="3"/>
        <v>848789</v>
      </c>
      <c r="F39" s="92">
        <v>848789</v>
      </c>
      <c r="G39" s="92">
        <f t="shared" si="0"/>
        <v>1</v>
      </c>
      <c r="H39" s="4" t="s">
        <v>35</v>
      </c>
      <c r="I39" s="5">
        <f t="shared" si="1"/>
        <v>5.71</v>
      </c>
      <c r="J39" s="6" t="s">
        <v>2089</v>
      </c>
      <c r="K39" s="5">
        <v>5.71</v>
      </c>
      <c r="L39" s="6"/>
      <c r="M39" s="5"/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2"/>
        <v>5.71</v>
      </c>
    </row>
    <row r="40" spans="1:24" x14ac:dyDescent="0.3">
      <c r="A40" s="92">
        <v>29</v>
      </c>
      <c r="B40" s="92">
        <v>21221</v>
      </c>
      <c r="C40" s="3"/>
      <c r="D40" s="4" t="s">
        <v>893</v>
      </c>
      <c r="E40" s="92">
        <f t="shared" si="3"/>
        <v>848790</v>
      </c>
      <c r="F40" s="92">
        <v>848790</v>
      </c>
      <c r="G40" s="92">
        <f t="shared" si="0"/>
        <v>1</v>
      </c>
      <c r="H40" s="4" t="s">
        <v>1567</v>
      </c>
      <c r="I40" s="5">
        <f t="shared" si="1"/>
        <v>5.71</v>
      </c>
      <c r="J40" s="6" t="s">
        <v>2123</v>
      </c>
      <c r="K40" s="5">
        <v>5.71</v>
      </c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5">
        <f t="shared" si="2"/>
        <v>5.71</v>
      </c>
    </row>
    <row r="41" spans="1:24" x14ac:dyDescent="0.3">
      <c r="A41" s="92">
        <v>30</v>
      </c>
      <c r="B41" s="92">
        <v>21222</v>
      </c>
      <c r="C41" s="3"/>
      <c r="D41" s="4" t="s">
        <v>268</v>
      </c>
      <c r="E41" s="92">
        <f t="shared" si="3"/>
        <v>848791</v>
      </c>
      <c r="F41" s="92">
        <v>848791</v>
      </c>
      <c r="G41" s="92">
        <f t="shared" si="0"/>
        <v>1</v>
      </c>
      <c r="H41" s="4" t="s">
        <v>95</v>
      </c>
      <c r="I41" s="5">
        <f t="shared" si="1"/>
        <v>5.71</v>
      </c>
      <c r="J41" s="6" t="s">
        <v>2124</v>
      </c>
      <c r="K41" s="5">
        <v>5.71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2"/>
        <v>5.71</v>
      </c>
    </row>
    <row r="42" spans="1:24" x14ac:dyDescent="0.3">
      <c r="A42" s="92">
        <v>31</v>
      </c>
      <c r="B42" s="92">
        <v>21223</v>
      </c>
      <c r="C42" s="3"/>
      <c r="D42" s="4" t="s">
        <v>339</v>
      </c>
      <c r="E42" s="92">
        <f t="shared" si="3"/>
        <v>848792</v>
      </c>
      <c r="F42" s="92">
        <v>848969</v>
      </c>
      <c r="G42" s="92">
        <f t="shared" si="0"/>
        <v>178</v>
      </c>
      <c r="H42" s="4" t="s">
        <v>115</v>
      </c>
      <c r="I42" s="5">
        <f t="shared" si="1"/>
        <v>1016.38</v>
      </c>
      <c r="J42" s="6" t="s">
        <v>501</v>
      </c>
      <c r="K42" s="5">
        <v>1016.38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5">
        <f t="shared" si="2"/>
        <v>1016.38</v>
      </c>
    </row>
    <row r="43" spans="1:24" x14ac:dyDescent="0.3">
      <c r="A43" s="92">
        <v>32</v>
      </c>
      <c r="B43" s="92">
        <v>21224</v>
      </c>
      <c r="C43" s="3"/>
      <c r="D43" s="4" t="s">
        <v>339</v>
      </c>
      <c r="E43" s="92">
        <f t="shared" si="3"/>
        <v>848970</v>
      </c>
      <c r="F43" s="92">
        <v>849017</v>
      </c>
      <c r="G43" s="92">
        <f t="shared" si="0"/>
        <v>48</v>
      </c>
      <c r="H43" s="4" t="s">
        <v>115</v>
      </c>
      <c r="I43" s="5">
        <f t="shared" si="1"/>
        <v>274.08</v>
      </c>
      <c r="J43" s="6" t="s">
        <v>501</v>
      </c>
      <c r="K43" s="5">
        <v>274.08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5">
        <f t="shared" si="2"/>
        <v>274.08</v>
      </c>
    </row>
    <row r="44" spans="1:24" x14ac:dyDescent="0.3">
      <c r="A44" s="92">
        <v>33</v>
      </c>
      <c r="B44" s="92">
        <v>21226</v>
      </c>
      <c r="C44" s="3"/>
      <c r="D44" s="4" t="s">
        <v>257</v>
      </c>
      <c r="E44" s="92">
        <f t="shared" si="3"/>
        <v>849018</v>
      </c>
      <c r="F44" s="92">
        <v>849023</v>
      </c>
      <c r="G44" s="92">
        <f t="shared" si="0"/>
        <v>6</v>
      </c>
      <c r="H44" s="4" t="s">
        <v>1998</v>
      </c>
      <c r="I44" s="5">
        <f t="shared" si="1"/>
        <v>34.26</v>
      </c>
      <c r="J44" s="6" t="s">
        <v>316</v>
      </c>
      <c r="K44" s="5">
        <v>34.26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5">
        <f t="shared" si="2"/>
        <v>34.26</v>
      </c>
    </row>
    <row r="45" spans="1:24" x14ac:dyDescent="0.3">
      <c r="A45" s="92">
        <v>34</v>
      </c>
      <c r="B45" s="92">
        <v>21227</v>
      </c>
      <c r="C45" s="3"/>
      <c r="D45" s="4" t="s">
        <v>177</v>
      </c>
      <c r="E45" s="92">
        <f t="shared" si="3"/>
        <v>849024</v>
      </c>
      <c r="F45" s="92">
        <v>849024</v>
      </c>
      <c r="G45" s="92">
        <f t="shared" si="0"/>
        <v>1</v>
      </c>
      <c r="H45" s="4" t="s">
        <v>181</v>
      </c>
      <c r="I45" s="5">
        <f t="shared" si="1"/>
        <v>5.71</v>
      </c>
      <c r="J45" s="6" t="s">
        <v>2125</v>
      </c>
      <c r="K45" s="5">
        <v>5.71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2"/>
        <v>5.71</v>
      </c>
    </row>
    <row r="46" spans="1:24" x14ac:dyDescent="0.3">
      <c r="A46" s="92">
        <v>35</v>
      </c>
      <c r="B46" s="92">
        <v>21228</v>
      </c>
      <c r="C46" s="3"/>
      <c r="D46" s="4" t="s">
        <v>245</v>
      </c>
      <c r="E46" s="92">
        <f t="shared" si="3"/>
        <v>849025</v>
      </c>
      <c r="F46" s="92">
        <v>849028</v>
      </c>
      <c r="G46" s="92">
        <f t="shared" si="0"/>
        <v>4</v>
      </c>
      <c r="H46" s="4" t="s">
        <v>107</v>
      </c>
      <c r="I46" s="5">
        <f t="shared" si="1"/>
        <v>22.84</v>
      </c>
      <c r="J46" s="6" t="s">
        <v>2162</v>
      </c>
      <c r="K46" s="5">
        <v>22.84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2"/>
        <v>22.84</v>
      </c>
    </row>
    <row r="47" spans="1:24" x14ac:dyDescent="0.3">
      <c r="A47" s="92">
        <v>36</v>
      </c>
      <c r="B47" s="92">
        <v>21229</v>
      </c>
      <c r="C47" s="3"/>
      <c r="D47" s="4" t="s">
        <v>268</v>
      </c>
      <c r="E47" s="92">
        <f t="shared" si="3"/>
        <v>849029</v>
      </c>
      <c r="F47" s="92">
        <v>849029</v>
      </c>
      <c r="G47" s="92">
        <f t="shared" si="0"/>
        <v>1</v>
      </c>
      <c r="H47" s="4" t="s">
        <v>35</v>
      </c>
      <c r="I47" s="5">
        <f t="shared" si="1"/>
        <v>5.71</v>
      </c>
      <c r="J47" s="6" t="s">
        <v>2551</v>
      </c>
      <c r="K47" s="127">
        <v>5.71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2"/>
        <v>5.71</v>
      </c>
    </row>
    <row r="48" spans="1:24" x14ac:dyDescent="0.3">
      <c r="A48" s="92">
        <v>37</v>
      </c>
      <c r="B48" s="92">
        <v>21230</v>
      </c>
      <c r="C48" s="3"/>
      <c r="D48" s="4" t="s">
        <v>893</v>
      </c>
      <c r="E48" s="92">
        <f t="shared" si="3"/>
        <v>849030</v>
      </c>
      <c r="F48" s="92">
        <v>849030</v>
      </c>
      <c r="G48" s="92">
        <f t="shared" si="0"/>
        <v>1</v>
      </c>
      <c r="H48" s="4" t="s">
        <v>17</v>
      </c>
      <c r="I48" s="5">
        <f t="shared" si="1"/>
        <v>5.71</v>
      </c>
      <c r="J48" s="126" t="s">
        <v>98</v>
      </c>
      <c r="K48" s="5"/>
      <c r="L48" s="6"/>
      <c r="M48" s="5"/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2"/>
        <v>0</v>
      </c>
    </row>
    <row r="49" spans="1:24" x14ac:dyDescent="0.3">
      <c r="A49" s="92">
        <v>38</v>
      </c>
      <c r="B49" s="92">
        <v>21231</v>
      </c>
      <c r="C49" s="3">
        <v>43322</v>
      </c>
      <c r="D49" s="4" t="s">
        <v>142</v>
      </c>
      <c r="E49" s="92">
        <f t="shared" si="3"/>
        <v>849031</v>
      </c>
      <c r="F49" s="92">
        <v>849032</v>
      </c>
      <c r="G49" s="92">
        <f t="shared" si="0"/>
        <v>2</v>
      </c>
      <c r="H49" s="4" t="s">
        <v>122</v>
      </c>
      <c r="I49" s="5">
        <f t="shared" si="1"/>
        <v>11.42</v>
      </c>
      <c r="J49" s="6" t="s">
        <v>2265</v>
      </c>
      <c r="K49" s="5">
        <v>11.42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2"/>
        <v>11.42</v>
      </c>
    </row>
    <row r="50" spans="1:24" x14ac:dyDescent="0.3">
      <c r="A50" s="92">
        <v>39</v>
      </c>
      <c r="B50" s="92">
        <v>21232</v>
      </c>
      <c r="C50" s="3"/>
      <c r="D50" s="4" t="s">
        <v>893</v>
      </c>
      <c r="E50" s="92">
        <f t="shared" si="3"/>
        <v>849033</v>
      </c>
      <c r="F50" s="92">
        <v>849034</v>
      </c>
      <c r="G50" s="92">
        <f t="shared" si="0"/>
        <v>2</v>
      </c>
      <c r="H50" s="4" t="s">
        <v>35</v>
      </c>
      <c r="I50" s="5">
        <f t="shared" si="1"/>
        <v>11.42</v>
      </c>
      <c r="J50" s="6" t="s">
        <v>2199</v>
      </c>
      <c r="K50" s="5">
        <v>11.42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2"/>
        <v>11.42</v>
      </c>
    </row>
    <row r="51" spans="1:24" x14ac:dyDescent="0.3">
      <c r="A51" s="92">
        <v>40</v>
      </c>
      <c r="B51" s="92">
        <v>21233</v>
      </c>
      <c r="C51" s="3"/>
      <c r="D51" s="4" t="s">
        <v>338</v>
      </c>
      <c r="E51" s="92">
        <f t="shared" si="3"/>
        <v>849035</v>
      </c>
      <c r="F51" s="92">
        <v>849241</v>
      </c>
      <c r="G51" s="92">
        <f t="shared" si="0"/>
        <v>207</v>
      </c>
      <c r="H51" s="4" t="s">
        <v>114</v>
      </c>
      <c r="I51" s="5">
        <f t="shared" si="1"/>
        <v>1181.97</v>
      </c>
      <c r="J51" s="6" t="s">
        <v>501</v>
      </c>
      <c r="K51" s="5">
        <v>1181.97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5">
        <f t="shared" si="2"/>
        <v>1181.97</v>
      </c>
    </row>
    <row r="52" spans="1:24" x14ac:dyDescent="0.3">
      <c r="A52" s="92">
        <v>41</v>
      </c>
      <c r="B52" s="92">
        <v>21234</v>
      </c>
      <c r="C52" s="3"/>
      <c r="D52" s="4" t="s">
        <v>338</v>
      </c>
      <c r="E52" s="92">
        <f t="shared" si="3"/>
        <v>849242</v>
      </c>
      <c r="F52" s="92">
        <v>849335</v>
      </c>
      <c r="G52" s="92">
        <f t="shared" si="0"/>
        <v>94</v>
      </c>
      <c r="H52" s="4" t="s">
        <v>114</v>
      </c>
      <c r="I52" s="5">
        <f t="shared" si="1"/>
        <v>536.74</v>
      </c>
      <c r="J52" s="6" t="s">
        <v>501</v>
      </c>
      <c r="K52" s="5">
        <v>536.74</v>
      </c>
      <c r="L52" s="6"/>
      <c r="M52" s="5"/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2"/>
        <v>536.74</v>
      </c>
    </row>
    <row r="53" spans="1:24" x14ac:dyDescent="0.3">
      <c r="A53" s="92">
        <v>42</v>
      </c>
      <c r="B53" s="92">
        <v>21235</v>
      </c>
      <c r="C53" s="3"/>
      <c r="D53" s="4" t="s">
        <v>249</v>
      </c>
      <c r="E53" s="92">
        <f t="shared" si="3"/>
        <v>849336</v>
      </c>
      <c r="F53" s="92">
        <v>849341</v>
      </c>
      <c r="G53" s="92">
        <f t="shared" si="0"/>
        <v>6</v>
      </c>
      <c r="H53" s="4" t="s">
        <v>193</v>
      </c>
      <c r="I53" s="5">
        <f t="shared" si="1"/>
        <v>34.26</v>
      </c>
      <c r="J53" s="6" t="s">
        <v>2163</v>
      </c>
      <c r="K53" s="5">
        <v>34.26</v>
      </c>
      <c r="L53" s="6"/>
      <c r="M53" s="5"/>
      <c r="N53" s="6"/>
      <c r="O53" s="5"/>
      <c r="P53" s="6"/>
      <c r="Q53" s="5"/>
      <c r="R53" s="6"/>
      <c r="S53" s="5"/>
      <c r="T53" s="6"/>
      <c r="U53" s="5"/>
      <c r="V53" s="6"/>
      <c r="W53" s="5"/>
      <c r="X53" s="5">
        <f t="shared" si="2"/>
        <v>34.26</v>
      </c>
    </row>
    <row r="54" spans="1:24" x14ac:dyDescent="0.3">
      <c r="A54" s="92">
        <v>43</v>
      </c>
      <c r="B54" s="92">
        <v>21236</v>
      </c>
      <c r="C54" s="3"/>
      <c r="D54" s="4" t="s">
        <v>256</v>
      </c>
      <c r="E54" s="92">
        <f t="shared" si="3"/>
        <v>849342</v>
      </c>
      <c r="F54" s="92">
        <v>849351</v>
      </c>
      <c r="G54" s="92">
        <f t="shared" si="0"/>
        <v>10</v>
      </c>
      <c r="H54" s="4" t="s">
        <v>119</v>
      </c>
      <c r="I54" s="5">
        <f t="shared" si="1"/>
        <v>57.1</v>
      </c>
      <c r="J54" s="6" t="s">
        <v>2200</v>
      </c>
      <c r="K54" s="5">
        <v>34.26</v>
      </c>
      <c r="L54" s="6" t="s">
        <v>2201</v>
      </c>
      <c r="M54" s="5">
        <v>11.42</v>
      </c>
      <c r="N54" s="6" t="s">
        <v>2202</v>
      </c>
      <c r="O54" s="5">
        <v>11.42</v>
      </c>
      <c r="P54" s="6"/>
      <c r="Q54" s="5"/>
      <c r="R54" s="6"/>
      <c r="S54" s="5"/>
      <c r="T54" s="6"/>
      <c r="U54" s="5"/>
      <c r="V54" s="6"/>
      <c r="W54" s="5"/>
      <c r="X54" s="5">
        <f t="shared" si="2"/>
        <v>57.1</v>
      </c>
    </row>
    <row r="55" spans="1:24" x14ac:dyDescent="0.3">
      <c r="A55" s="92">
        <v>44</v>
      </c>
      <c r="B55" s="92">
        <v>21237</v>
      </c>
      <c r="C55" s="3"/>
      <c r="D55" s="4" t="s">
        <v>149</v>
      </c>
      <c r="E55" s="92">
        <f t="shared" si="3"/>
        <v>849352</v>
      </c>
      <c r="F55" s="92">
        <v>849366</v>
      </c>
      <c r="G55" s="92">
        <f t="shared" si="0"/>
        <v>15</v>
      </c>
      <c r="H55" s="4" t="s">
        <v>1113</v>
      </c>
      <c r="I55" s="5">
        <f t="shared" si="1"/>
        <v>85.65</v>
      </c>
      <c r="J55" s="6" t="s">
        <v>2345</v>
      </c>
      <c r="K55" s="5">
        <v>34.26</v>
      </c>
      <c r="L55" s="6" t="s">
        <v>2346</v>
      </c>
      <c r="M55" s="5">
        <v>22.84</v>
      </c>
      <c r="N55" s="6" t="s">
        <v>2347</v>
      </c>
      <c r="O55" s="5">
        <v>17.13</v>
      </c>
      <c r="P55" s="6" t="s">
        <v>2348</v>
      </c>
      <c r="Q55" s="5">
        <v>11.42</v>
      </c>
      <c r="R55" s="6"/>
      <c r="S55" s="5"/>
      <c r="T55" s="6"/>
      <c r="U55" s="5"/>
      <c r="V55" s="6"/>
      <c r="W55" s="5"/>
      <c r="X55" s="5">
        <f t="shared" si="2"/>
        <v>85.649999999999991</v>
      </c>
    </row>
    <row r="56" spans="1:24" x14ac:dyDescent="0.3">
      <c r="A56" s="92">
        <v>45</v>
      </c>
      <c r="B56" s="92">
        <v>21238</v>
      </c>
      <c r="C56" s="3">
        <v>43325</v>
      </c>
      <c r="D56" s="4" t="s">
        <v>250</v>
      </c>
      <c r="E56" s="92">
        <f t="shared" si="3"/>
        <v>849367</v>
      </c>
      <c r="F56" s="92">
        <v>849371</v>
      </c>
      <c r="G56" s="92">
        <f t="shared" si="0"/>
        <v>5</v>
      </c>
      <c r="H56" s="4" t="s">
        <v>74</v>
      </c>
      <c r="I56" s="5">
        <f t="shared" si="1"/>
        <v>28.55</v>
      </c>
      <c r="J56" s="6" t="s">
        <v>2349</v>
      </c>
      <c r="K56" s="5">
        <v>5.71</v>
      </c>
      <c r="L56" s="6" t="s">
        <v>2350</v>
      </c>
      <c r="M56" s="5">
        <v>5.71</v>
      </c>
      <c r="N56" s="6" t="s">
        <v>2351</v>
      </c>
      <c r="O56" s="5">
        <v>5.71</v>
      </c>
      <c r="P56" s="6" t="s">
        <v>2352</v>
      </c>
      <c r="Q56" s="5">
        <v>11.42</v>
      </c>
      <c r="R56" s="6"/>
      <c r="S56" s="5"/>
      <c r="T56" s="6"/>
      <c r="U56" s="5"/>
      <c r="V56" s="6"/>
      <c r="W56" s="5"/>
      <c r="X56" s="5">
        <f t="shared" si="2"/>
        <v>28.549999999999997</v>
      </c>
    </row>
    <row r="57" spans="1:24" x14ac:dyDescent="0.3">
      <c r="A57" s="92">
        <v>46</v>
      </c>
      <c r="B57" s="92">
        <v>21239</v>
      </c>
      <c r="C57" s="3"/>
      <c r="D57" s="4" t="s">
        <v>1997</v>
      </c>
      <c r="E57" s="92">
        <f t="shared" si="3"/>
        <v>849372</v>
      </c>
      <c r="F57" s="92">
        <v>849372</v>
      </c>
      <c r="G57" s="92">
        <f t="shared" si="0"/>
        <v>1</v>
      </c>
      <c r="H57" s="4" t="s">
        <v>110</v>
      </c>
      <c r="I57" s="5">
        <f t="shared" si="1"/>
        <v>5.71</v>
      </c>
      <c r="J57" s="6" t="s">
        <v>2126</v>
      </c>
      <c r="K57" s="5">
        <v>5.71</v>
      </c>
      <c r="L57" s="6"/>
      <c r="M57" s="5"/>
      <c r="N57" s="6"/>
      <c r="O57" s="5"/>
      <c r="P57" s="6"/>
      <c r="Q57" s="5"/>
      <c r="R57" s="6"/>
      <c r="S57" s="5"/>
      <c r="T57" s="6"/>
      <c r="U57" s="5"/>
      <c r="V57" s="6"/>
      <c r="W57" s="5"/>
      <c r="X57" s="5">
        <f t="shared" si="2"/>
        <v>5.71</v>
      </c>
    </row>
    <row r="58" spans="1:24" x14ac:dyDescent="0.3">
      <c r="A58" s="92">
        <v>47</v>
      </c>
      <c r="B58" s="92">
        <v>21240</v>
      </c>
      <c r="C58" s="3"/>
      <c r="D58" s="4" t="s">
        <v>255</v>
      </c>
      <c r="E58" s="92">
        <f t="shared" si="3"/>
        <v>849373</v>
      </c>
      <c r="F58" s="92">
        <v>849375</v>
      </c>
      <c r="G58" s="92">
        <f t="shared" si="0"/>
        <v>3</v>
      </c>
      <c r="H58" s="4" t="s">
        <v>23</v>
      </c>
      <c r="I58" s="5">
        <f t="shared" si="1"/>
        <v>17.13</v>
      </c>
      <c r="J58" s="6" t="s">
        <v>2203</v>
      </c>
      <c r="K58" s="5">
        <v>17.13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5">
        <f t="shared" si="2"/>
        <v>17.13</v>
      </c>
    </row>
    <row r="59" spans="1:24" x14ac:dyDescent="0.3">
      <c r="A59" s="92">
        <v>48</v>
      </c>
      <c r="B59" s="92">
        <v>21241</v>
      </c>
      <c r="C59" s="3"/>
      <c r="D59" s="4" t="s">
        <v>166</v>
      </c>
      <c r="E59" s="92">
        <f t="shared" si="3"/>
        <v>849376</v>
      </c>
      <c r="F59" s="92">
        <v>849383</v>
      </c>
      <c r="G59" s="92">
        <f t="shared" si="0"/>
        <v>8</v>
      </c>
      <c r="H59" s="4" t="s">
        <v>22</v>
      </c>
      <c r="I59" s="5">
        <f t="shared" si="1"/>
        <v>45.68</v>
      </c>
      <c r="J59" s="6" t="s">
        <v>2164</v>
      </c>
      <c r="K59" s="5">
        <v>28.55</v>
      </c>
      <c r="L59" s="6" t="s">
        <v>2165</v>
      </c>
      <c r="M59" s="5">
        <v>17.13</v>
      </c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2"/>
        <v>45.68</v>
      </c>
    </row>
    <row r="60" spans="1:24" x14ac:dyDescent="0.3">
      <c r="A60" s="92">
        <v>49</v>
      </c>
      <c r="B60" s="92">
        <v>21242</v>
      </c>
      <c r="C60" s="3"/>
      <c r="D60" s="4" t="s">
        <v>248</v>
      </c>
      <c r="E60" s="92">
        <f t="shared" si="3"/>
        <v>849384</v>
      </c>
      <c r="F60" s="92">
        <v>849389</v>
      </c>
      <c r="G60" s="92">
        <f t="shared" si="0"/>
        <v>6</v>
      </c>
      <c r="H60" s="4" t="s">
        <v>13</v>
      </c>
      <c r="I60" s="5">
        <f t="shared" si="1"/>
        <v>34.26</v>
      </c>
      <c r="J60" s="6" t="s">
        <v>2173</v>
      </c>
      <c r="K60" s="5">
        <v>34.26</v>
      </c>
      <c r="L60" s="6"/>
      <c r="M60" s="5"/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2"/>
        <v>34.26</v>
      </c>
    </row>
    <row r="61" spans="1:24" x14ac:dyDescent="0.3">
      <c r="A61" s="92">
        <v>50</v>
      </c>
      <c r="B61" s="92">
        <v>21243</v>
      </c>
      <c r="C61" s="3"/>
      <c r="D61" s="4" t="s">
        <v>247</v>
      </c>
      <c r="E61" s="92">
        <f t="shared" si="3"/>
        <v>849390</v>
      </c>
      <c r="F61" s="92">
        <v>849399</v>
      </c>
      <c r="G61" s="92">
        <f t="shared" si="0"/>
        <v>10</v>
      </c>
      <c r="H61" s="4" t="s">
        <v>131</v>
      </c>
      <c r="I61" s="5">
        <f t="shared" si="1"/>
        <v>57.1</v>
      </c>
      <c r="J61" s="6" t="s">
        <v>2204</v>
      </c>
      <c r="K61" s="5">
        <v>34.26</v>
      </c>
      <c r="L61" s="6" t="s">
        <v>2205</v>
      </c>
      <c r="M61" s="5">
        <v>22.84</v>
      </c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2"/>
        <v>57.099999999999994</v>
      </c>
    </row>
    <row r="62" spans="1:24" x14ac:dyDescent="0.3">
      <c r="A62" s="92">
        <v>51</v>
      </c>
      <c r="B62" s="92">
        <v>21245</v>
      </c>
      <c r="C62" s="3"/>
      <c r="D62" s="4" t="s">
        <v>337</v>
      </c>
      <c r="E62" s="92">
        <f t="shared" si="3"/>
        <v>849400</v>
      </c>
      <c r="F62" s="92">
        <v>849510</v>
      </c>
      <c r="G62" s="92">
        <f t="shared" si="0"/>
        <v>111</v>
      </c>
      <c r="H62" s="4" t="s">
        <v>47</v>
      </c>
      <c r="I62" s="5">
        <f t="shared" si="1"/>
        <v>633.80999999999995</v>
      </c>
      <c r="J62" s="6" t="s">
        <v>501</v>
      </c>
      <c r="K62" s="5">
        <v>633.80999999999995</v>
      </c>
      <c r="L62" s="6"/>
      <c r="M62" s="5"/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2"/>
        <v>633.80999999999995</v>
      </c>
    </row>
    <row r="63" spans="1:24" x14ac:dyDescent="0.3">
      <c r="A63" s="92">
        <v>52</v>
      </c>
      <c r="B63" s="92">
        <v>21246</v>
      </c>
      <c r="C63" s="3"/>
      <c r="D63" s="4" t="s">
        <v>337</v>
      </c>
      <c r="E63" s="92">
        <f t="shared" si="3"/>
        <v>849511</v>
      </c>
      <c r="F63" s="92">
        <v>849598</v>
      </c>
      <c r="G63" s="92">
        <f t="shared" si="0"/>
        <v>88</v>
      </c>
      <c r="H63" s="4" t="s">
        <v>47</v>
      </c>
      <c r="I63" s="5">
        <f t="shared" si="1"/>
        <v>502.48</v>
      </c>
      <c r="J63" s="6" t="s">
        <v>501</v>
      </c>
      <c r="K63" s="5">
        <v>502.48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2"/>
        <v>502.48</v>
      </c>
    </row>
    <row r="64" spans="1:24" x14ac:dyDescent="0.3">
      <c r="A64" s="92">
        <v>53</v>
      </c>
      <c r="B64" s="92">
        <v>21247</v>
      </c>
      <c r="C64" s="3"/>
      <c r="D64" s="4" t="s">
        <v>186</v>
      </c>
      <c r="E64" s="92">
        <f t="shared" si="3"/>
        <v>849599</v>
      </c>
      <c r="F64" s="92">
        <v>849605</v>
      </c>
      <c r="G64" s="92">
        <f t="shared" si="0"/>
        <v>7</v>
      </c>
      <c r="H64" s="4" t="s">
        <v>117</v>
      </c>
      <c r="I64" s="5">
        <f t="shared" si="1"/>
        <v>39.97</v>
      </c>
      <c r="J64" s="6" t="s">
        <v>2266</v>
      </c>
      <c r="K64" s="5">
        <v>17.13</v>
      </c>
      <c r="L64" s="6" t="s">
        <v>2267</v>
      </c>
      <c r="M64" s="5">
        <v>22.84</v>
      </c>
      <c r="N64" s="6"/>
      <c r="O64" s="5"/>
      <c r="P64" s="6"/>
      <c r="Q64" s="5"/>
      <c r="R64" s="6"/>
      <c r="S64" s="5"/>
      <c r="T64" s="6"/>
      <c r="U64" s="5"/>
      <c r="V64" s="6"/>
      <c r="W64" s="5"/>
      <c r="X64" s="5">
        <f t="shared" si="2"/>
        <v>39.97</v>
      </c>
    </row>
    <row r="65" spans="1:24" x14ac:dyDescent="0.3">
      <c r="A65" s="92">
        <v>54</v>
      </c>
      <c r="B65" s="92">
        <v>21248</v>
      </c>
      <c r="C65" s="3"/>
      <c r="D65" s="4" t="s">
        <v>336</v>
      </c>
      <c r="E65" s="92">
        <f t="shared" si="3"/>
        <v>849606</v>
      </c>
      <c r="F65" s="92">
        <v>849831</v>
      </c>
      <c r="G65" s="92">
        <f t="shared" si="0"/>
        <v>226</v>
      </c>
      <c r="H65" s="4" t="s">
        <v>21</v>
      </c>
      <c r="I65" s="5">
        <f t="shared" si="1"/>
        <v>1290.46</v>
      </c>
      <c r="J65" s="6" t="s">
        <v>501</v>
      </c>
      <c r="K65" s="5">
        <v>1290.46</v>
      </c>
      <c r="L65" s="6"/>
      <c r="M65" s="5"/>
      <c r="N65" s="6"/>
      <c r="O65" s="5"/>
      <c r="P65" s="6"/>
      <c r="Q65" s="5"/>
      <c r="R65" s="6"/>
      <c r="S65" s="5"/>
      <c r="T65" s="6"/>
      <c r="U65" s="5"/>
      <c r="V65" s="6"/>
      <c r="W65" s="5"/>
      <c r="X65" s="5">
        <f t="shared" si="2"/>
        <v>1290.46</v>
      </c>
    </row>
    <row r="66" spans="1:24" x14ac:dyDescent="0.3">
      <c r="A66" s="92">
        <v>55</v>
      </c>
      <c r="B66" s="92">
        <v>21249</v>
      </c>
      <c r="C66" s="3"/>
      <c r="D66" s="4" t="s">
        <v>336</v>
      </c>
      <c r="E66" s="92">
        <f t="shared" si="3"/>
        <v>849832</v>
      </c>
      <c r="F66" s="92">
        <v>849930</v>
      </c>
      <c r="G66" s="92">
        <f t="shared" si="0"/>
        <v>99</v>
      </c>
      <c r="H66" s="4" t="s">
        <v>21</v>
      </c>
      <c r="I66" s="5">
        <f t="shared" si="1"/>
        <v>565.29</v>
      </c>
      <c r="J66" s="6" t="s">
        <v>501</v>
      </c>
      <c r="K66" s="5">
        <v>565.29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2"/>
        <v>565.29</v>
      </c>
    </row>
    <row r="67" spans="1:24" x14ac:dyDescent="0.3">
      <c r="A67" s="92">
        <v>56</v>
      </c>
      <c r="B67" s="92">
        <v>21250</v>
      </c>
      <c r="C67" s="3"/>
      <c r="D67" s="4" t="s">
        <v>333</v>
      </c>
      <c r="E67" s="92">
        <f t="shared" si="3"/>
        <v>849931</v>
      </c>
      <c r="F67" s="92">
        <v>849940</v>
      </c>
      <c r="G67" s="92">
        <f t="shared" si="0"/>
        <v>10</v>
      </c>
      <c r="H67" s="4" t="s">
        <v>188</v>
      </c>
      <c r="I67" s="5">
        <f t="shared" si="1"/>
        <v>57.1</v>
      </c>
      <c r="J67" s="6" t="s">
        <v>2206</v>
      </c>
      <c r="K67" s="5">
        <v>11.42</v>
      </c>
      <c r="L67" s="6" t="s">
        <v>2207</v>
      </c>
      <c r="M67" s="5">
        <v>17.13</v>
      </c>
      <c r="N67" s="6" t="s">
        <v>2208</v>
      </c>
      <c r="O67" s="5">
        <v>17.13</v>
      </c>
      <c r="P67" s="6" t="s">
        <v>2209</v>
      </c>
      <c r="Q67" s="5">
        <v>11.42</v>
      </c>
      <c r="R67" s="6"/>
      <c r="S67" s="5"/>
      <c r="T67" s="6"/>
      <c r="U67" s="5"/>
      <c r="V67" s="6"/>
      <c r="W67" s="5"/>
      <c r="X67" s="5">
        <f t="shared" si="2"/>
        <v>57.099999999999994</v>
      </c>
    </row>
    <row r="68" spans="1:24" x14ac:dyDescent="0.3">
      <c r="A68" s="92">
        <v>57</v>
      </c>
      <c r="B68" s="92">
        <v>21251</v>
      </c>
      <c r="C68" s="3"/>
      <c r="D68" s="4" t="s">
        <v>177</v>
      </c>
      <c r="E68" s="92">
        <f t="shared" si="3"/>
        <v>849941</v>
      </c>
      <c r="F68" s="92">
        <v>849942</v>
      </c>
      <c r="G68" s="92">
        <f t="shared" si="0"/>
        <v>2</v>
      </c>
      <c r="H68" s="4" t="s">
        <v>181</v>
      </c>
      <c r="I68" s="5">
        <f t="shared" si="1"/>
        <v>11.42</v>
      </c>
      <c r="J68" s="6" t="s">
        <v>2174</v>
      </c>
      <c r="K68" s="5">
        <v>11.42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5">
        <f t="shared" si="2"/>
        <v>11.42</v>
      </c>
    </row>
    <row r="69" spans="1:24" x14ac:dyDescent="0.3">
      <c r="A69" s="92">
        <v>58</v>
      </c>
      <c r="B69" s="92">
        <v>21252</v>
      </c>
      <c r="C69" s="3"/>
      <c r="D69" s="4" t="s">
        <v>264</v>
      </c>
      <c r="E69" s="92">
        <f t="shared" si="3"/>
        <v>849943</v>
      </c>
      <c r="F69" s="92">
        <v>849948</v>
      </c>
      <c r="G69" s="92">
        <f t="shared" si="0"/>
        <v>6</v>
      </c>
      <c r="H69" s="4" t="s">
        <v>2024</v>
      </c>
      <c r="I69" s="5">
        <f t="shared" si="1"/>
        <v>34.26</v>
      </c>
      <c r="J69" s="6" t="s">
        <v>2358</v>
      </c>
      <c r="K69" s="5">
        <v>17.13</v>
      </c>
      <c r="L69" s="6" t="s">
        <v>2359</v>
      </c>
      <c r="M69" s="5">
        <v>5.71</v>
      </c>
      <c r="N69" s="6" t="s">
        <v>2360</v>
      </c>
      <c r="O69" s="5">
        <v>11.42</v>
      </c>
      <c r="P69" s="6"/>
      <c r="Q69" s="5"/>
      <c r="R69" s="6"/>
      <c r="S69" s="5"/>
      <c r="T69" s="6"/>
      <c r="U69" s="5"/>
      <c r="V69" s="6"/>
      <c r="W69" s="5"/>
      <c r="X69" s="5">
        <f t="shared" si="2"/>
        <v>34.26</v>
      </c>
    </row>
    <row r="70" spans="1:24" x14ac:dyDescent="0.3">
      <c r="A70" s="92">
        <v>59</v>
      </c>
      <c r="B70" s="92">
        <v>21253</v>
      </c>
      <c r="C70" s="3"/>
      <c r="D70" s="4" t="s">
        <v>261</v>
      </c>
      <c r="E70" s="92">
        <f t="shared" si="3"/>
        <v>849949</v>
      </c>
      <c r="F70" s="92">
        <v>849960</v>
      </c>
      <c r="G70" s="92">
        <f t="shared" si="0"/>
        <v>12</v>
      </c>
      <c r="H70" s="4" t="s">
        <v>11</v>
      </c>
      <c r="I70" s="5">
        <f t="shared" si="1"/>
        <v>68.52</v>
      </c>
      <c r="J70" s="6" t="s">
        <v>2268</v>
      </c>
      <c r="K70" s="5">
        <v>11.42</v>
      </c>
      <c r="L70" s="6" t="s">
        <v>2269</v>
      </c>
      <c r="M70" s="5">
        <v>28.55</v>
      </c>
      <c r="N70" s="6" t="s">
        <v>2270</v>
      </c>
      <c r="O70" s="5">
        <v>28.55</v>
      </c>
      <c r="P70" s="6"/>
      <c r="Q70" s="5"/>
      <c r="R70" s="6"/>
      <c r="S70" s="5"/>
      <c r="T70" s="6"/>
      <c r="U70" s="5"/>
      <c r="V70" s="6"/>
      <c r="W70" s="5"/>
      <c r="X70" s="5">
        <f t="shared" si="2"/>
        <v>68.52</v>
      </c>
    </row>
    <row r="71" spans="1:24" x14ac:dyDescent="0.3">
      <c r="A71" s="92">
        <v>60</v>
      </c>
      <c r="B71" s="92">
        <v>21254</v>
      </c>
      <c r="C71" s="3"/>
      <c r="D71" s="4" t="s">
        <v>157</v>
      </c>
      <c r="E71" s="92">
        <f t="shared" si="3"/>
        <v>849961</v>
      </c>
      <c r="F71" s="92">
        <v>849976</v>
      </c>
      <c r="G71" s="92">
        <f t="shared" si="0"/>
        <v>16</v>
      </c>
      <c r="H71" s="4" t="s">
        <v>35</v>
      </c>
      <c r="I71" s="5">
        <f t="shared" si="1"/>
        <v>91.36</v>
      </c>
      <c r="J71" s="6" t="s">
        <v>2271</v>
      </c>
      <c r="K71" s="5">
        <v>39.97</v>
      </c>
      <c r="L71" s="6" t="s">
        <v>2272</v>
      </c>
      <c r="M71" s="5">
        <v>34.26</v>
      </c>
      <c r="N71" s="6" t="s">
        <v>2273</v>
      </c>
      <c r="O71" s="5">
        <v>17.13</v>
      </c>
      <c r="P71" s="6"/>
      <c r="Q71" s="5"/>
      <c r="R71" s="6"/>
      <c r="S71" s="5"/>
      <c r="T71" s="6"/>
      <c r="U71" s="5"/>
      <c r="V71" s="6"/>
      <c r="W71" s="5"/>
      <c r="X71" s="5">
        <f t="shared" si="2"/>
        <v>91.359999999999985</v>
      </c>
    </row>
    <row r="72" spans="1:24" x14ac:dyDescent="0.3">
      <c r="A72" s="92">
        <v>61</v>
      </c>
      <c r="B72" s="92">
        <v>21255</v>
      </c>
      <c r="C72" s="3"/>
      <c r="D72" s="4" t="s">
        <v>382</v>
      </c>
      <c r="E72" s="92">
        <f t="shared" si="3"/>
        <v>849977</v>
      </c>
      <c r="F72" s="92">
        <v>850020</v>
      </c>
      <c r="G72" s="92">
        <f t="shared" si="0"/>
        <v>44</v>
      </c>
      <c r="H72" s="4" t="s">
        <v>104</v>
      </c>
      <c r="I72" s="5">
        <f t="shared" si="1"/>
        <v>251.24</v>
      </c>
      <c r="J72" s="6" t="s">
        <v>2274</v>
      </c>
      <c r="K72" s="5">
        <v>251.24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2"/>
        <v>251.24</v>
      </c>
    </row>
    <row r="73" spans="1:24" x14ac:dyDescent="0.3">
      <c r="A73" s="92">
        <v>62</v>
      </c>
      <c r="B73" s="92">
        <v>21256</v>
      </c>
      <c r="C73" s="3"/>
      <c r="D73" s="4" t="s">
        <v>233</v>
      </c>
      <c r="E73" s="92">
        <f t="shared" si="3"/>
        <v>850021</v>
      </c>
      <c r="F73" s="92">
        <v>850046</v>
      </c>
      <c r="G73" s="92">
        <f t="shared" si="0"/>
        <v>26</v>
      </c>
      <c r="H73" s="4" t="s">
        <v>102</v>
      </c>
      <c r="I73" s="5">
        <f t="shared" si="1"/>
        <v>148.46</v>
      </c>
      <c r="J73" s="6" t="s">
        <v>2361</v>
      </c>
      <c r="K73" s="5">
        <v>148.46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5">
        <f t="shared" si="2"/>
        <v>148.46</v>
      </c>
    </row>
    <row r="74" spans="1:24" x14ac:dyDescent="0.3">
      <c r="A74" s="92">
        <v>63</v>
      </c>
      <c r="B74" s="92">
        <v>21257</v>
      </c>
      <c r="C74" s="3"/>
      <c r="D74" s="4" t="s">
        <v>172</v>
      </c>
      <c r="E74" s="92">
        <f t="shared" si="3"/>
        <v>850047</v>
      </c>
      <c r="F74" s="92">
        <v>850049</v>
      </c>
      <c r="G74" s="92">
        <f t="shared" si="0"/>
        <v>3</v>
      </c>
      <c r="H74" s="4" t="s">
        <v>102</v>
      </c>
      <c r="I74" s="5">
        <f t="shared" si="1"/>
        <v>17.13</v>
      </c>
      <c r="J74" s="6" t="s">
        <v>2210</v>
      </c>
      <c r="K74" s="5">
        <v>17.13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2"/>
        <v>17.13</v>
      </c>
    </row>
    <row r="75" spans="1:24" x14ac:dyDescent="0.3">
      <c r="A75" s="92">
        <v>64</v>
      </c>
      <c r="B75" s="92">
        <v>21258</v>
      </c>
      <c r="C75" s="3"/>
      <c r="D75" s="4" t="s">
        <v>268</v>
      </c>
      <c r="E75" s="92">
        <f t="shared" si="3"/>
        <v>850050</v>
      </c>
      <c r="F75" s="92">
        <v>850057</v>
      </c>
      <c r="G75" s="92">
        <f t="shared" si="0"/>
        <v>8</v>
      </c>
      <c r="H75" s="4" t="s">
        <v>107</v>
      </c>
      <c r="I75" s="5">
        <f t="shared" si="1"/>
        <v>45.68</v>
      </c>
      <c r="J75" s="6" t="s">
        <v>2166</v>
      </c>
      <c r="K75" s="5">
        <v>28.55</v>
      </c>
      <c r="L75" s="6" t="s">
        <v>2167</v>
      </c>
      <c r="M75" s="5">
        <v>17.13</v>
      </c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si="2"/>
        <v>45.68</v>
      </c>
    </row>
    <row r="76" spans="1:24" x14ac:dyDescent="0.3">
      <c r="A76" s="92">
        <v>65</v>
      </c>
      <c r="B76" s="92">
        <v>21259</v>
      </c>
      <c r="C76" s="3"/>
      <c r="D76" s="4" t="s">
        <v>245</v>
      </c>
      <c r="E76" s="92">
        <f t="shared" si="3"/>
        <v>850058</v>
      </c>
      <c r="F76" s="92">
        <v>850064</v>
      </c>
      <c r="G76" s="92">
        <f t="shared" ref="G76:G99" si="4">(F76-E76)+1</f>
        <v>7</v>
      </c>
      <c r="H76" s="4" t="s">
        <v>17</v>
      </c>
      <c r="I76" s="5">
        <f t="shared" ref="I76:I139" si="5">(G76*5.71)</f>
        <v>39.97</v>
      </c>
      <c r="J76" s="6" t="s">
        <v>2168</v>
      </c>
      <c r="K76" s="5">
        <v>28.55</v>
      </c>
      <c r="L76" s="6" t="s">
        <v>2169</v>
      </c>
      <c r="M76" s="5">
        <v>11.42</v>
      </c>
      <c r="N76" s="6"/>
      <c r="O76" s="5"/>
      <c r="P76" s="6"/>
      <c r="Q76" s="5"/>
      <c r="R76" s="6"/>
      <c r="S76" s="5"/>
      <c r="T76" s="6"/>
      <c r="U76" s="5"/>
      <c r="V76" s="6"/>
      <c r="W76" s="5"/>
      <c r="X76" s="5">
        <f t="shared" ref="X76:X139" si="6">K76+M76+O76+Q76+S76+U76+W76</f>
        <v>39.97</v>
      </c>
    </row>
    <row r="77" spans="1:24" x14ac:dyDescent="0.3">
      <c r="A77" s="92">
        <v>66</v>
      </c>
      <c r="B77" s="92">
        <v>21260</v>
      </c>
      <c r="C77" s="3">
        <v>43326</v>
      </c>
      <c r="D77" s="4" t="s">
        <v>229</v>
      </c>
      <c r="E77" s="92">
        <f t="shared" ref="E77:E140" si="7">(F76+1)</f>
        <v>850065</v>
      </c>
      <c r="F77" s="92">
        <v>850071</v>
      </c>
      <c r="G77" s="92">
        <f t="shared" si="4"/>
        <v>7</v>
      </c>
      <c r="H77" s="4" t="s">
        <v>39</v>
      </c>
      <c r="I77" s="5">
        <f t="shared" si="5"/>
        <v>39.97</v>
      </c>
      <c r="J77" s="6" t="s">
        <v>2211</v>
      </c>
      <c r="K77" s="5">
        <v>11.42</v>
      </c>
      <c r="L77" s="6" t="s">
        <v>2212</v>
      </c>
      <c r="M77" s="5">
        <v>28.55</v>
      </c>
      <c r="N77" s="6"/>
      <c r="O77" s="5"/>
      <c r="P77" s="6"/>
      <c r="Q77" s="5"/>
      <c r="R77" s="6"/>
      <c r="S77" s="5"/>
      <c r="T77" s="6"/>
      <c r="U77" s="5"/>
      <c r="V77" s="6"/>
      <c r="W77" s="5"/>
      <c r="X77" s="5">
        <f t="shared" si="6"/>
        <v>39.97</v>
      </c>
    </row>
    <row r="78" spans="1:24" x14ac:dyDescent="0.3">
      <c r="A78" s="92">
        <v>67</v>
      </c>
      <c r="B78" s="92">
        <v>21261</v>
      </c>
      <c r="C78" s="3"/>
      <c r="D78" s="4" t="s">
        <v>162</v>
      </c>
      <c r="E78" s="92">
        <f t="shared" si="7"/>
        <v>850072</v>
      </c>
      <c r="F78" s="92">
        <v>850072</v>
      </c>
      <c r="G78" s="92">
        <f t="shared" si="4"/>
        <v>1</v>
      </c>
      <c r="H78" s="4" t="s">
        <v>2127</v>
      </c>
      <c r="I78" s="5">
        <f t="shared" si="5"/>
        <v>5.71</v>
      </c>
      <c r="J78" s="6" t="s">
        <v>2170</v>
      </c>
      <c r="K78" s="5">
        <v>5.71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6"/>
        <v>5.71</v>
      </c>
    </row>
    <row r="79" spans="1:24" x14ac:dyDescent="0.3">
      <c r="A79" s="92">
        <v>68</v>
      </c>
      <c r="B79" s="92">
        <v>21262</v>
      </c>
      <c r="C79" s="3"/>
      <c r="D79" s="4" t="s">
        <v>156</v>
      </c>
      <c r="E79" s="92">
        <f t="shared" si="7"/>
        <v>850073</v>
      </c>
      <c r="F79" s="92">
        <v>850078</v>
      </c>
      <c r="G79" s="92">
        <f t="shared" si="4"/>
        <v>6</v>
      </c>
      <c r="H79" s="4" t="s">
        <v>6</v>
      </c>
      <c r="I79" s="5">
        <f t="shared" si="5"/>
        <v>34.26</v>
      </c>
      <c r="J79" s="6" t="s">
        <v>2293</v>
      </c>
      <c r="K79" s="5">
        <v>11.42</v>
      </c>
      <c r="L79" s="6" t="s">
        <v>2294</v>
      </c>
      <c r="M79" s="5">
        <v>22.84</v>
      </c>
      <c r="N79" s="6"/>
      <c r="O79" s="5"/>
      <c r="P79" s="6"/>
      <c r="Q79" s="5"/>
      <c r="R79" s="6"/>
      <c r="S79" s="5"/>
      <c r="T79" s="6"/>
      <c r="U79" s="5"/>
      <c r="V79" s="6"/>
      <c r="W79" s="5"/>
      <c r="X79" s="5">
        <f t="shared" si="6"/>
        <v>34.26</v>
      </c>
    </row>
    <row r="80" spans="1:24" x14ac:dyDescent="0.3">
      <c r="A80" s="92">
        <v>69</v>
      </c>
      <c r="B80" s="92">
        <v>21263</v>
      </c>
      <c r="C80" s="3"/>
      <c r="D80" s="4" t="s">
        <v>249</v>
      </c>
      <c r="E80" s="92">
        <f t="shared" si="7"/>
        <v>850079</v>
      </c>
      <c r="F80" s="92">
        <v>850089</v>
      </c>
      <c r="G80" s="92">
        <f t="shared" si="4"/>
        <v>11</v>
      </c>
      <c r="H80" s="4" t="s">
        <v>193</v>
      </c>
      <c r="I80" s="5">
        <f t="shared" si="5"/>
        <v>62.81</v>
      </c>
      <c r="J80" s="6" t="s">
        <v>2362</v>
      </c>
      <c r="K80" s="5">
        <v>22.84</v>
      </c>
      <c r="L80" s="6" t="s">
        <v>2363</v>
      </c>
      <c r="M80" s="5">
        <v>39.97</v>
      </c>
      <c r="N80" s="6"/>
      <c r="O80" s="5"/>
      <c r="P80" s="6"/>
      <c r="Q80" s="5"/>
      <c r="R80" s="6"/>
      <c r="S80" s="5"/>
      <c r="T80" s="6"/>
      <c r="U80" s="5"/>
      <c r="V80" s="6"/>
      <c r="W80" s="5"/>
      <c r="X80" s="5">
        <f t="shared" si="6"/>
        <v>62.81</v>
      </c>
    </row>
    <row r="81" spans="1:24" x14ac:dyDescent="0.3">
      <c r="A81" s="92">
        <v>70</v>
      </c>
      <c r="B81" s="92">
        <v>21264</v>
      </c>
      <c r="C81" s="3"/>
      <c r="D81" s="4" t="s">
        <v>252</v>
      </c>
      <c r="E81" s="92">
        <f t="shared" si="7"/>
        <v>850090</v>
      </c>
      <c r="F81" s="92">
        <v>850123</v>
      </c>
      <c r="G81" s="92">
        <f t="shared" si="4"/>
        <v>34</v>
      </c>
      <c r="H81" s="4" t="s">
        <v>108</v>
      </c>
      <c r="I81" s="5">
        <f t="shared" si="5"/>
        <v>194.14</v>
      </c>
      <c r="J81" s="6" t="s">
        <v>2448</v>
      </c>
      <c r="K81" s="5">
        <v>45.68</v>
      </c>
      <c r="L81" s="6" t="s">
        <v>2449</v>
      </c>
      <c r="M81" s="5">
        <v>57.1</v>
      </c>
      <c r="N81" s="6" t="s">
        <v>2450</v>
      </c>
      <c r="O81" s="5">
        <v>57.1</v>
      </c>
      <c r="P81" s="6" t="s">
        <v>2451</v>
      </c>
      <c r="Q81" s="5">
        <v>34.26</v>
      </c>
      <c r="R81" s="6"/>
      <c r="S81" s="5"/>
      <c r="T81" s="6"/>
      <c r="U81" s="5"/>
      <c r="V81" s="6"/>
      <c r="W81" s="5"/>
      <c r="X81" s="5">
        <f t="shared" si="6"/>
        <v>194.14</v>
      </c>
    </row>
    <row r="82" spans="1:24" x14ac:dyDescent="0.3">
      <c r="A82" s="92">
        <v>71</v>
      </c>
      <c r="B82" s="92">
        <v>21265</v>
      </c>
      <c r="C82" s="3"/>
      <c r="D82" s="4" t="s">
        <v>249</v>
      </c>
      <c r="E82" s="92">
        <f t="shared" si="7"/>
        <v>850124</v>
      </c>
      <c r="F82" s="92">
        <v>850125</v>
      </c>
      <c r="G82" s="92">
        <f t="shared" si="4"/>
        <v>2</v>
      </c>
      <c r="H82" s="4" t="s">
        <v>193</v>
      </c>
      <c r="I82" s="5">
        <f t="shared" si="5"/>
        <v>11.42</v>
      </c>
      <c r="J82" s="6" t="s">
        <v>2171</v>
      </c>
      <c r="K82" s="5">
        <v>11.42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6"/>
        <v>11.42</v>
      </c>
    </row>
    <row r="83" spans="1:24" x14ac:dyDescent="0.3">
      <c r="A83" s="92">
        <v>72</v>
      </c>
      <c r="B83" s="92">
        <v>21266</v>
      </c>
      <c r="C83" s="3"/>
      <c r="D83" s="4" t="s">
        <v>252</v>
      </c>
      <c r="E83" s="92">
        <f t="shared" si="7"/>
        <v>850126</v>
      </c>
      <c r="F83" s="92">
        <v>850127</v>
      </c>
      <c r="G83" s="92">
        <f t="shared" si="4"/>
        <v>2</v>
      </c>
      <c r="H83" s="4" t="s">
        <v>108</v>
      </c>
      <c r="I83" s="5">
        <f t="shared" si="5"/>
        <v>11.42</v>
      </c>
      <c r="J83" s="6" t="s">
        <v>2172</v>
      </c>
      <c r="K83" s="5">
        <v>11.42</v>
      </c>
      <c r="L83" s="6"/>
      <c r="M83" s="5"/>
      <c r="N83" s="6"/>
      <c r="O83" s="5"/>
      <c r="P83" s="6"/>
      <c r="Q83" s="5"/>
      <c r="R83" s="6"/>
      <c r="S83" s="5"/>
      <c r="T83" s="6"/>
      <c r="U83" s="5"/>
      <c r="V83" s="6"/>
      <c r="W83" s="5"/>
      <c r="X83" s="5">
        <f t="shared" si="6"/>
        <v>11.42</v>
      </c>
    </row>
    <row r="84" spans="1:24" x14ac:dyDescent="0.3">
      <c r="A84" s="92">
        <v>73</v>
      </c>
      <c r="B84" s="92">
        <v>21267</v>
      </c>
      <c r="C84" s="3"/>
      <c r="D84" s="4" t="s">
        <v>300</v>
      </c>
      <c r="E84" s="92">
        <f t="shared" si="7"/>
        <v>850128</v>
      </c>
      <c r="F84" s="92">
        <v>850177</v>
      </c>
      <c r="G84" s="92">
        <f t="shared" si="4"/>
        <v>50</v>
      </c>
      <c r="H84" s="4" t="s">
        <v>10</v>
      </c>
      <c r="I84" s="5">
        <f t="shared" si="5"/>
        <v>285.5</v>
      </c>
      <c r="J84" s="6" t="s">
        <v>2364</v>
      </c>
      <c r="K84" s="5">
        <v>142.75</v>
      </c>
      <c r="L84" s="6" t="s">
        <v>2365</v>
      </c>
      <c r="M84" s="5">
        <v>142.75</v>
      </c>
      <c r="N84" s="6"/>
      <c r="O84" s="5"/>
      <c r="P84" s="6"/>
      <c r="Q84" s="5"/>
      <c r="R84" s="6"/>
      <c r="S84" s="5"/>
      <c r="T84" s="6"/>
      <c r="U84" s="5"/>
      <c r="V84" s="6"/>
      <c r="W84" s="5"/>
      <c r="X84" s="5">
        <f t="shared" si="6"/>
        <v>285.5</v>
      </c>
    </row>
    <row r="85" spans="1:24" x14ac:dyDescent="0.3">
      <c r="A85" s="92">
        <v>74</v>
      </c>
      <c r="B85" s="92">
        <v>21268</v>
      </c>
      <c r="C85" s="3"/>
      <c r="D85" s="4" t="s">
        <v>893</v>
      </c>
      <c r="E85" s="92">
        <f t="shared" si="7"/>
        <v>850178</v>
      </c>
      <c r="F85" s="92">
        <v>850179</v>
      </c>
      <c r="G85" s="92">
        <f t="shared" si="4"/>
        <v>2</v>
      </c>
      <c r="H85" s="4" t="s">
        <v>108</v>
      </c>
      <c r="I85" s="5">
        <f t="shared" si="5"/>
        <v>11.42</v>
      </c>
      <c r="J85" s="6" t="s">
        <v>2275</v>
      </c>
      <c r="K85" s="5">
        <v>11.42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5">
        <f t="shared" si="6"/>
        <v>11.42</v>
      </c>
    </row>
    <row r="86" spans="1:24" x14ac:dyDescent="0.3">
      <c r="A86" s="92">
        <v>75</v>
      </c>
      <c r="B86" s="92">
        <v>21269</v>
      </c>
      <c r="C86" s="3"/>
      <c r="D86" s="4" t="s">
        <v>262</v>
      </c>
      <c r="E86" s="92">
        <f t="shared" si="7"/>
        <v>850180</v>
      </c>
      <c r="F86" s="92">
        <v>850180</v>
      </c>
      <c r="G86" s="92">
        <f t="shared" si="4"/>
        <v>1</v>
      </c>
      <c r="H86" s="4" t="s">
        <v>33</v>
      </c>
      <c r="I86" s="5">
        <f t="shared" si="5"/>
        <v>5.71</v>
      </c>
      <c r="J86" s="6" t="s">
        <v>2213</v>
      </c>
      <c r="K86" s="5">
        <v>5.71</v>
      </c>
      <c r="L86" s="6"/>
      <c r="M86" s="5"/>
      <c r="N86" s="6"/>
      <c r="O86" s="5"/>
      <c r="P86" s="6"/>
      <c r="Q86" s="5"/>
      <c r="R86" s="6"/>
      <c r="S86" s="5"/>
      <c r="T86" s="6"/>
      <c r="U86" s="5"/>
      <c r="V86" s="6"/>
      <c r="W86" s="5"/>
      <c r="X86" s="5">
        <f t="shared" si="6"/>
        <v>5.71</v>
      </c>
    </row>
    <row r="87" spans="1:24" x14ac:dyDescent="0.3">
      <c r="A87" s="92">
        <v>76</v>
      </c>
      <c r="B87" s="92">
        <v>21270</v>
      </c>
      <c r="C87" s="3"/>
      <c r="D87" s="4" t="s">
        <v>148</v>
      </c>
      <c r="E87" s="92">
        <f t="shared" si="7"/>
        <v>850181</v>
      </c>
      <c r="F87" s="92">
        <v>850182</v>
      </c>
      <c r="G87" s="92">
        <f t="shared" si="4"/>
        <v>2</v>
      </c>
      <c r="H87" s="4" t="s">
        <v>110</v>
      </c>
      <c r="I87" s="5">
        <f t="shared" si="5"/>
        <v>11.42</v>
      </c>
      <c r="J87" s="6" t="s">
        <v>2496</v>
      </c>
      <c r="K87" s="5">
        <v>11.42</v>
      </c>
      <c r="L87" s="6"/>
      <c r="M87" s="5"/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6"/>
        <v>11.42</v>
      </c>
    </row>
    <row r="88" spans="1:24" x14ac:dyDescent="0.3">
      <c r="A88" s="92">
        <v>77</v>
      </c>
      <c r="B88" s="92">
        <v>21271</v>
      </c>
      <c r="C88" s="3"/>
      <c r="D88" s="4" t="s">
        <v>270</v>
      </c>
      <c r="E88" s="92">
        <f t="shared" si="7"/>
        <v>850183</v>
      </c>
      <c r="F88" s="92">
        <v>850191</v>
      </c>
      <c r="G88" s="92">
        <f t="shared" si="4"/>
        <v>9</v>
      </c>
      <c r="H88" s="4" t="s">
        <v>109</v>
      </c>
      <c r="I88" s="5">
        <f t="shared" si="5"/>
        <v>51.39</v>
      </c>
      <c r="J88" s="6" t="s">
        <v>2214</v>
      </c>
      <c r="K88" s="5">
        <v>22.84</v>
      </c>
      <c r="L88" s="6" t="s">
        <v>2215</v>
      </c>
      <c r="M88" s="5">
        <v>28.55</v>
      </c>
      <c r="N88" s="6"/>
      <c r="O88" s="5"/>
      <c r="P88" s="6"/>
      <c r="Q88" s="5"/>
      <c r="R88" s="6"/>
      <c r="S88" s="5"/>
      <c r="T88" s="6"/>
      <c r="U88" s="5"/>
      <c r="V88" s="6"/>
      <c r="W88" s="5"/>
      <c r="X88" s="5">
        <f t="shared" si="6"/>
        <v>51.39</v>
      </c>
    </row>
    <row r="89" spans="1:24" x14ac:dyDescent="0.3">
      <c r="A89" s="92">
        <v>78</v>
      </c>
      <c r="B89" s="92">
        <v>21272</v>
      </c>
      <c r="C89" s="3"/>
      <c r="D89" s="4" t="s">
        <v>268</v>
      </c>
      <c r="E89" s="92">
        <f t="shared" si="7"/>
        <v>850192</v>
      </c>
      <c r="F89" s="92">
        <v>850193</v>
      </c>
      <c r="G89" s="92">
        <f t="shared" si="4"/>
        <v>2</v>
      </c>
      <c r="H89" s="4" t="s">
        <v>107</v>
      </c>
      <c r="I89" s="5">
        <f t="shared" si="5"/>
        <v>11.42</v>
      </c>
      <c r="J89" s="6" t="s">
        <v>2175</v>
      </c>
      <c r="K89" s="5">
        <v>11.42</v>
      </c>
      <c r="L89" s="6"/>
      <c r="M89" s="5"/>
      <c r="N89" s="6"/>
      <c r="O89" s="5"/>
      <c r="P89" s="6"/>
      <c r="Q89" s="5"/>
      <c r="R89" s="6"/>
      <c r="S89" s="5"/>
      <c r="T89" s="6"/>
      <c r="U89" s="5"/>
      <c r="V89" s="6"/>
      <c r="W89" s="5"/>
      <c r="X89" s="5">
        <f t="shared" si="6"/>
        <v>11.42</v>
      </c>
    </row>
    <row r="90" spans="1:24" x14ac:dyDescent="0.3">
      <c r="A90" s="92">
        <v>79</v>
      </c>
      <c r="B90" s="92">
        <v>21273</v>
      </c>
      <c r="C90" s="3"/>
      <c r="D90" s="4" t="s">
        <v>245</v>
      </c>
      <c r="E90" s="92">
        <f t="shared" si="7"/>
        <v>850194</v>
      </c>
      <c r="F90" s="92">
        <v>850195</v>
      </c>
      <c r="G90" s="92">
        <f t="shared" si="4"/>
        <v>2</v>
      </c>
      <c r="H90" s="4" t="s">
        <v>17</v>
      </c>
      <c r="I90" s="5">
        <f t="shared" si="5"/>
        <v>11.42</v>
      </c>
      <c r="J90" s="6" t="s">
        <v>2227</v>
      </c>
      <c r="K90" s="5">
        <v>11.42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6"/>
        <v>11.42</v>
      </c>
    </row>
    <row r="91" spans="1:24" x14ac:dyDescent="0.3">
      <c r="A91" s="92">
        <v>80</v>
      </c>
      <c r="B91" s="92">
        <v>21274</v>
      </c>
      <c r="C91" s="3"/>
      <c r="D91" s="4" t="s">
        <v>172</v>
      </c>
      <c r="E91" s="92">
        <f t="shared" si="7"/>
        <v>850196</v>
      </c>
      <c r="F91" s="92">
        <v>850196</v>
      </c>
      <c r="G91" s="92">
        <f t="shared" si="4"/>
        <v>1</v>
      </c>
      <c r="H91" s="4" t="s">
        <v>1567</v>
      </c>
      <c r="I91" s="5">
        <f t="shared" si="5"/>
        <v>5.71</v>
      </c>
      <c r="J91" s="6" t="s">
        <v>2176</v>
      </c>
      <c r="K91" s="5">
        <v>5.71</v>
      </c>
      <c r="L91" s="6"/>
      <c r="M91" s="5"/>
      <c r="N91" s="6"/>
      <c r="O91" s="5"/>
      <c r="P91" s="6"/>
      <c r="Q91" s="5"/>
      <c r="R91" s="6"/>
      <c r="S91" s="5"/>
      <c r="T91" s="6"/>
      <c r="U91" s="5"/>
      <c r="V91" s="6"/>
      <c r="W91" s="5"/>
      <c r="X91" s="5">
        <f t="shared" si="6"/>
        <v>5.71</v>
      </c>
    </row>
    <row r="92" spans="1:24" x14ac:dyDescent="0.3">
      <c r="A92" s="92">
        <v>81</v>
      </c>
      <c r="B92" s="92">
        <v>21275</v>
      </c>
      <c r="C92" s="3">
        <v>43327</v>
      </c>
      <c r="D92" s="4" t="s">
        <v>244</v>
      </c>
      <c r="E92" s="92">
        <f t="shared" si="7"/>
        <v>850197</v>
      </c>
      <c r="F92" s="92">
        <v>850201</v>
      </c>
      <c r="G92" s="92">
        <f t="shared" si="4"/>
        <v>5</v>
      </c>
      <c r="H92" s="4" t="s">
        <v>50</v>
      </c>
      <c r="I92" s="5">
        <f t="shared" si="5"/>
        <v>28.55</v>
      </c>
      <c r="J92" s="6" t="s">
        <v>2276</v>
      </c>
      <c r="K92" s="5">
        <v>28.55</v>
      </c>
      <c r="L92" s="6"/>
      <c r="M92" s="5"/>
      <c r="N92" s="6"/>
      <c r="O92" s="5"/>
      <c r="P92" s="6"/>
      <c r="Q92" s="5"/>
      <c r="R92" s="6"/>
      <c r="S92" s="5"/>
      <c r="T92" s="6"/>
      <c r="U92" s="5"/>
      <c r="V92" s="6"/>
      <c r="W92" s="5"/>
      <c r="X92" s="5">
        <f t="shared" si="6"/>
        <v>28.55</v>
      </c>
    </row>
    <row r="93" spans="1:24" x14ac:dyDescent="0.3">
      <c r="A93" s="92">
        <v>82</v>
      </c>
      <c r="B93" s="92">
        <v>21276</v>
      </c>
      <c r="C93" s="3"/>
      <c r="D93" s="4" t="s">
        <v>141</v>
      </c>
      <c r="E93" s="92">
        <f t="shared" si="7"/>
        <v>850202</v>
      </c>
      <c r="F93" s="92">
        <v>850207</v>
      </c>
      <c r="G93" s="92">
        <f t="shared" si="4"/>
        <v>6</v>
      </c>
      <c r="H93" s="4" t="s">
        <v>40</v>
      </c>
      <c r="I93" s="5">
        <f t="shared" si="5"/>
        <v>34.26</v>
      </c>
      <c r="J93" s="6" t="s">
        <v>2216</v>
      </c>
      <c r="K93" s="5">
        <v>34.26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5">
        <f t="shared" si="6"/>
        <v>34.26</v>
      </c>
    </row>
    <row r="94" spans="1:24" x14ac:dyDescent="0.3">
      <c r="A94" s="92">
        <v>83</v>
      </c>
      <c r="B94" s="92">
        <v>21277</v>
      </c>
      <c r="C94" s="3"/>
      <c r="D94" s="4" t="s">
        <v>178</v>
      </c>
      <c r="E94" s="92">
        <f t="shared" si="7"/>
        <v>850208</v>
      </c>
      <c r="F94" s="92">
        <v>850208</v>
      </c>
      <c r="G94" s="92">
        <f t="shared" si="4"/>
        <v>1</v>
      </c>
      <c r="H94" s="4" t="s">
        <v>97</v>
      </c>
      <c r="I94" s="5">
        <f t="shared" si="5"/>
        <v>5.71</v>
      </c>
      <c r="J94" s="6" t="s">
        <v>1975</v>
      </c>
      <c r="K94" s="5">
        <v>5.71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5">
        <f t="shared" si="6"/>
        <v>5.71</v>
      </c>
    </row>
    <row r="95" spans="1:24" x14ac:dyDescent="0.3">
      <c r="A95" s="92">
        <v>84</v>
      </c>
      <c r="B95" s="92">
        <v>21278</v>
      </c>
      <c r="C95" s="3">
        <v>43328</v>
      </c>
      <c r="D95" s="4" t="s">
        <v>142</v>
      </c>
      <c r="E95" s="92">
        <f t="shared" si="7"/>
        <v>850209</v>
      </c>
      <c r="F95" s="92">
        <v>850210</v>
      </c>
      <c r="G95" s="92">
        <f t="shared" si="4"/>
        <v>2</v>
      </c>
      <c r="H95" s="4" t="s">
        <v>24</v>
      </c>
      <c r="I95" s="5">
        <f t="shared" si="5"/>
        <v>11.42</v>
      </c>
      <c r="J95" s="6" t="s">
        <v>2277</v>
      </c>
      <c r="K95" s="5">
        <v>11.42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6"/>
        <v>11.42</v>
      </c>
    </row>
    <row r="96" spans="1:24" x14ac:dyDescent="0.3">
      <c r="A96" s="92">
        <v>85</v>
      </c>
      <c r="B96" s="92">
        <v>21279</v>
      </c>
      <c r="C96" s="3"/>
      <c r="D96" s="4" t="s">
        <v>164</v>
      </c>
      <c r="E96" s="92">
        <f t="shared" si="7"/>
        <v>850211</v>
      </c>
      <c r="F96" s="92">
        <v>850217</v>
      </c>
      <c r="G96" s="92">
        <f t="shared" si="4"/>
        <v>7</v>
      </c>
      <c r="H96" s="4" t="s">
        <v>121</v>
      </c>
      <c r="I96" s="5">
        <f t="shared" si="5"/>
        <v>39.97</v>
      </c>
      <c r="J96" s="6" t="s">
        <v>2278</v>
      </c>
      <c r="K96" s="5">
        <v>28.55</v>
      </c>
      <c r="L96" s="6" t="s">
        <v>2279</v>
      </c>
      <c r="M96" s="5">
        <v>11.42</v>
      </c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6"/>
        <v>39.97</v>
      </c>
    </row>
    <row r="97" spans="1:24" x14ac:dyDescent="0.3">
      <c r="A97" s="92">
        <v>86</v>
      </c>
      <c r="B97" s="92">
        <v>21280</v>
      </c>
      <c r="C97" s="3"/>
      <c r="D97" s="4" t="s">
        <v>223</v>
      </c>
      <c r="E97" s="92">
        <f t="shared" si="7"/>
        <v>850218</v>
      </c>
      <c r="F97" s="92">
        <v>850219</v>
      </c>
      <c r="G97" s="92">
        <f t="shared" si="4"/>
        <v>2</v>
      </c>
      <c r="H97" s="4" t="s">
        <v>32</v>
      </c>
      <c r="I97" s="5">
        <f t="shared" si="5"/>
        <v>11.42</v>
      </c>
      <c r="J97" s="6" t="s">
        <v>2217</v>
      </c>
      <c r="K97" s="5">
        <v>11.42</v>
      </c>
      <c r="L97" s="6"/>
      <c r="M97" s="5"/>
      <c r="N97" s="6"/>
      <c r="O97" s="5"/>
      <c r="P97" s="6"/>
      <c r="Q97" s="5"/>
      <c r="R97" s="6"/>
      <c r="S97" s="5"/>
      <c r="T97" s="6"/>
      <c r="U97" s="5"/>
      <c r="V97" s="6"/>
      <c r="W97" s="5"/>
      <c r="X97" s="5">
        <f t="shared" si="6"/>
        <v>11.42</v>
      </c>
    </row>
    <row r="98" spans="1:24" x14ac:dyDescent="0.3">
      <c r="A98" s="92">
        <v>87</v>
      </c>
      <c r="B98" s="92">
        <v>21281</v>
      </c>
      <c r="C98" s="3"/>
      <c r="D98" s="4" t="s">
        <v>255</v>
      </c>
      <c r="E98" s="92">
        <f t="shared" si="7"/>
        <v>850220</v>
      </c>
      <c r="F98" s="92">
        <v>850226</v>
      </c>
      <c r="G98" s="92">
        <f t="shared" si="4"/>
        <v>7</v>
      </c>
      <c r="H98" s="4" t="s">
        <v>103</v>
      </c>
      <c r="I98" s="5">
        <f t="shared" si="5"/>
        <v>39.97</v>
      </c>
      <c r="J98" s="6" t="s">
        <v>2452</v>
      </c>
      <c r="K98" s="5">
        <v>39.97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6"/>
        <v>39.97</v>
      </c>
    </row>
    <row r="99" spans="1:24" x14ac:dyDescent="0.3">
      <c r="A99" s="92">
        <v>88</v>
      </c>
      <c r="B99" s="92">
        <v>21282</v>
      </c>
      <c r="C99" s="3">
        <v>43329</v>
      </c>
      <c r="D99" s="4" t="s">
        <v>177</v>
      </c>
      <c r="E99" s="92">
        <f t="shared" si="7"/>
        <v>850227</v>
      </c>
      <c r="F99" s="92">
        <v>850228</v>
      </c>
      <c r="G99" s="92">
        <f t="shared" si="4"/>
        <v>2</v>
      </c>
      <c r="H99" s="4" t="s">
        <v>181</v>
      </c>
      <c r="I99" s="5">
        <f t="shared" si="5"/>
        <v>11.42</v>
      </c>
      <c r="J99" s="6" t="s">
        <v>2218</v>
      </c>
      <c r="K99" s="5">
        <v>11.42</v>
      </c>
      <c r="L99" s="6"/>
      <c r="M99" s="5"/>
      <c r="N99" s="6"/>
      <c r="O99" s="5"/>
      <c r="P99" s="6"/>
      <c r="Q99" s="5"/>
      <c r="R99" s="6"/>
      <c r="S99" s="5"/>
      <c r="T99" s="6"/>
      <c r="U99" s="5"/>
      <c r="V99" s="6"/>
      <c r="W99" s="5"/>
      <c r="X99" s="5">
        <f t="shared" si="6"/>
        <v>11.42</v>
      </c>
    </row>
    <row r="100" spans="1:24" x14ac:dyDescent="0.3">
      <c r="A100" s="92">
        <v>89</v>
      </c>
      <c r="B100" s="92">
        <v>21283</v>
      </c>
      <c r="C100" s="3"/>
      <c r="D100" s="4" t="s">
        <v>156</v>
      </c>
      <c r="E100" s="92">
        <f t="shared" si="7"/>
        <v>850229</v>
      </c>
      <c r="F100" s="92">
        <v>850231</v>
      </c>
      <c r="G100" s="92">
        <f t="shared" ref="G100:G163" si="8">(F100-E100)+1</f>
        <v>3</v>
      </c>
      <c r="H100" s="4" t="s">
        <v>290</v>
      </c>
      <c r="I100" s="5">
        <f t="shared" si="5"/>
        <v>17.13</v>
      </c>
      <c r="J100" s="6" t="s">
        <v>2219</v>
      </c>
      <c r="K100" s="5">
        <v>17.13</v>
      </c>
      <c r="L100" s="6"/>
      <c r="M100" s="5"/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5">
        <f t="shared" si="6"/>
        <v>17.13</v>
      </c>
    </row>
    <row r="101" spans="1:24" x14ac:dyDescent="0.3">
      <c r="A101" s="92">
        <v>90</v>
      </c>
      <c r="B101" s="92">
        <v>21284</v>
      </c>
      <c r="C101" s="3"/>
      <c r="D101" s="4" t="s">
        <v>251</v>
      </c>
      <c r="E101" s="92">
        <f t="shared" si="7"/>
        <v>850232</v>
      </c>
      <c r="F101" s="92">
        <v>850232</v>
      </c>
      <c r="G101" s="92">
        <f t="shared" si="8"/>
        <v>1</v>
      </c>
      <c r="H101" s="4" t="s">
        <v>1567</v>
      </c>
      <c r="I101" s="5">
        <f t="shared" si="5"/>
        <v>5.71</v>
      </c>
      <c r="J101" s="6" t="s">
        <v>2220</v>
      </c>
      <c r="K101" s="5">
        <v>5.71</v>
      </c>
      <c r="L101" s="6"/>
      <c r="M101" s="5"/>
      <c r="N101" s="6"/>
      <c r="O101" s="5"/>
      <c r="P101" s="6"/>
      <c r="Q101" s="5"/>
      <c r="R101" s="6"/>
      <c r="S101" s="5"/>
      <c r="T101" s="6"/>
      <c r="U101" s="5"/>
      <c r="V101" s="6"/>
      <c r="W101" s="5"/>
      <c r="X101" s="5">
        <f t="shared" si="6"/>
        <v>5.71</v>
      </c>
    </row>
    <row r="102" spans="1:24" x14ac:dyDescent="0.3">
      <c r="A102" s="92">
        <v>91</v>
      </c>
      <c r="B102" s="92">
        <v>21285</v>
      </c>
      <c r="C102" s="3"/>
      <c r="D102" s="4" t="s">
        <v>264</v>
      </c>
      <c r="E102" s="92">
        <f t="shared" si="7"/>
        <v>850233</v>
      </c>
      <c r="F102" s="92">
        <v>850235</v>
      </c>
      <c r="G102" s="92">
        <f t="shared" si="8"/>
        <v>3</v>
      </c>
      <c r="H102" s="4" t="s">
        <v>208</v>
      </c>
      <c r="I102" s="5">
        <f t="shared" si="5"/>
        <v>17.13</v>
      </c>
      <c r="J102" s="6" t="s">
        <v>2280</v>
      </c>
      <c r="K102" s="5">
        <v>17.13</v>
      </c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5">
        <f t="shared" si="6"/>
        <v>17.13</v>
      </c>
    </row>
    <row r="103" spans="1:24" x14ac:dyDescent="0.3">
      <c r="A103" s="92">
        <v>92</v>
      </c>
      <c r="B103" s="92">
        <v>21286</v>
      </c>
      <c r="C103" s="3"/>
      <c r="D103" s="4" t="s">
        <v>166</v>
      </c>
      <c r="E103" s="92">
        <f t="shared" si="7"/>
        <v>850236</v>
      </c>
      <c r="F103" s="92">
        <v>850237</v>
      </c>
      <c r="G103" s="92">
        <f t="shared" si="8"/>
        <v>2</v>
      </c>
      <c r="H103" s="4" t="s">
        <v>22</v>
      </c>
      <c r="I103" s="5">
        <f t="shared" si="5"/>
        <v>11.42</v>
      </c>
      <c r="J103" s="6" t="s">
        <v>2221</v>
      </c>
      <c r="K103" s="5">
        <v>11.42</v>
      </c>
      <c r="L103" s="6"/>
      <c r="M103" s="5"/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5">
        <f t="shared" si="6"/>
        <v>11.42</v>
      </c>
    </row>
    <row r="104" spans="1:24" x14ac:dyDescent="0.3">
      <c r="A104" s="92">
        <v>93</v>
      </c>
      <c r="B104" s="92">
        <v>21287</v>
      </c>
      <c r="C104" s="3"/>
      <c r="D104" s="4" t="s">
        <v>333</v>
      </c>
      <c r="E104" s="92">
        <f t="shared" si="7"/>
        <v>850238</v>
      </c>
      <c r="F104" s="92">
        <v>850247</v>
      </c>
      <c r="G104" s="92">
        <f t="shared" si="8"/>
        <v>10</v>
      </c>
      <c r="H104" s="4" t="s">
        <v>188</v>
      </c>
      <c r="I104" s="5">
        <f t="shared" si="5"/>
        <v>57.1</v>
      </c>
      <c r="J104" s="6" t="s">
        <v>2281</v>
      </c>
      <c r="K104" s="5">
        <v>22.84</v>
      </c>
      <c r="L104" s="6" t="s">
        <v>2282</v>
      </c>
      <c r="M104" s="5">
        <v>11.42</v>
      </c>
      <c r="N104" s="6" t="s">
        <v>2284</v>
      </c>
      <c r="O104" s="5">
        <v>5.71</v>
      </c>
      <c r="P104" s="6" t="s">
        <v>2283</v>
      </c>
      <c r="Q104" s="5">
        <v>17.13</v>
      </c>
      <c r="R104" s="6"/>
      <c r="S104" s="5"/>
      <c r="T104" s="6"/>
      <c r="U104" s="5"/>
      <c r="V104" s="6"/>
      <c r="W104" s="5"/>
      <c r="X104" s="5">
        <f t="shared" si="6"/>
        <v>57.099999999999994</v>
      </c>
    </row>
    <row r="105" spans="1:24" x14ac:dyDescent="0.3">
      <c r="A105" s="92">
        <v>94</v>
      </c>
      <c r="B105" s="92">
        <v>21288</v>
      </c>
      <c r="C105" s="3"/>
      <c r="D105" s="4" t="s">
        <v>245</v>
      </c>
      <c r="E105" s="92">
        <f t="shared" si="7"/>
        <v>850248</v>
      </c>
      <c r="F105" s="92">
        <v>850253</v>
      </c>
      <c r="G105" s="92">
        <f t="shared" si="8"/>
        <v>6</v>
      </c>
      <c r="H105" s="4" t="s">
        <v>107</v>
      </c>
      <c r="I105" s="5">
        <f t="shared" si="5"/>
        <v>34.26</v>
      </c>
      <c r="J105" s="6" t="s">
        <v>2177</v>
      </c>
      <c r="K105" s="5">
        <v>34.26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5">
        <f t="shared" si="6"/>
        <v>34.26</v>
      </c>
    </row>
    <row r="106" spans="1:24" x14ac:dyDescent="0.3">
      <c r="A106" s="92">
        <v>95</v>
      </c>
      <c r="B106" s="92">
        <v>21289</v>
      </c>
      <c r="C106" s="3">
        <v>43332</v>
      </c>
      <c r="D106" s="4" t="s">
        <v>251</v>
      </c>
      <c r="E106" s="92">
        <f t="shared" si="7"/>
        <v>850254</v>
      </c>
      <c r="F106" s="92">
        <v>850254</v>
      </c>
      <c r="G106" s="92">
        <f t="shared" si="8"/>
        <v>1</v>
      </c>
      <c r="H106" s="4" t="s">
        <v>17</v>
      </c>
      <c r="I106" s="5">
        <f t="shared" si="5"/>
        <v>5.71</v>
      </c>
      <c r="J106" s="6" t="s">
        <v>2222</v>
      </c>
      <c r="K106" s="5">
        <v>5.71</v>
      </c>
      <c r="L106" s="6"/>
      <c r="M106" s="5"/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6"/>
        <v>5.71</v>
      </c>
    </row>
    <row r="107" spans="1:24" x14ac:dyDescent="0.3">
      <c r="A107" s="92">
        <v>96</v>
      </c>
      <c r="B107" s="92">
        <v>21290</v>
      </c>
      <c r="C107" s="3"/>
      <c r="D107" s="4" t="s">
        <v>247</v>
      </c>
      <c r="E107" s="92">
        <f t="shared" si="7"/>
        <v>850255</v>
      </c>
      <c r="F107" s="92">
        <v>850265</v>
      </c>
      <c r="G107" s="92">
        <f t="shared" si="8"/>
        <v>11</v>
      </c>
      <c r="H107" s="4" t="s">
        <v>131</v>
      </c>
      <c r="I107" s="5">
        <f t="shared" si="5"/>
        <v>62.81</v>
      </c>
      <c r="J107" s="6" t="s">
        <v>2285</v>
      </c>
      <c r="K107" s="5">
        <v>28.55</v>
      </c>
      <c r="L107" s="6" t="s">
        <v>2286</v>
      </c>
      <c r="M107" s="5">
        <v>34.26</v>
      </c>
      <c r="N107" s="6"/>
      <c r="O107" s="5"/>
      <c r="P107" s="6"/>
      <c r="Q107" s="5"/>
      <c r="R107" s="6"/>
      <c r="S107" s="5"/>
      <c r="T107" s="6"/>
      <c r="U107" s="5"/>
      <c r="V107" s="6"/>
      <c r="W107" s="5"/>
      <c r="X107" s="5">
        <f t="shared" si="6"/>
        <v>62.81</v>
      </c>
    </row>
    <row r="108" spans="1:24" x14ac:dyDescent="0.3">
      <c r="A108" s="92">
        <v>97</v>
      </c>
      <c r="B108" s="92">
        <v>21291</v>
      </c>
      <c r="C108" s="3"/>
      <c r="D108" s="4" t="s">
        <v>235</v>
      </c>
      <c r="E108" s="92">
        <f t="shared" si="7"/>
        <v>850266</v>
      </c>
      <c r="F108" s="92">
        <v>850276</v>
      </c>
      <c r="G108" s="92">
        <f t="shared" si="8"/>
        <v>11</v>
      </c>
      <c r="H108" s="4" t="s">
        <v>196</v>
      </c>
      <c r="I108" s="5">
        <f t="shared" si="5"/>
        <v>62.81</v>
      </c>
      <c r="J108" s="6" t="s">
        <v>2430</v>
      </c>
      <c r="K108" s="5">
        <v>28.55</v>
      </c>
      <c r="L108" s="6" t="s">
        <v>2428</v>
      </c>
      <c r="M108" s="5">
        <v>11.42</v>
      </c>
      <c r="N108" s="6" t="s">
        <v>2429</v>
      </c>
      <c r="O108" s="5">
        <v>22.84</v>
      </c>
      <c r="P108" s="6"/>
      <c r="Q108" s="5"/>
      <c r="R108" s="6"/>
      <c r="S108" s="5"/>
      <c r="T108" s="6"/>
      <c r="U108" s="5"/>
      <c r="V108" s="6"/>
      <c r="W108" s="5"/>
      <c r="X108" s="5">
        <f t="shared" si="6"/>
        <v>62.81</v>
      </c>
    </row>
    <row r="109" spans="1:24" x14ac:dyDescent="0.3">
      <c r="A109" s="92">
        <v>98</v>
      </c>
      <c r="B109" s="92">
        <v>21292</v>
      </c>
      <c r="C109" s="3"/>
      <c r="D109" s="4" t="s">
        <v>256</v>
      </c>
      <c r="E109" s="92">
        <f t="shared" si="7"/>
        <v>850277</v>
      </c>
      <c r="F109" s="92">
        <v>850277</v>
      </c>
      <c r="G109" s="92">
        <f t="shared" si="8"/>
        <v>1</v>
      </c>
      <c r="H109" s="4" t="s">
        <v>119</v>
      </c>
      <c r="I109" s="5">
        <f t="shared" si="5"/>
        <v>5.71</v>
      </c>
      <c r="J109" s="6" t="s">
        <v>2287</v>
      </c>
      <c r="K109" s="5">
        <v>5.71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6"/>
        <v>5.71</v>
      </c>
    </row>
    <row r="110" spans="1:24" x14ac:dyDescent="0.3">
      <c r="A110" s="92">
        <v>99</v>
      </c>
      <c r="B110" s="92">
        <v>21293</v>
      </c>
      <c r="C110" s="3"/>
      <c r="D110" s="4" t="s">
        <v>166</v>
      </c>
      <c r="E110" s="92">
        <f t="shared" si="7"/>
        <v>850278</v>
      </c>
      <c r="F110" s="92">
        <v>850287</v>
      </c>
      <c r="G110" s="92">
        <f t="shared" si="8"/>
        <v>10</v>
      </c>
      <c r="H110" s="4" t="s">
        <v>22</v>
      </c>
      <c r="I110" s="5">
        <f t="shared" si="5"/>
        <v>57.1</v>
      </c>
      <c r="J110" s="6" t="s">
        <v>2366</v>
      </c>
      <c r="K110" s="5">
        <v>28.55</v>
      </c>
      <c r="L110" s="6" t="s">
        <v>2367</v>
      </c>
      <c r="M110" s="5">
        <v>28.55</v>
      </c>
      <c r="N110" s="6"/>
      <c r="O110" s="5"/>
      <c r="P110" s="6"/>
      <c r="Q110" s="5"/>
      <c r="R110" s="6"/>
      <c r="S110" s="5"/>
      <c r="T110" s="6"/>
      <c r="U110" s="5"/>
      <c r="V110" s="6"/>
      <c r="W110" s="5"/>
      <c r="X110" s="5">
        <f t="shared" si="6"/>
        <v>57.1</v>
      </c>
    </row>
    <row r="111" spans="1:24" x14ac:dyDescent="0.3">
      <c r="A111" s="92">
        <v>100</v>
      </c>
      <c r="B111" s="92">
        <v>21294</v>
      </c>
      <c r="C111" s="3"/>
      <c r="D111" s="4" t="s">
        <v>270</v>
      </c>
      <c r="E111" s="92">
        <f t="shared" si="7"/>
        <v>850288</v>
      </c>
      <c r="F111" s="92">
        <v>850297</v>
      </c>
      <c r="G111" s="92">
        <f t="shared" si="8"/>
        <v>10</v>
      </c>
      <c r="H111" s="4" t="s">
        <v>109</v>
      </c>
      <c r="I111" s="5">
        <f t="shared" si="5"/>
        <v>57.1</v>
      </c>
      <c r="J111" s="6" t="s">
        <v>2288</v>
      </c>
      <c r="K111" s="5">
        <v>22.84</v>
      </c>
      <c r="L111" s="6" t="s">
        <v>2289</v>
      </c>
      <c r="M111" s="5">
        <v>17.13</v>
      </c>
      <c r="N111" s="6" t="s">
        <v>2290</v>
      </c>
      <c r="O111" s="5">
        <v>17.13</v>
      </c>
      <c r="P111" s="6"/>
      <c r="Q111" s="5"/>
      <c r="R111" s="6"/>
      <c r="S111" s="5"/>
      <c r="T111" s="6"/>
      <c r="U111" s="5"/>
      <c r="V111" s="6"/>
      <c r="W111" s="5"/>
      <c r="X111" s="5">
        <f t="shared" si="6"/>
        <v>57.099999999999994</v>
      </c>
    </row>
    <row r="112" spans="1:24" x14ac:dyDescent="0.3">
      <c r="A112" s="92">
        <v>101</v>
      </c>
      <c r="B112" s="92">
        <v>21295</v>
      </c>
      <c r="C112" s="3"/>
      <c r="D112" s="4" t="s">
        <v>248</v>
      </c>
      <c r="E112" s="92">
        <f t="shared" si="7"/>
        <v>850298</v>
      </c>
      <c r="F112" s="92">
        <v>850302</v>
      </c>
      <c r="G112" s="92">
        <f t="shared" si="8"/>
        <v>5</v>
      </c>
      <c r="H112" s="4" t="s">
        <v>13</v>
      </c>
      <c r="I112" s="5">
        <f t="shared" si="5"/>
        <v>28.55</v>
      </c>
      <c r="J112" s="6" t="s">
        <v>2368</v>
      </c>
      <c r="K112" s="5">
        <v>28.55</v>
      </c>
      <c r="L112" s="6"/>
      <c r="M112" s="5"/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5">
        <f t="shared" si="6"/>
        <v>28.55</v>
      </c>
    </row>
    <row r="113" spans="1:24" x14ac:dyDescent="0.3">
      <c r="A113" s="92">
        <v>102</v>
      </c>
      <c r="B113" s="92">
        <v>21296</v>
      </c>
      <c r="C113" s="3"/>
      <c r="D113" s="4" t="s">
        <v>261</v>
      </c>
      <c r="E113" s="92">
        <f t="shared" si="7"/>
        <v>850303</v>
      </c>
      <c r="F113" s="92">
        <v>850312</v>
      </c>
      <c r="G113" s="92">
        <f t="shared" si="8"/>
        <v>10</v>
      </c>
      <c r="H113" s="4" t="s">
        <v>61</v>
      </c>
      <c r="I113" s="5">
        <f t="shared" si="5"/>
        <v>57.1</v>
      </c>
      <c r="J113" s="6" t="s">
        <v>2369</v>
      </c>
      <c r="K113" s="5">
        <v>22.84</v>
      </c>
      <c r="L113" s="6" t="s">
        <v>2370</v>
      </c>
      <c r="M113" s="5">
        <v>34.26</v>
      </c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6"/>
        <v>57.099999999999994</v>
      </c>
    </row>
    <row r="114" spans="1:24" x14ac:dyDescent="0.3">
      <c r="A114" s="92">
        <v>103</v>
      </c>
      <c r="B114" s="92">
        <v>21297</v>
      </c>
      <c r="C114" s="3"/>
      <c r="D114" s="4" t="s">
        <v>223</v>
      </c>
      <c r="E114" s="92">
        <f t="shared" si="7"/>
        <v>850313</v>
      </c>
      <c r="F114" s="92">
        <v>850313</v>
      </c>
      <c r="G114" s="92">
        <f t="shared" si="8"/>
        <v>1</v>
      </c>
      <c r="H114" s="4" t="s">
        <v>2179</v>
      </c>
      <c r="I114" s="5">
        <f t="shared" si="5"/>
        <v>5.71</v>
      </c>
      <c r="J114" s="6" t="s">
        <v>2223</v>
      </c>
      <c r="K114" s="5">
        <v>5.71</v>
      </c>
      <c r="L114" s="6"/>
      <c r="M114" s="5"/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5">
        <f t="shared" si="6"/>
        <v>5.71</v>
      </c>
    </row>
    <row r="115" spans="1:24" x14ac:dyDescent="0.3">
      <c r="A115" s="92">
        <v>104</v>
      </c>
      <c r="B115" s="92">
        <v>21298</v>
      </c>
      <c r="C115" s="3"/>
      <c r="D115" s="4" t="s">
        <v>161</v>
      </c>
      <c r="E115" s="92">
        <f t="shared" si="7"/>
        <v>850314</v>
      </c>
      <c r="F115" s="92">
        <v>850316</v>
      </c>
      <c r="G115" s="92">
        <f t="shared" si="8"/>
        <v>3</v>
      </c>
      <c r="H115" s="4" t="s">
        <v>12</v>
      </c>
      <c r="I115" s="5">
        <f t="shared" si="5"/>
        <v>17.13</v>
      </c>
      <c r="J115" s="6" t="s">
        <v>2291</v>
      </c>
      <c r="K115" s="5">
        <v>17.13</v>
      </c>
      <c r="L115" s="6"/>
      <c r="M115" s="5"/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5">
        <f t="shared" si="6"/>
        <v>17.13</v>
      </c>
    </row>
    <row r="116" spans="1:24" x14ac:dyDescent="0.3">
      <c r="A116" s="92">
        <v>105</v>
      </c>
      <c r="B116" s="92">
        <v>21299</v>
      </c>
      <c r="C116" s="3"/>
      <c r="D116" s="4" t="s">
        <v>156</v>
      </c>
      <c r="E116" s="92">
        <f t="shared" si="7"/>
        <v>850317</v>
      </c>
      <c r="F116" s="92">
        <v>850318</v>
      </c>
      <c r="G116" s="92">
        <f t="shared" si="8"/>
        <v>2</v>
      </c>
      <c r="H116" s="4" t="s">
        <v>290</v>
      </c>
      <c r="I116" s="5">
        <f t="shared" si="5"/>
        <v>11.42</v>
      </c>
      <c r="J116" s="6" t="s">
        <v>2292</v>
      </c>
      <c r="K116" s="5">
        <v>11.42</v>
      </c>
      <c r="L116" s="6"/>
      <c r="M116" s="5"/>
      <c r="N116" s="6"/>
      <c r="O116" s="5"/>
      <c r="P116" s="6"/>
      <c r="Q116" s="5"/>
      <c r="R116" s="6" t="s">
        <v>125</v>
      </c>
      <c r="S116" s="5"/>
      <c r="T116" s="6"/>
      <c r="U116" s="5"/>
      <c r="V116" s="6"/>
      <c r="W116" s="5"/>
      <c r="X116" s="5">
        <f t="shared" si="6"/>
        <v>11.42</v>
      </c>
    </row>
    <row r="117" spans="1:24" x14ac:dyDescent="0.3">
      <c r="A117" s="92">
        <v>106</v>
      </c>
      <c r="B117" s="92">
        <v>21300</v>
      </c>
      <c r="C117" s="3"/>
      <c r="D117" s="4" t="s">
        <v>255</v>
      </c>
      <c r="E117" s="92">
        <f t="shared" si="7"/>
        <v>850319</v>
      </c>
      <c r="F117" s="92">
        <v>850329</v>
      </c>
      <c r="G117" s="92">
        <f t="shared" si="8"/>
        <v>11</v>
      </c>
      <c r="H117" s="4" t="s">
        <v>23</v>
      </c>
      <c r="I117" s="5">
        <f t="shared" si="5"/>
        <v>62.81</v>
      </c>
      <c r="J117" s="6" t="s">
        <v>2247</v>
      </c>
      <c r="K117" s="5">
        <v>28.55</v>
      </c>
      <c r="L117" s="6" t="s">
        <v>2248</v>
      </c>
      <c r="M117" s="5">
        <v>17.13</v>
      </c>
      <c r="N117" s="126" t="s">
        <v>98</v>
      </c>
      <c r="O117" s="5"/>
      <c r="P117" s="6"/>
      <c r="Q117" s="5"/>
      <c r="R117" s="6"/>
      <c r="S117" s="5"/>
      <c r="T117" s="6"/>
      <c r="U117" s="5"/>
      <c r="V117" s="6"/>
      <c r="W117" s="5"/>
      <c r="X117" s="5">
        <f t="shared" si="6"/>
        <v>45.68</v>
      </c>
    </row>
    <row r="118" spans="1:24" x14ac:dyDescent="0.3">
      <c r="A118" s="92">
        <v>107</v>
      </c>
      <c r="B118" s="92">
        <v>21301</v>
      </c>
      <c r="C118" s="3"/>
      <c r="D118" s="4" t="s">
        <v>250</v>
      </c>
      <c r="E118" s="92">
        <f t="shared" si="7"/>
        <v>850330</v>
      </c>
      <c r="F118" s="92">
        <v>850332</v>
      </c>
      <c r="G118" s="92">
        <f t="shared" si="8"/>
        <v>3</v>
      </c>
      <c r="H118" s="4" t="s">
        <v>111</v>
      </c>
      <c r="I118" s="5">
        <f t="shared" si="5"/>
        <v>17.13</v>
      </c>
      <c r="J118" s="6" t="s">
        <v>2295</v>
      </c>
      <c r="K118" s="5">
        <v>11.42</v>
      </c>
      <c r="L118" s="6" t="s">
        <v>2296</v>
      </c>
      <c r="M118" s="5">
        <v>5.71</v>
      </c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5">
        <f t="shared" si="6"/>
        <v>17.13</v>
      </c>
    </row>
    <row r="119" spans="1:24" x14ac:dyDescent="0.3">
      <c r="A119" s="92">
        <v>108</v>
      </c>
      <c r="B119" s="92">
        <v>21302</v>
      </c>
      <c r="C119" s="3">
        <v>43333</v>
      </c>
      <c r="D119" s="4" t="s">
        <v>177</v>
      </c>
      <c r="E119" s="92">
        <f t="shared" si="7"/>
        <v>850333</v>
      </c>
      <c r="F119" s="92">
        <v>850335</v>
      </c>
      <c r="G119" s="92">
        <f t="shared" si="8"/>
        <v>3</v>
      </c>
      <c r="H119" s="4" t="s">
        <v>45</v>
      </c>
      <c r="I119" s="5">
        <f t="shared" si="5"/>
        <v>17.13</v>
      </c>
      <c r="J119" s="6" t="s">
        <v>2371</v>
      </c>
      <c r="K119" s="5">
        <v>17.13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6"/>
      <c r="W119" s="5"/>
      <c r="X119" s="5">
        <f t="shared" si="6"/>
        <v>17.13</v>
      </c>
    </row>
    <row r="120" spans="1:24" x14ac:dyDescent="0.3">
      <c r="A120" s="92">
        <v>109</v>
      </c>
      <c r="B120" s="92">
        <v>21303</v>
      </c>
      <c r="C120" s="3"/>
      <c r="D120" s="4" t="s">
        <v>874</v>
      </c>
      <c r="E120" s="92">
        <f t="shared" si="7"/>
        <v>850336</v>
      </c>
      <c r="F120" s="92">
        <v>850345</v>
      </c>
      <c r="G120" s="92">
        <f t="shared" si="8"/>
        <v>10</v>
      </c>
      <c r="H120" s="4" t="s">
        <v>42</v>
      </c>
      <c r="I120" s="5">
        <f t="shared" si="5"/>
        <v>57.1</v>
      </c>
      <c r="J120" s="6" t="s">
        <v>2372</v>
      </c>
      <c r="K120" s="5">
        <v>22.84</v>
      </c>
      <c r="L120" s="6" t="s">
        <v>2373</v>
      </c>
      <c r="M120" s="5">
        <v>34.26</v>
      </c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6"/>
        <v>57.099999999999994</v>
      </c>
    </row>
    <row r="121" spans="1:24" x14ac:dyDescent="0.3">
      <c r="A121" s="92">
        <v>110</v>
      </c>
      <c r="B121" s="92">
        <v>21304</v>
      </c>
      <c r="C121" s="3"/>
      <c r="D121" s="4" t="s">
        <v>244</v>
      </c>
      <c r="E121" s="92">
        <f t="shared" si="7"/>
        <v>850346</v>
      </c>
      <c r="F121" s="92">
        <v>850353</v>
      </c>
      <c r="G121" s="92">
        <f t="shared" si="8"/>
        <v>8</v>
      </c>
      <c r="H121" s="4" t="s">
        <v>38</v>
      </c>
      <c r="I121" s="5">
        <f t="shared" si="5"/>
        <v>45.68</v>
      </c>
      <c r="J121" s="6" t="s">
        <v>2374</v>
      </c>
      <c r="K121" s="5">
        <v>28.55</v>
      </c>
      <c r="L121" s="6" t="s">
        <v>2375</v>
      </c>
      <c r="M121" s="5">
        <v>17.13</v>
      </c>
      <c r="N121" s="6"/>
      <c r="O121" s="5"/>
      <c r="P121" s="6"/>
      <c r="Q121" s="5"/>
      <c r="R121" s="6"/>
      <c r="S121" s="5"/>
      <c r="T121" s="6"/>
      <c r="U121" s="5"/>
      <c r="V121" s="6"/>
      <c r="W121" s="5"/>
      <c r="X121" s="5">
        <f t="shared" si="6"/>
        <v>45.68</v>
      </c>
    </row>
    <row r="122" spans="1:24" x14ac:dyDescent="0.3">
      <c r="A122" s="92">
        <v>111</v>
      </c>
      <c r="B122" s="92">
        <v>21305</v>
      </c>
      <c r="C122" s="3"/>
      <c r="D122" s="4" t="s">
        <v>141</v>
      </c>
      <c r="E122" s="92">
        <f t="shared" si="7"/>
        <v>850354</v>
      </c>
      <c r="F122" s="92">
        <v>850359</v>
      </c>
      <c r="G122" s="92">
        <f t="shared" si="8"/>
        <v>6</v>
      </c>
      <c r="H122" s="4" t="s">
        <v>40</v>
      </c>
      <c r="I122" s="5">
        <f t="shared" si="5"/>
        <v>34.26</v>
      </c>
      <c r="J122" s="6" t="s">
        <v>2297</v>
      </c>
      <c r="K122" s="5">
        <v>34.26</v>
      </c>
      <c r="L122" s="6"/>
      <c r="M122" s="5"/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6"/>
        <v>34.26</v>
      </c>
    </row>
    <row r="123" spans="1:24" x14ac:dyDescent="0.3">
      <c r="A123" s="92">
        <v>112</v>
      </c>
      <c r="B123" s="92">
        <v>21306</v>
      </c>
      <c r="C123" s="3"/>
      <c r="D123" s="4" t="s">
        <v>253</v>
      </c>
      <c r="E123" s="92">
        <f t="shared" si="7"/>
        <v>850360</v>
      </c>
      <c r="F123" s="92">
        <v>850361</v>
      </c>
      <c r="G123" s="92">
        <f t="shared" si="8"/>
        <v>2</v>
      </c>
      <c r="H123" s="4" t="s">
        <v>43</v>
      </c>
      <c r="I123" s="5">
        <f t="shared" si="5"/>
        <v>11.42</v>
      </c>
      <c r="J123" s="6" t="s">
        <v>2376</v>
      </c>
      <c r="K123" s="5">
        <v>5.71</v>
      </c>
      <c r="L123" s="6" t="s">
        <v>2377</v>
      </c>
      <c r="M123" s="5">
        <v>5.71</v>
      </c>
      <c r="N123" s="6"/>
      <c r="O123" s="5"/>
      <c r="P123" s="6"/>
      <c r="Q123" s="5"/>
      <c r="R123" s="6"/>
      <c r="S123" s="5"/>
      <c r="T123" s="6"/>
      <c r="U123" s="5"/>
      <c r="V123" s="6"/>
      <c r="W123" s="5"/>
      <c r="X123" s="5">
        <f t="shared" si="6"/>
        <v>11.42</v>
      </c>
    </row>
    <row r="124" spans="1:24" x14ac:dyDescent="0.3">
      <c r="A124" s="92">
        <v>113</v>
      </c>
      <c r="B124" s="92">
        <v>21307</v>
      </c>
      <c r="C124" s="3"/>
      <c r="D124" s="4" t="s">
        <v>2180</v>
      </c>
      <c r="E124" s="92">
        <f t="shared" si="7"/>
        <v>850362</v>
      </c>
      <c r="F124" s="92">
        <v>850366</v>
      </c>
      <c r="G124" s="92">
        <f t="shared" si="8"/>
        <v>5</v>
      </c>
      <c r="H124" s="4" t="s">
        <v>2181</v>
      </c>
      <c r="I124" s="5">
        <f t="shared" si="5"/>
        <v>28.55</v>
      </c>
      <c r="J124" s="6" t="s">
        <v>2378</v>
      </c>
      <c r="K124" s="5">
        <v>28.55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6"/>
        <v>28.55</v>
      </c>
    </row>
    <row r="125" spans="1:24" x14ac:dyDescent="0.3">
      <c r="A125" s="92">
        <v>114</v>
      </c>
      <c r="B125" s="92">
        <v>21308</v>
      </c>
      <c r="C125" s="3"/>
      <c r="D125" s="4" t="s">
        <v>251</v>
      </c>
      <c r="E125" s="92">
        <f t="shared" si="7"/>
        <v>850367</v>
      </c>
      <c r="F125" s="92">
        <v>850367</v>
      </c>
      <c r="G125" s="92">
        <f t="shared" si="8"/>
        <v>1</v>
      </c>
      <c r="H125" s="4" t="s">
        <v>17</v>
      </c>
      <c r="I125" s="5">
        <f t="shared" si="5"/>
        <v>5.71</v>
      </c>
      <c r="J125" s="6" t="s">
        <v>2298</v>
      </c>
      <c r="K125" s="5">
        <v>5.71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6"/>
        <v>5.71</v>
      </c>
    </row>
    <row r="126" spans="1:24" x14ac:dyDescent="0.3">
      <c r="A126" s="92">
        <v>115</v>
      </c>
      <c r="B126" s="92">
        <v>21309</v>
      </c>
      <c r="C126" s="3"/>
      <c r="D126" s="4" t="s">
        <v>262</v>
      </c>
      <c r="E126" s="92">
        <f t="shared" si="7"/>
        <v>850368</v>
      </c>
      <c r="F126" s="92">
        <v>850373</v>
      </c>
      <c r="G126" s="92">
        <f t="shared" si="8"/>
        <v>6</v>
      </c>
      <c r="H126" s="4" t="s">
        <v>184</v>
      </c>
      <c r="I126" s="5">
        <f t="shared" si="5"/>
        <v>34.26</v>
      </c>
      <c r="J126" s="6" t="s">
        <v>2299</v>
      </c>
      <c r="K126" s="5">
        <v>34.26</v>
      </c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5">
        <f t="shared" si="6"/>
        <v>34.26</v>
      </c>
    </row>
    <row r="127" spans="1:24" x14ac:dyDescent="0.3">
      <c r="A127" s="92">
        <v>116</v>
      </c>
      <c r="B127" s="92">
        <v>21310</v>
      </c>
      <c r="C127" s="3"/>
      <c r="D127" s="4" t="s">
        <v>241</v>
      </c>
      <c r="E127" s="92">
        <f t="shared" si="7"/>
        <v>850374</v>
      </c>
      <c r="F127" s="92">
        <v>850395</v>
      </c>
      <c r="G127" s="92">
        <f t="shared" si="8"/>
        <v>22</v>
      </c>
      <c r="H127" s="4" t="s">
        <v>288</v>
      </c>
      <c r="I127" s="5">
        <f t="shared" si="5"/>
        <v>125.62</v>
      </c>
      <c r="J127" s="6" t="s">
        <v>100</v>
      </c>
      <c r="K127" s="5">
        <v>28.55</v>
      </c>
      <c r="L127" s="6" t="s">
        <v>2300</v>
      </c>
      <c r="M127" s="5">
        <v>97.07</v>
      </c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6"/>
        <v>125.61999999999999</v>
      </c>
    </row>
    <row r="128" spans="1:24" x14ac:dyDescent="0.3">
      <c r="A128" s="92">
        <v>117</v>
      </c>
      <c r="B128" s="92">
        <v>21311</v>
      </c>
      <c r="C128" s="3"/>
      <c r="D128" s="4" t="s">
        <v>179</v>
      </c>
      <c r="E128" s="92">
        <f t="shared" si="7"/>
        <v>850396</v>
      </c>
      <c r="F128" s="92">
        <v>850405</v>
      </c>
      <c r="G128" s="92">
        <f t="shared" si="8"/>
        <v>10</v>
      </c>
      <c r="H128" s="4" t="s">
        <v>31</v>
      </c>
      <c r="I128" s="5">
        <f t="shared" si="5"/>
        <v>57.1</v>
      </c>
      <c r="J128" s="6" t="s">
        <v>2325</v>
      </c>
      <c r="K128" s="5">
        <v>28.55</v>
      </c>
      <c r="L128" s="6" t="s">
        <v>2326</v>
      </c>
      <c r="M128" s="5">
        <v>22.84</v>
      </c>
      <c r="N128" s="126" t="s">
        <v>98</v>
      </c>
      <c r="O128" s="5"/>
      <c r="P128" s="6"/>
      <c r="Q128" s="5"/>
      <c r="R128" s="6"/>
      <c r="S128" s="5"/>
      <c r="T128" s="6"/>
      <c r="U128" s="5"/>
      <c r="V128" s="6"/>
      <c r="W128" s="5"/>
      <c r="X128" s="5">
        <f t="shared" si="6"/>
        <v>51.39</v>
      </c>
    </row>
    <row r="129" spans="1:24" x14ac:dyDescent="0.3">
      <c r="A129" s="92">
        <v>118</v>
      </c>
      <c r="B129" s="92">
        <v>21312</v>
      </c>
      <c r="C129" s="3"/>
      <c r="D129" s="4" t="s">
        <v>251</v>
      </c>
      <c r="E129" s="92">
        <f t="shared" si="7"/>
        <v>850406</v>
      </c>
      <c r="F129" s="92">
        <v>850409</v>
      </c>
      <c r="G129" s="92">
        <f t="shared" si="8"/>
        <v>4</v>
      </c>
      <c r="H129" s="4" t="s">
        <v>73</v>
      </c>
      <c r="I129" s="5">
        <f t="shared" si="5"/>
        <v>22.84</v>
      </c>
      <c r="J129" s="6" t="s">
        <v>2301</v>
      </c>
      <c r="K129" s="5">
        <v>22.84</v>
      </c>
      <c r="L129" s="6"/>
      <c r="M129" s="5"/>
      <c r="N129" s="6"/>
      <c r="O129" s="5"/>
      <c r="P129" s="6"/>
      <c r="Q129" s="5"/>
      <c r="R129" s="6"/>
      <c r="S129" s="5"/>
      <c r="T129" s="6"/>
      <c r="U129" s="5"/>
      <c r="V129" s="6"/>
      <c r="W129" s="5"/>
      <c r="X129" s="5">
        <f t="shared" si="6"/>
        <v>22.84</v>
      </c>
    </row>
    <row r="130" spans="1:24" x14ac:dyDescent="0.3">
      <c r="A130" s="92">
        <v>119</v>
      </c>
      <c r="B130" s="92">
        <v>21313</v>
      </c>
      <c r="C130" s="3">
        <v>43334</v>
      </c>
      <c r="D130" s="4" t="s">
        <v>2240</v>
      </c>
      <c r="E130" s="92">
        <f t="shared" si="7"/>
        <v>850410</v>
      </c>
      <c r="F130" s="92">
        <v>850411</v>
      </c>
      <c r="G130" s="92">
        <f t="shared" si="8"/>
        <v>2</v>
      </c>
      <c r="H130" s="4" t="s">
        <v>1567</v>
      </c>
      <c r="I130" s="5">
        <f t="shared" si="5"/>
        <v>11.42</v>
      </c>
      <c r="J130" s="6" t="s">
        <v>2457</v>
      </c>
      <c r="K130" s="5">
        <v>11.42</v>
      </c>
      <c r="L130" s="6"/>
      <c r="M130" s="5"/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6"/>
        <v>11.42</v>
      </c>
    </row>
    <row r="131" spans="1:24" x14ac:dyDescent="0.3">
      <c r="A131" s="92">
        <v>120</v>
      </c>
      <c r="B131" s="92">
        <v>21314</v>
      </c>
      <c r="C131" s="3"/>
      <c r="D131" s="4" t="s">
        <v>229</v>
      </c>
      <c r="E131" s="92">
        <f t="shared" si="7"/>
        <v>850412</v>
      </c>
      <c r="F131" s="92">
        <v>850416</v>
      </c>
      <c r="G131" s="92">
        <f t="shared" si="8"/>
        <v>5</v>
      </c>
      <c r="H131" s="4" t="s">
        <v>39</v>
      </c>
      <c r="I131" s="5">
        <f t="shared" si="5"/>
        <v>28.55</v>
      </c>
      <c r="J131" s="6" t="s">
        <v>2379</v>
      </c>
      <c r="K131" s="5">
        <v>28.55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5">
        <f t="shared" si="6"/>
        <v>28.55</v>
      </c>
    </row>
    <row r="132" spans="1:24" x14ac:dyDescent="0.3">
      <c r="A132" s="92">
        <v>121</v>
      </c>
      <c r="B132" s="92">
        <v>21315</v>
      </c>
      <c r="C132" s="3"/>
      <c r="D132" s="4" t="s">
        <v>245</v>
      </c>
      <c r="E132" s="92">
        <f t="shared" si="7"/>
        <v>850417</v>
      </c>
      <c r="F132" s="92">
        <v>850420</v>
      </c>
      <c r="G132" s="92">
        <f t="shared" si="8"/>
        <v>4</v>
      </c>
      <c r="H132" s="4" t="s">
        <v>35</v>
      </c>
      <c r="I132" s="5">
        <f t="shared" si="5"/>
        <v>22.84</v>
      </c>
      <c r="J132" s="6" t="s">
        <v>2302</v>
      </c>
      <c r="K132" s="5">
        <v>22.84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5">
        <f t="shared" si="6"/>
        <v>22.84</v>
      </c>
    </row>
    <row r="133" spans="1:24" x14ac:dyDescent="0.3">
      <c r="A133" s="92">
        <v>122</v>
      </c>
      <c r="B133" s="92">
        <v>21316</v>
      </c>
      <c r="C133" s="3"/>
      <c r="D133" s="4" t="s">
        <v>264</v>
      </c>
      <c r="E133" s="92">
        <f t="shared" si="7"/>
        <v>850421</v>
      </c>
      <c r="F133" s="92">
        <v>850426</v>
      </c>
      <c r="G133" s="92">
        <f t="shared" si="8"/>
        <v>6</v>
      </c>
      <c r="H133" s="4" t="s">
        <v>2241</v>
      </c>
      <c r="I133" s="5">
        <f t="shared" si="5"/>
        <v>34.26</v>
      </c>
      <c r="J133" s="6" t="s">
        <v>2453</v>
      </c>
      <c r="K133" s="5">
        <v>34.26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6"/>
        <v>34.26</v>
      </c>
    </row>
    <row r="134" spans="1:24" x14ac:dyDescent="0.3">
      <c r="A134" s="92">
        <v>123</v>
      </c>
      <c r="B134" s="92">
        <v>21317</v>
      </c>
      <c r="C134" s="3"/>
      <c r="D134" s="4" t="s">
        <v>257</v>
      </c>
      <c r="E134" s="92">
        <f t="shared" si="7"/>
        <v>850427</v>
      </c>
      <c r="F134" s="92">
        <v>850432</v>
      </c>
      <c r="G134" s="92">
        <f t="shared" si="8"/>
        <v>6</v>
      </c>
      <c r="H134" s="4" t="s">
        <v>46</v>
      </c>
      <c r="I134" s="5">
        <f t="shared" si="5"/>
        <v>34.26</v>
      </c>
      <c r="J134" s="6" t="s">
        <v>2380</v>
      </c>
      <c r="K134" s="5">
        <v>34.26</v>
      </c>
      <c r="L134" s="6"/>
      <c r="M134" s="5"/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6"/>
        <v>34.26</v>
      </c>
    </row>
    <row r="135" spans="1:24" x14ac:dyDescent="0.3">
      <c r="A135" s="92">
        <v>124</v>
      </c>
      <c r="B135" s="92">
        <v>21318</v>
      </c>
      <c r="C135" s="3">
        <v>43335</v>
      </c>
      <c r="D135" s="4" t="s">
        <v>893</v>
      </c>
      <c r="E135" s="92">
        <f t="shared" si="7"/>
        <v>850433</v>
      </c>
      <c r="F135" s="92">
        <v>850441</v>
      </c>
      <c r="G135" s="92">
        <f t="shared" si="8"/>
        <v>9</v>
      </c>
      <c r="H135" s="4" t="s">
        <v>334</v>
      </c>
      <c r="I135" s="5">
        <f t="shared" si="5"/>
        <v>51.39</v>
      </c>
      <c r="J135" s="6" t="s">
        <v>2381</v>
      </c>
      <c r="K135" s="5">
        <v>39.97</v>
      </c>
      <c r="L135" s="6" t="s">
        <v>2382</v>
      </c>
      <c r="M135" s="5">
        <v>11.42</v>
      </c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si="6"/>
        <v>51.39</v>
      </c>
    </row>
    <row r="136" spans="1:24" x14ac:dyDescent="0.3">
      <c r="A136" s="92">
        <v>125</v>
      </c>
      <c r="B136" s="92">
        <v>21319</v>
      </c>
      <c r="C136" s="3"/>
      <c r="D136" s="4" t="s">
        <v>1043</v>
      </c>
      <c r="E136" s="92">
        <f t="shared" si="7"/>
        <v>850442</v>
      </c>
      <c r="F136" s="92">
        <v>850444</v>
      </c>
      <c r="G136" s="92">
        <f t="shared" si="8"/>
        <v>3</v>
      </c>
      <c r="H136" s="4" t="s">
        <v>14</v>
      </c>
      <c r="I136" s="5">
        <f t="shared" si="5"/>
        <v>17.13</v>
      </c>
      <c r="J136" s="6" t="s">
        <v>1991</v>
      </c>
      <c r="K136" s="5">
        <v>17.13</v>
      </c>
      <c r="L136" s="6"/>
      <c r="M136" s="5"/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6"/>
        <v>17.13</v>
      </c>
    </row>
    <row r="137" spans="1:24" x14ac:dyDescent="0.3">
      <c r="A137" s="92">
        <v>126</v>
      </c>
      <c r="B137" s="92">
        <v>21320</v>
      </c>
      <c r="C137" s="3"/>
      <c r="D137" s="4" t="s">
        <v>250</v>
      </c>
      <c r="E137" s="92">
        <f t="shared" si="7"/>
        <v>850445</v>
      </c>
      <c r="F137" s="92">
        <v>850448</v>
      </c>
      <c r="G137" s="92">
        <f t="shared" si="8"/>
        <v>4</v>
      </c>
      <c r="H137" s="4" t="s">
        <v>111</v>
      </c>
      <c r="I137" s="5">
        <f t="shared" si="5"/>
        <v>22.84</v>
      </c>
      <c r="J137" s="6" t="s">
        <v>2303</v>
      </c>
      <c r="K137" s="5">
        <v>11.42</v>
      </c>
      <c r="L137" s="6" t="s">
        <v>2304</v>
      </c>
      <c r="M137" s="5">
        <v>11.42</v>
      </c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si="6"/>
        <v>22.84</v>
      </c>
    </row>
    <row r="138" spans="1:24" x14ac:dyDescent="0.3">
      <c r="A138" s="92">
        <v>127</v>
      </c>
      <c r="B138" s="92">
        <v>21321</v>
      </c>
      <c r="C138" s="3">
        <v>43336</v>
      </c>
      <c r="D138" s="4" t="s">
        <v>186</v>
      </c>
      <c r="E138" s="92">
        <f t="shared" si="7"/>
        <v>850449</v>
      </c>
      <c r="F138" s="92">
        <v>850452</v>
      </c>
      <c r="G138" s="92">
        <f t="shared" si="8"/>
        <v>4</v>
      </c>
      <c r="H138" s="4" t="s">
        <v>3</v>
      </c>
      <c r="I138" s="5">
        <f t="shared" si="5"/>
        <v>22.84</v>
      </c>
      <c r="J138" s="6" t="s">
        <v>2383</v>
      </c>
      <c r="K138" s="5">
        <v>22.84</v>
      </c>
      <c r="L138" s="6"/>
      <c r="M138" s="5"/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6"/>
        <v>22.84</v>
      </c>
    </row>
    <row r="139" spans="1:24" x14ac:dyDescent="0.3">
      <c r="A139" s="92">
        <v>128</v>
      </c>
      <c r="B139" s="92">
        <v>21322</v>
      </c>
      <c r="C139" s="3"/>
      <c r="D139" s="4" t="s">
        <v>223</v>
      </c>
      <c r="E139" s="92">
        <f t="shared" si="7"/>
        <v>850453</v>
      </c>
      <c r="F139" s="92">
        <v>850454</v>
      </c>
      <c r="G139" s="92">
        <f t="shared" si="8"/>
        <v>2</v>
      </c>
      <c r="H139" s="4" t="s">
        <v>32</v>
      </c>
      <c r="I139" s="5">
        <f t="shared" si="5"/>
        <v>11.42</v>
      </c>
      <c r="J139" s="6" t="s">
        <v>2305</v>
      </c>
      <c r="K139" s="5">
        <v>11.42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si="6"/>
        <v>11.42</v>
      </c>
    </row>
    <row r="140" spans="1:24" x14ac:dyDescent="0.3">
      <c r="A140" s="92">
        <v>129</v>
      </c>
      <c r="B140" s="92">
        <v>21323</v>
      </c>
      <c r="C140" s="3"/>
      <c r="D140" s="4" t="s">
        <v>251</v>
      </c>
      <c r="E140" s="92">
        <f t="shared" si="7"/>
        <v>850455</v>
      </c>
      <c r="F140" s="92">
        <v>850455</v>
      </c>
      <c r="G140" s="92">
        <f t="shared" si="8"/>
        <v>1</v>
      </c>
      <c r="H140" s="4" t="s">
        <v>1567</v>
      </c>
      <c r="I140" s="5">
        <f t="shared" ref="I140:I176" si="9">(G140*5.71)</f>
        <v>5.71</v>
      </c>
      <c r="J140" s="6" t="s">
        <v>2306</v>
      </c>
      <c r="K140" s="5">
        <v>5.71</v>
      </c>
      <c r="L140" s="6"/>
      <c r="M140" s="5"/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5">
        <f t="shared" ref="X140:X178" si="10">K140+M140+O140+Q140+S140+U140+W140</f>
        <v>5.71</v>
      </c>
    </row>
    <row r="141" spans="1:24" x14ac:dyDescent="0.3">
      <c r="A141" s="92">
        <v>130</v>
      </c>
      <c r="B141" s="92">
        <v>21324</v>
      </c>
      <c r="C141" s="3"/>
      <c r="D141" s="4" t="s">
        <v>145</v>
      </c>
      <c r="E141" s="92">
        <f t="shared" ref="E141:E176" si="11">(F140+1)</f>
        <v>850456</v>
      </c>
      <c r="F141" s="92">
        <v>850469</v>
      </c>
      <c r="G141" s="92">
        <f t="shared" si="8"/>
        <v>14</v>
      </c>
      <c r="H141" s="4" t="s">
        <v>7</v>
      </c>
      <c r="I141" s="5">
        <f t="shared" si="9"/>
        <v>79.94</v>
      </c>
      <c r="J141" s="6" t="s">
        <v>2454</v>
      </c>
      <c r="K141" s="5">
        <v>39.97</v>
      </c>
      <c r="L141" s="6" t="s">
        <v>2455</v>
      </c>
      <c r="M141" s="5">
        <v>22.84</v>
      </c>
      <c r="N141" s="6" t="s">
        <v>2456</v>
      </c>
      <c r="O141" s="5">
        <v>17.13</v>
      </c>
      <c r="P141" s="6"/>
      <c r="Q141" s="5"/>
      <c r="R141" s="6"/>
      <c r="S141" s="5"/>
      <c r="T141" s="6"/>
      <c r="U141" s="5"/>
      <c r="V141" s="6"/>
      <c r="W141" s="5"/>
      <c r="X141" s="5">
        <f t="shared" si="10"/>
        <v>79.94</v>
      </c>
    </row>
    <row r="142" spans="1:24" x14ac:dyDescent="0.3">
      <c r="A142" s="92">
        <v>131</v>
      </c>
      <c r="B142" s="92">
        <v>21325</v>
      </c>
      <c r="C142" s="3"/>
      <c r="D142" s="4" t="s">
        <v>382</v>
      </c>
      <c r="E142" s="92">
        <f t="shared" si="11"/>
        <v>850470</v>
      </c>
      <c r="F142" s="92">
        <v>850564</v>
      </c>
      <c r="G142" s="92">
        <f t="shared" si="8"/>
        <v>95</v>
      </c>
      <c r="H142" s="4" t="s">
        <v>104</v>
      </c>
      <c r="I142" s="5">
        <f t="shared" si="9"/>
        <v>542.45000000000005</v>
      </c>
      <c r="J142" s="6" t="s">
        <v>2307</v>
      </c>
      <c r="K142" s="5">
        <v>274.08</v>
      </c>
      <c r="L142" s="6" t="s">
        <v>2308</v>
      </c>
      <c r="M142" s="5">
        <v>268.37</v>
      </c>
      <c r="N142" s="6"/>
      <c r="O142" s="5"/>
      <c r="P142" s="6"/>
      <c r="Q142" s="5"/>
      <c r="R142" s="6"/>
      <c r="S142" s="5"/>
      <c r="T142" s="6"/>
      <c r="U142" s="5"/>
      <c r="V142" s="6"/>
      <c r="W142" s="5"/>
      <c r="X142" s="5">
        <f t="shared" si="10"/>
        <v>542.45000000000005</v>
      </c>
    </row>
    <row r="143" spans="1:24" x14ac:dyDescent="0.3">
      <c r="A143" s="92">
        <v>132</v>
      </c>
      <c r="B143" s="92">
        <v>21326</v>
      </c>
      <c r="C143" s="3"/>
      <c r="D143" s="4" t="s">
        <v>238</v>
      </c>
      <c r="E143" s="92">
        <f t="shared" si="11"/>
        <v>850565</v>
      </c>
      <c r="F143" s="92">
        <v>850577</v>
      </c>
      <c r="G143" s="92">
        <f t="shared" si="8"/>
        <v>13</v>
      </c>
      <c r="H143" s="4" t="s">
        <v>104</v>
      </c>
      <c r="I143" s="5">
        <f t="shared" si="9"/>
        <v>74.23</v>
      </c>
      <c r="J143" s="6" t="s">
        <v>2384</v>
      </c>
      <c r="K143" s="5">
        <v>74.23</v>
      </c>
      <c r="L143" s="6"/>
      <c r="M143" s="5"/>
      <c r="N143" s="6"/>
      <c r="O143" s="5"/>
      <c r="P143" s="5"/>
      <c r="Q143" s="5"/>
      <c r="R143" s="6"/>
      <c r="S143" s="5"/>
      <c r="T143" s="6"/>
      <c r="U143" s="5"/>
      <c r="V143" s="6"/>
      <c r="W143" s="5"/>
      <c r="X143" s="5">
        <f t="shared" si="10"/>
        <v>74.23</v>
      </c>
    </row>
    <row r="144" spans="1:24" x14ac:dyDescent="0.3">
      <c r="A144" s="92">
        <v>133</v>
      </c>
      <c r="B144" s="92">
        <v>21327</v>
      </c>
      <c r="C144" s="3"/>
      <c r="D144" s="4" t="s">
        <v>179</v>
      </c>
      <c r="E144" s="92">
        <f t="shared" si="11"/>
        <v>850578</v>
      </c>
      <c r="F144" s="92">
        <v>850578</v>
      </c>
      <c r="G144" s="92">
        <f t="shared" si="8"/>
        <v>1</v>
      </c>
      <c r="H144" s="4" t="s">
        <v>381</v>
      </c>
      <c r="I144" s="5">
        <f t="shared" si="9"/>
        <v>5.71</v>
      </c>
      <c r="J144" s="6" t="s">
        <v>2309</v>
      </c>
      <c r="K144" s="5">
        <v>5.71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10"/>
        <v>5.71</v>
      </c>
    </row>
    <row r="145" spans="1:24" x14ac:dyDescent="0.3">
      <c r="A145" s="92">
        <v>134</v>
      </c>
      <c r="B145" s="92">
        <v>21333</v>
      </c>
      <c r="C145" s="3">
        <v>43339</v>
      </c>
      <c r="D145" s="4" t="s">
        <v>257</v>
      </c>
      <c r="E145" s="92">
        <f t="shared" si="11"/>
        <v>850579</v>
      </c>
      <c r="F145" s="92">
        <v>850583</v>
      </c>
      <c r="G145" s="92">
        <f t="shared" si="8"/>
        <v>5</v>
      </c>
      <c r="H145" s="4" t="s">
        <v>1</v>
      </c>
      <c r="I145" s="5">
        <f t="shared" si="9"/>
        <v>28.55</v>
      </c>
      <c r="J145" s="6" t="s">
        <v>2310</v>
      </c>
      <c r="K145" s="5">
        <v>28.55</v>
      </c>
      <c r="L145" s="6"/>
      <c r="M145" s="5"/>
      <c r="N145" s="6"/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10"/>
        <v>28.55</v>
      </c>
    </row>
    <row r="146" spans="1:24" x14ac:dyDescent="0.3">
      <c r="A146" s="92">
        <v>135</v>
      </c>
      <c r="B146" s="92">
        <v>21334</v>
      </c>
      <c r="C146" s="3"/>
      <c r="D146" s="4" t="s">
        <v>247</v>
      </c>
      <c r="E146" s="92">
        <f t="shared" si="11"/>
        <v>850584</v>
      </c>
      <c r="F146" s="92">
        <v>850587</v>
      </c>
      <c r="G146" s="92">
        <f t="shared" si="8"/>
        <v>4</v>
      </c>
      <c r="H146" s="4" t="s">
        <v>131</v>
      </c>
      <c r="I146" s="5">
        <f t="shared" si="9"/>
        <v>22.84</v>
      </c>
      <c r="J146" s="6" t="s">
        <v>2385</v>
      </c>
      <c r="K146" s="5">
        <v>22.84</v>
      </c>
      <c r="L146" s="6"/>
      <c r="M146" s="5"/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5">
        <f t="shared" si="10"/>
        <v>22.84</v>
      </c>
    </row>
    <row r="147" spans="1:24" x14ac:dyDescent="0.3">
      <c r="A147" s="92">
        <v>136</v>
      </c>
      <c r="B147" s="92">
        <v>21335</v>
      </c>
      <c r="C147" s="3"/>
      <c r="D147" s="4" t="s">
        <v>333</v>
      </c>
      <c r="E147" s="92">
        <f t="shared" si="11"/>
        <v>850588</v>
      </c>
      <c r="F147" s="92">
        <v>850597</v>
      </c>
      <c r="G147" s="92">
        <f t="shared" si="8"/>
        <v>10</v>
      </c>
      <c r="H147" s="4" t="s">
        <v>188</v>
      </c>
      <c r="I147" s="5">
        <f t="shared" si="9"/>
        <v>57.1</v>
      </c>
      <c r="J147" s="6" t="s">
        <v>2386</v>
      </c>
      <c r="K147" s="5">
        <v>22.84</v>
      </c>
      <c r="L147" s="6" t="s">
        <v>2387</v>
      </c>
      <c r="M147" s="5">
        <v>22.84</v>
      </c>
      <c r="N147" s="6" t="s">
        <v>2388</v>
      </c>
      <c r="O147" s="5">
        <v>11.42</v>
      </c>
      <c r="P147" s="6"/>
      <c r="Q147" s="5"/>
      <c r="R147" s="6"/>
      <c r="S147" s="5"/>
      <c r="T147" s="6"/>
      <c r="U147" s="5"/>
      <c r="V147" s="6"/>
      <c r="W147" s="5"/>
      <c r="X147" s="5">
        <f t="shared" si="10"/>
        <v>57.1</v>
      </c>
    </row>
    <row r="148" spans="1:24" x14ac:dyDescent="0.3">
      <c r="A148" s="92">
        <v>137</v>
      </c>
      <c r="B148" s="92">
        <v>21336</v>
      </c>
      <c r="C148" s="3"/>
      <c r="D148" s="4" t="s">
        <v>262</v>
      </c>
      <c r="E148" s="92">
        <f t="shared" si="11"/>
        <v>850598</v>
      </c>
      <c r="F148" s="92">
        <v>850598</v>
      </c>
      <c r="G148" s="92">
        <f t="shared" si="8"/>
        <v>1</v>
      </c>
      <c r="H148" s="4" t="s">
        <v>27</v>
      </c>
      <c r="I148" s="5">
        <f t="shared" si="9"/>
        <v>5.71</v>
      </c>
      <c r="J148" s="6" t="s">
        <v>2482</v>
      </c>
      <c r="K148" s="5">
        <v>5.71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5">
        <f t="shared" si="10"/>
        <v>5.71</v>
      </c>
    </row>
    <row r="149" spans="1:24" x14ac:dyDescent="0.3">
      <c r="A149" s="92">
        <v>138</v>
      </c>
      <c r="B149" s="92">
        <v>21337</v>
      </c>
      <c r="C149" s="3"/>
      <c r="D149" s="4" t="s">
        <v>2242</v>
      </c>
      <c r="E149" s="92">
        <f t="shared" si="11"/>
        <v>850599</v>
      </c>
      <c r="F149" s="92">
        <v>850632</v>
      </c>
      <c r="G149" s="92">
        <f t="shared" si="8"/>
        <v>34</v>
      </c>
      <c r="H149" s="4" t="s">
        <v>15</v>
      </c>
      <c r="I149" s="5">
        <f t="shared" si="9"/>
        <v>194.14</v>
      </c>
      <c r="J149" s="6" t="s">
        <v>2389</v>
      </c>
      <c r="K149" s="5">
        <v>194.14</v>
      </c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10"/>
        <v>194.14</v>
      </c>
    </row>
    <row r="150" spans="1:24" x14ac:dyDescent="0.3">
      <c r="A150" s="92">
        <v>139</v>
      </c>
      <c r="B150" s="92">
        <v>21338</v>
      </c>
      <c r="C150" s="3"/>
      <c r="D150" s="4" t="s">
        <v>248</v>
      </c>
      <c r="E150" s="92">
        <f t="shared" si="11"/>
        <v>850633</v>
      </c>
      <c r="F150" s="92">
        <v>850635</v>
      </c>
      <c r="G150" s="92">
        <f t="shared" si="8"/>
        <v>3</v>
      </c>
      <c r="H150" s="4" t="s">
        <v>307</v>
      </c>
      <c r="I150" s="5">
        <f t="shared" si="9"/>
        <v>17.13</v>
      </c>
      <c r="J150" s="6" t="s">
        <v>2390</v>
      </c>
      <c r="K150" s="5">
        <v>17.13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10"/>
        <v>17.13</v>
      </c>
    </row>
    <row r="151" spans="1:24" x14ac:dyDescent="0.3">
      <c r="A151" s="92">
        <v>140</v>
      </c>
      <c r="B151" s="92">
        <v>21339</v>
      </c>
      <c r="C151" s="3"/>
      <c r="D151" s="4" t="s">
        <v>2243</v>
      </c>
      <c r="E151" s="92">
        <f t="shared" si="11"/>
        <v>850636</v>
      </c>
      <c r="F151" s="92">
        <v>850641</v>
      </c>
      <c r="G151" s="92">
        <f t="shared" si="8"/>
        <v>6</v>
      </c>
      <c r="H151" s="4" t="s">
        <v>107</v>
      </c>
      <c r="I151" s="5">
        <f t="shared" si="9"/>
        <v>34.26</v>
      </c>
      <c r="J151" s="6" t="s">
        <v>2311</v>
      </c>
      <c r="K151" s="5">
        <v>22.84</v>
      </c>
      <c r="L151" s="6" t="s">
        <v>2312</v>
      </c>
      <c r="M151" s="5">
        <v>11.42</v>
      </c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5">
        <f t="shared" si="10"/>
        <v>34.26</v>
      </c>
    </row>
    <row r="152" spans="1:24" x14ac:dyDescent="0.3">
      <c r="A152" s="92">
        <v>141</v>
      </c>
      <c r="B152" s="92">
        <v>21340</v>
      </c>
      <c r="C152" s="3"/>
      <c r="D152" s="4" t="s">
        <v>270</v>
      </c>
      <c r="E152" s="92">
        <f t="shared" si="11"/>
        <v>850642</v>
      </c>
      <c r="F152" s="92">
        <v>850652</v>
      </c>
      <c r="G152" s="92">
        <f t="shared" si="8"/>
        <v>11</v>
      </c>
      <c r="H152" s="4" t="s">
        <v>109</v>
      </c>
      <c r="I152" s="5">
        <f t="shared" si="9"/>
        <v>62.81</v>
      </c>
      <c r="J152" s="6" t="s">
        <v>2392</v>
      </c>
      <c r="K152" s="5">
        <v>17.13</v>
      </c>
      <c r="L152" s="6" t="s">
        <v>2393</v>
      </c>
      <c r="M152" s="5">
        <v>22.84</v>
      </c>
      <c r="N152" s="6" t="s">
        <v>2394</v>
      </c>
      <c r="O152" s="5">
        <v>22.84</v>
      </c>
      <c r="P152" s="6"/>
      <c r="Q152" s="5"/>
      <c r="R152" s="6"/>
      <c r="S152" s="5"/>
      <c r="T152" s="6"/>
      <c r="U152" s="5"/>
      <c r="V152" s="6"/>
      <c r="W152" s="5"/>
      <c r="X152" s="5">
        <f t="shared" si="10"/>
        <v>62.81</v>
      </c>
    </row>
    <row r="153" spans="1:24" x14ac:dyDescent="0.3">
      <c r="A153" s="92">
        <v>142</v>
      </c>
      <c r="B153" s="92">
        <v>21341</v>
      </c>
      <c r="C153" s="3"/>
      <c r="D153" s="4" t="s">
        <v>261</v>
      </c>
      <c r="E153" s="92">
        <f t="shared" si="11"/>
        <v>850653</v>
      </c>
      <c r="F153" s="92">
        <v>850668</v>
      </c>
      <c r="G153" s="92">
        <f t="shared" si="8"/>
        <v>16</v>
      </c>
      <c r="H153" s="4" t="s">
        <v>11</v>
      </c>
      <c r="I153" s="5">
        <f t="shared" si="9"/>
        <v>91.36</v>
      </c>
      <c r="J153" s="6" t="s">
        <v>2395</v>
      </c>
      <c r="K153" s="5">
        <v>22.84</v>
      </c>
      <c r="L153" s="6" t="s">
        <v>2396</v>
      </c>
      <c r="M153" s="5">
        <v>57.1</v>
      </c>
      <c r="N153" s="6" t="s">
        <v>2397</v>
      </c>
      <c r="O153" s="5">
        <v>11.42</v>
      </c>
      <c r="P153" s="6"/>
      <c r="Q153" s="5"/>
      <c r="R153" s="6"/>
      <c r="S153" s="5"/>
      <c r="T153" s="6"/>
      <c r="U153" s="5"/>
      <c r="V153" s="6"/>
      <c r="W153" s="5"/>
      <c r="X153" s="5">
        <f t="shared" si="10"/>
        <v>91.36</v>
      </c>
    </row>
    <row r="154" spans="1:24" x14ac:dyDescent="0.3">
      <c r="A154" s="92">
        <v>143</v>
      </c>
      <c r="B154" s="92">
        <v>21342</v>
      </c>
      <c r="C154" s="3"/>
      <c r="D154" s="4" t="s">
        <v>179</v>
      </c>
      <c r="E154" s="92">
        <f t="shared" si="11"/>
        <v>850669</v>
      </c>
      <c r="F154" s="92">
        <v>850669</v>
      </c>
      <c r="G154" s="92">
        <f t="shared" si="8"/>
        <v>1</v>
      </c>
      <c r="H154" s="4" t="s">
        <v>2399</v>
      </c>
      <c r="I154" s="5">
        <f t="shared" si="9"/>
        <v>5.71</v>
      </c>
      <c r="J154" s="6" t="s">
        <v>2398</v>
      </c>
      <c r="K154" s="5">
        <v>5.71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>
        <f t="shared" si="10"/>
        <v>5.71</v>
      </c>
    </row>
    <row r="155" spans="1:24" x14ac:dyDescent="0.3">
      <c r="A155" s="92">
        <v>144</v>
      </c>
      <c r="B155" s="92">
        <v>21343</v>
      </c>
      <c r="C155" s="3"/>
      <c r="D155" s="4" t="s">
        <v>244</v>
      </c>
      <c r="E155" s="92">
        <f t="shared" si="11"/>
        <v>850670</v>
      </c>
      <c r="F155" s="92">
        <v>850677</v>
      </c>
      <c r="G155" s="92">
        <f t="shared" si="8"/>
        <v>8</v>
      </c>
      <c r="H155" s="4" t="s">
        <v>38</v>
      </c>
      <c r="I155" s="5">
        <f t="shared" si="9"/>
        <v>45.68</v>
      </c>
      <c r="J155" s="6" t="s">
        <v>2400</v>
      </c>
      <c r="K155" s="5">
        <v>22.84</v>
      </c>
      <c r="L155" s="6" t="s">
        <v>2401</v>
      </c>
      <c r="M155" s="5">
        <v>22.84</v>
      </c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5">
        <f t="shared" si="10"/>
        <v>45.68</v>
      </c>
    </row>
    <row r="156" spans="1:24" x14ac:dyDescent="0.3">
      <c r="A156" s="92">
        <v>145</v>
      </c>
      <c r="B156" s="92">
        <v>21344</v>
      </c>
      <c r="C156" s="3">
        <v>43340</v>
      </c>
      <c r="D156" s="4" t="s">
        <v>164</v>
      </c>
      <c r="E156" s="92">
        <f t="shared" si="11"/>
        <v>850678</v>
      </c>
      <c r="F156" s="92">
        <v>850686</v>
      </c>
      <c r="G156" s="92">
        <f t="shared" si="8"/>
        <v>9</v>
      </c>
      <c r="H156" s="4" t="s">
        <v>121</v>
      </c>
      <c r="I156" s="5">
        <f t="shared" si="9"/>
        <v>51.39</v>
      </c>
      <c r="J156" s="6" t="s">
        <v>2402</v>
      </c>
      <c r="K156" s="5">
        <v>5.71</v>
      </c>
      <c r="L156" s="6" t="s">
        <v>2403</v>
      </c>
      <c r="M156" s="5">
        <v>22.84</v>
      </c>
      <c r="N156" s="6" t="s">
        <v>2404</v>
      </c>
      <c r="O156" s="5">
        <v>22.84</v>
      </c>
      <c r="P156" s="6"/>
      <c r="Q156" s="5"/>
      <c r="R156" s="6"/>
      <c r="S156" s="5"/>
      <c r="T156" s="6"/>
      <c r="U156" s="5"/>
      <c r="V156" s="6"/>
      <c r="W156" s="5"/>
      <c r="X156" s="5">
        <f t="shared" si="10"/>
        <v>51.39</v>
      </c>
    </row>
    <row r="157" spans="1:24" x14ac:dyDescent="0.3">
      <c r="A157" s="92">
        <v>146</v>
      </c>
      <c r="B157" s="92">
        <v>21345</v>
      </c>
      <c r="C157" s="3"/>
      <c r="D157" s="4" t="s">
        <v>251</v>
      </c>
      <c r="E157" s="92">
        <f t="shared" si="11"/>
        <v>850687</v>
      </c>
      <c r="F157" s="92">
        <v>850692</v>
      </c>
      <c r="G157" s="92">
        <f t="shared" si="8"/>
        <v>6</v>
      </c>
      <c r="H157" s="4" t="s">
        <v>35</v>
      </c>
      <c r="I157" s="5">
        <f t="shared" si="9"/>
        <v>34.26</v>
      </c>
      <c r="J157" s="6" t="s">
        <v>2655</v>
      </c>
      <c r="K157" s="127">
        <v>34.26</v>
      </c>
      <c r="L157" s="6"/>
      <c r="M157" s="5"/>
      <c r="N157" s="6"/>
      <c r="O157" s="5"/>
      <c r="P157" s="6"/>
      <c r="Q157" s="5"/>
      <c r="R157" s="6"/>
      <c r="S157" s="5"/>
      <c r="T157" s="6"/>
      <c r="U157" s="5"/>
      <c r="V157" s="6"/>
      <c r="W157" s="5"/>
      <c r="X157" s="5">
        <f t="shared" si="10"/>
        <v>34.26</v>
      </c>
    </row>
    <row r="158" spans="1:24" x14ac:dyDescent="0.3">
      <c r="A158" s="92">
        <v>147</v>
      </c>
      <c r="B158" s="92">
        <v>21346</v>
      </c>
      <c r="C158" s="3"/>
      <c r="D158" s="4" t="s">
        <v>2240</v>
      </c>
      <c r="E158" s="92">
        <f t="shared" si="11"/>
        <v>850693</v>
      </c>
      <c r="F158" s="92">
        <v>850694</v>
      </c>
      <c r="G158" s="92">
        <f t="shared" si="8"/>
        <v>2</v>
      </c>
      <c r="H158" s="4" t="s">
        <v>108</v>
      </c>
      <c r="I158" s="5">
        <f t="shared" si="9"/>
        <v>11.42</v>
      </c>
      <c r="J158" s="6" t="s">
        <v>2458</v>
      </c>
      <c r="K158" s="5">
        <v>11.42</v>
      </c>
      <c r="L158" s="6"/>
      <c r="M158" s="5"/>
      <c r="N158" s="6"/>
      <c r="O158" s="5"/>
      <c r="P158" s="6"/>
      <c r="Q158" s="5"/>
      <c r="R158" s="6"/>
      <c r="S158" s="5"/>
      <c r="T158" s="6"/>
      <c r="U158" s="5"/>
      <c r="V158" s="6"/>
      <c r="W158" s="5"/>
      <c r="X158" s="5">
        <f t="shared" si="10"/>
        <v>11.42</v>
      </c>
    </row>
    <row r="159" spans="1:24" x14ac:dyDescent="0.3">
      <c r="A159" s="92">
        <v>148</v>
      </c>
      <c r="B159" s="92">
        <v>21347</v>
      </c>
      <c r="C159" s="3"/>
      <c r="D159" s="4" t="s">
        <v>2244</v>
      </c>
      <c r="E159" s="92">
        <f t="shared" si="11"/>
        <v>850695</v>
      </c>
      <c r="F159" s="92">
        <v>850701</v>
      </c>
      <c r="G159" s="92">
        <f t="shared" si="8"/>
        <v>7</v>
      </c>
      <c r="H159" s="4" t="s">
        <v>40</v>
      </c>
      <c r="I159" s="5">
        <f t="shared" si="9"/>
        <v>39.97</v>
      </c>
      <c r="J159" s="6" t="s">
        <v>2405</v>
      </c>
      <c r="K159" s="5">
        <v>39.97</v>
      </c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5">
        <f t="shared" si="10"/>
        <v>39.97</v>
      </c>
    </row>
    <row r="160" spans="1:24" x14ac:dyDescent="0.3">
      <c r="A160" s="92">
        <v>149</v>
      </c>
      <c r="B160" s="92">
        <v>21348</v>
      </c>
      <c r="C160" s="3"/>
      <c r="D160" s="4" t="s">
        <v>141</v>
      </c>
      <c r="E160" s="92">
        <f t="shared" si="11"/>
        <v>850702</v>
      </c>
      <c r="F160" s="92">
        <v>850709</v>
      </c>
      <c r="G160" s="92">
        <f t="shared" si="8"/>
        <v>8</v>
      </c>
      <c r="H160" s="4" t="s">
        <v>40</v>
      </c>
      <c r="I160" s="5">
        <f t="shared" si="9"/>
        <v>45.68</v>
      </c>
      <c r="J160" s="6" t="s">
        <v>2431</v>
      </c>
      <c r="K160" s="5">
        <v>45.68</v>
      </c>
      <c r="L160" s="6"/>
      <c r="M160" s="5"/>
      <c r="N160" s="6"/>
      <c r="O160" s="5"/>
      <c r="P160" s="6"/>
      <c r="Q160" s="5"/>
      <c r="R160" s="6"/>
      <c r="S160" s="5"/>
      <c r="T160" s="6"/>
      <c r="U160" s="5"/>
      <c r="V160" s="6"/>
      <c r="W160" s="5"/>
      <c r="X160" s="5">
        <f t="shared" si="10"/>
        <v>45.68</v>
      </c>
    </row>
    <row r="161" spans="1:24" x14ac:dyDescent="0.3">
      <c r="A161" s="92">
        <v>150</v>
      </c>
      <c r="B161" s="92">
        <v>21349</v>
      </c>
      <c r="C161" s="3">
        <v>43341</v>
      </c>
      <c r="D161" s="4" t="s">
        <v>186</v>
      </c>
      <c r="E161" s="92">
        <f t="shared" si="11"/>
        <v>850710</v>
      </c>
      <c r="F161" s="92">
        <v>850714</v>
      </c>
      <c r="G161" s="92">
        <f t="shared" si="8"/>
        <v>5</v>
      </c>
      <c r="H161" s="4" t="s">
        <v>117</v>
      </c>
      <c r="I161" s="5">
        <f t="shared" si="9"/>
        <v>28.55</v>
      </c>
      <c r="J161" s="6" t="s">
        <v>2391</v>
      </c>
      <c r="K161" s="5">
        <v>28.55</v>
      </c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6"/>
      <c r="W161" s="5"/>
      <c r="X161" s="5">
        <f t="shared" si="10"/>
        <v>28.55</v>
      </c>
    </row>
    <row r="162" spans="1:24" x14ac:dyDescent="0.3">
      <c r="A162" s="92">
        <v>151</v>
      </c>
      <c r="B162" s="92">
        <v>21350</v>
      </c>
      <c r="C162" s="3"/>
      <c r="D162" s="4" t="s">
        <v>142</v>
      </c>
      <c r="E162" s="92">
        <f t="shared" si="11"/>
        <v>850715</v>
      </c>
      <c r="F162" s="92">
        <v>850716</v>
      </c>
      <c r="G162" s="92">
        <f t="shared" si="8"/>
        <v>2</v>
      </c>
      <c r="H162" s="4" t="s">
        <v>24</v>
      </c>
      <c r="I162" s="5">
        <f t="shared" si="9"/>
        <v>11.42</v>
      </c>
      <c r="J162" s="126" t="s">
        <v>98</v>
      </c>
      <c r="K162" s="5"/>
      <c r="L162" s="6"/>
      <c r="M162" s="5"/>
      <c r="N162" s="6"/>
      <c r="O162" s="5"/>
      <c r="P162" s="6"/>
      <c r="Q162" s="5"/>
      <c r="R162" s="6"/>
      <c r="S162" s="5"/>
      <c r="T162" s="6"/>
      <c r="U162" s="5"/>
      <c r="V162" s="6"/>
      <c r="W162" s="5"/>
      <c r="X162" s="5">
        <f t="shared" si="10"/>
        <v>0</v>
      </c>
    </row>
    <row r="163" spans="1:24" x14ac:dyDescent="0.3">
      <c r="A163" s="92">
        <v>152</v>
      </c>
      <c r="B163" s="92">
        <v>21351</v>
      </c>
      <c r="C163" s="3"/>
      <c r="D163" s="4" t="s">
        <v>179</v>
      </c>
      <c r="E163" s="92">
        <f t="shared" si="11"/>
        <v>850717</v>
      </c>
      <c r="F163" s="92">
        <v>850718</v>
      </c>
      <c r="G163" s="92">
        <f t="shared" si="8"/>
        <v>2</v>
      </c>
      <c r="H163" s="4" t="s">
        <v>381</v>
      </c>
      <c r="I163" s="5">
        <f t="shared" si="9"/>
        <v>11.42</v>
      </c>
      <c r="J163" s="6" t="s">
        <v>2406</v>
      </c>
      <c r="K163" s="5">
        <v>11.42</v>
      </c>
      <c r="L163" s="6"/>
      <c r="M163" s="5"/>
      <c r="N163" s="6"/>
      <c r="O163" s="5"/>
      <c r="P163" s="6"/>
      <c r="Q163" s="5"/>
      <c r="R163" s="6"/>
      <c r="S163" s="5"/>
      <c r="T163" s="6"/>
      <c r="U163" s="5"/>
      <c r="V163" s="6"/>
      <c r="W163" s="5"/>
      <c r="X163" s="5">
        <f t="shared" si="10"/>
        <v>11.42</v>
      </c>
    </row>
    <row r="164" spans="1:24" x14ac:dyDescent="0.3">
      <c r="A164" s="92">
        <v>153</v>
      </c>
      <c r="B164" s="92">
        <v>21352</v>
      </c>
      <c r="C164" s="3"/>
      <c r="D164" s="4" t="s">
        <v>156</v>
      </c>
      <c r="E164" s="92">
        <f t="shared" si="11"/>
        <v>850719</v>
      </c>
      <c r="F164" s="92">
        <v>850722</v>
      </c>
      <c r="G164" s="92">
        <f t="shared" ref="G164:G176" si="12">(F164-E164)+1</f>
        <v>4</v>
      </c>
      <c r="H164" s="4" t="s">
        <v>6</v>
      </c>
      <c r="I164" s="5">
        <f t="shared" si="9"/>
        <v>22.84</v>
      </c>
      <c r="J164" s="6" t="s">
        <v>2407</v>
      </c>
      <c r="K164" s="5">
        <v>22.84</v>
      </c>
      <c r="L164" s="6"/>
      <c r="M164" s="5"/>
      <c r="N164" s="6"/>
      <c r="O164" s="5"/>
      <c r="P164" s="6"/>
      <c r="Q164" s="5"/>
      <c r="R164" s="6"/>
      <c r="S164" s="5"/>
      <c r="T164" s="6"/>
      <c r="U164" s="5"/>
      <c r="V164" s="6"/>
      <c r="W164" s="5"/>
      <c r="X164" s="5">
        <f t="shared" si="10"/>
        <v>22.84</v>
      </c>
    </row>
    <row r="165" spans="1:24" x14ac:dyDescent="0.3">
      <c r="A165" s="92">
        <v>154</v>
      </c>
      <c r="B165" s="92">
        <v>21353</v>
      </c>
      <c r="C165" s="3"/>
      <c r="D165" s="4" t="s">
        <v>250</v>
      </c>
      <c r="E165" s="92">
        <f t="shared" si="11"/>
        <v>850723</v>
      </c>
      <c r="F165" s="92">
        <v>850724</v>
      </c>
      <c r="G165" s="92">
        <f t="shared" si="12"/>
        <v>2</v>
      </c>
      <c r="H165" s="4" t="s">
        <v>111</v>
      </c>
      <c r="I165" s="5">
        <f t="shared" si="9"/>
        <v>11.42</v>
      </c>
      <c r="J165" s="6" t="s">
        <v>2432</v>
      </c>
      <c r="K165" s="5">
        <v>11.42</v>
      </c>
      <c r="L165" s="6"/>
      <c r="M165" s="5"/>
      <c r="N165" s="6"/>
      <c r="O165" s="5"/>
      <c r="P165" s="6"/>
      <c r="Q165" s="5"/>
      <c r="R165" s="6"/>
      <c r="S165" s="5"/>
      <c r="T165" s="6"/>
      <c r="U165" s="5"/>
      <c r="V165" s="6"/>
      <c r="W165" s="5"/>
      <c r="X165" s="5">
        <f t="shared" si="10"/>
        <v>11.42</v>
      </c>
    </row>
    <row r="166" spans="1:24" x14ac:dyDescent="0.3">
      <c r="A166" s="92">
        <v>155</v>
      </c>
      <c r="B166" s="92">
        <v>21354</v>
      </c>
      <c r="C166" s="3"/>
      <c r="D166" s="4" t="s">
        <v>148</v>
      </c>
      <c r="E166" s="92">
        <f t="shared" si="11"/>
        <v>850725</v>
      </c>
      <c r="F166" s="92">
        <v>850727</v>
      </c>
      <c r="G166" s="92">
        <f t="shared" si="12"/>
        <v>3</v>
      </c>
      <c r="H166" s="4" t="s">
        <v>123</v>
      </c>
      <c r="I166" s="5">
        <f t="shared" si="9"/>
        <v>17.13</v>
      </c>
      <c r="J166" s="6" t="s">
        <v>2408</v>
      </c>
      <c r="K166" s="5">
        <v>17.13</v>
      </c>
      <c r="L166" s="6"/>
      <c r="M166" s="5"/>
      <c r="N166" s="6"/>
      <c r="O166" s="5"/>
      <c r="P166" s="6"/>
      <c r="Q166" s="5"/>
      <c r="R166" s="6"/>
      <c r="S166" s="5"/>
      <c r="T166" s="6"/>
      <c r="U166" s="5"/>
      <c r="V166" s="6"/>
      <c r="W166" s="5"/>
      <c r="X166" s="5">
        <f t="shared" si="10"/>
        <v>17.13</v>
      </c>
    </row>
    <row r="167" spans="1:24" x14ac:dyDescent="0.3">
      <c r="A167" s="92">
        <v>156</v>
      </c>
      <c r="B167" s="92">
        <v>21355</v>
      </c>
      <c r="C167" s="3"/>
      <c r="D167" s="4" t="s">
        <v>336</v>
      </c>
      <c r="E167" s="92">
        <f t="shared" si="11"/>
        <v>850728</v>
      </c>
      <c r="F167" s="92">
        <v>850748</v>
      </c>
      <c r="G167" s="92">
        <f t="shared" si="12"/>
        <v>21</v>
      </c>
      <c r="H167" s="4" t="s">
        <v>21</v>
      </c>
      <c r="I167" s="5">
        <f t="shared" si="9"/>
        <v>119.91</v>
      </c>
      <c r="J167" s="6" t="s">
        <v>501</v>
      </c>
      <c r="K167" s="5">
        <v>119.91</v>
      </c>
      <c r="L167" s="6"/>
      <c r="M167" s="5"/>
      <c r="N167" s="6"/>
      <c r="O167" s="5"/>
      <c r="P167" s="6"/>
      <c r="Q167" s="5"/>
      <c r="R167" s="6"/>
      <c r="S167" s="5"/>
      <c r="T167" s="6"/>
      <c r="U167" s="5"/>
      <c r="V167" s="6"/>
      <c r="W167" s="5"/>
      <c r="X167" s="5">
        <f t="shared" si="10"/>
        <v>119.91</v>
      </c>
    </row>
    <row r="168" spans="1:24" x14ac:dyDescent="0.3">
      <c r="A168" s="92">
        <v>157</v>
      </c>
      <c r="B168" s="92">
        <v>21356</v>
      </c>
      <c r="C168" s="3"/>
      <c r="D168" s="4" t="s">
        <v>268</v>
      </c>
      <c r="E168" s="92">
        <f t="shared" si="11"/>
        <v>850749</v>
      </c>
      <c r="F168" s="92">
        <v>850759</v>
      </c>
      <c r="G168" s="92">
        <f t="shared" si="12"/>
        <v>11</v>
      </c>
      <c r="H168" s="4" t="s">
        <v>19</v>
      </c>
      <c r="I168" s="5">
        <f t="shared" si="9"/>
        <v>62.81</v>
      </c>
      <c r="J168" s="6" t="s">
        <v>2497</v>
      </c>
      <c r="K168" s="5">
        <v>28.55</v>
      </c>
      <c r="L168" s="6" t="s">
        <v>2498</v>
      </c>
      <c r="M168" s="5">
        <v>34.26</v>
      </c>
      <c r="N168" s="6"/>
      <c r="O168" s="5"/>
      <c r="P168" s="6"/>
      <c r="Q168" s="5"/>
      <c r="R168" s="6"/>
      <c r="S168" s="5"/>
      <c r="T168" s="6"/>
      <c r="U168" s="5"/>
      <c r="V168" s="6"/>
      <c r="W168" s="5"/>
      <c r="X168" s="5">
        <f t="shared" si="10"/>
        <v>62.81</v>
      </c>
    </row>
    <row r="169" spans="1:24" x14ac:dyDescent="0.3">
      <c r="A169" s="92">
        <v>158</v>
      </c>
      <c r="B169" s="92">
        <v>21357</v>
      </c>
      <c r="C169" s="3"/>
      <c r="D169" s="4" t="s">
        <v>249</v>
      </c>
      <c r="E169" s="92">
        <f t="shared" si="11"/>
        <v>850760</v>
      </c>
      <c r="F169" s="92">
        <v>850762</v>
      </c>
      <c r="G169" s="92">
        <f t="shared" si="12"/>
        <v>3</v>
      </c>
      <c r="H169" s="4" t="s">
        <v>193</v>
      </c>
      <c r="I169" s="5">
        <f t="shared" si="9"/>
        <v>17.13</v>
      </c>
      <c r="J169" s="6" t="s">
        <v>2409</v>
      </c>
      <c r="K169" s="5">
        <v>17.13</v>
      </c>
      <c r="L169" s="6"/>
      <c r="M169" s="5"/>
      <c r="N169" s="6"/>
      <c r="O169" s="5"/>
      <c r="P169" s="6"/>
      <c r="Q169" s="5"/>
      <c r="R169" s="6"/>
      <c r="S169" s="5"/>
      <c r="T169" s="6"/>
      <c r="U169" s="5"/>
      <c r="V169" s="6"/>
      <c r="W169" s="5"/>
      <c r="X169" s="5">
        <f t="shared" si="10"/>
        <v>17.13</v>
      </c>
    </row>
    <row r="170" spans="1:24" x14ac:dyDescent="0.3">
      <c r="A170" s="92">
        <v>159</v>
      </c>
      <c r="B170" s="92">
        <v>21358</v>
      </c>
      <c r="C170" s="3"/>
      <c r="D170" s="4" t="s">
        <v>249</v>
      </c>
      <c r="E170" s="92">
        <f t="shared" si="11"/>
        <v>850763</v>
      </c>
      <c r="F170" s="92">
        <v>850765</v>
      </c>
      <c r="G170" s="92">
        <f t="shared" si="12"/>
        <v>3</v>
      </c>
      <c r="H170" s="4" t="s">
        <v>193</v>
      </c>
      <c r="I170" s="5">
        <f t="shared" si="9"/>
        <v>17.13</v>
      </c>
      <c r="J170" s="6" t="s">
        <v>2410</v>
      </c>
      <c r="K170" s="5">
        <v>17.13</v>
      </c>
      <c r="L170" s="6"/>
      <c r="M170" s="5"/>
      <c r="N170" s="6"/>
      <c r="O170" s="5"/>
      <c r="P170" s="6"/>
      <c r="Q170" s="5"/>
      <c r="R170" s="6"/>
      <c r="S170" s="5"/>
      <c r="T170" s="6"/>
      <c r="U170" s="5"/>
      <c r="V170" s="6"/>
      <c r="W170" s="5"/>
      <c r="X170" s="5">
        <f t="shared" si="10"/>
        <v>17.13</v>
      </c>
    </row>
    <row r="171" spans="1:24" x14ac:dyDescent="0.3">
      <c r="A171" s="92">
        <v>160</v>
      </c>
      <c r="B171" s="92">
        <v>21359</v>
      </c>
      <c r="C171" s="3">
        <v>43342</v>
      </c>
      <c r="D171" s="4" t="s">
        <v>244</v>
      </c>
      <c r="E171" s="92">
        <f t="shared" si="11"/>
        <v>850766</v>
      </c>
      <c r="F171" s="92">
        <v>850767</v>
      </c>
      <c r="G171" s="92">
        <f t="shared" si="12"/>
        <v>2</v>
      </c>
      <c r="H171" s="4" t="s">
        <v>24</v>
      </c>
      <c r="I171" s="5">
        <f t="shared" si="9"/>
        <v>11.42</v>
      </c>
      <c r="J171" s="6" t="s">
        <v>2411</v>
      </c>
      <c r="K171" s="5">
        <v>11.42</v>
      </c>
      <c r="L171" s="6"/>
      <c r="M171" s="5"/>
      <c r="N171" s="6"/>
      <c r="O171" s="5"/>
      <c r="P171" s="6"/>
      <c r="Q171" s="5"/>
      <c r="R171" s="6"/>
      <c r="S171" s="5"/>
      <c r="T171" s="6"/>
      <c r="U171" s="5"/>
      <c r="V171" s="6"/>
      <c r="W171" s="5"/>
      <c r="X171" s="5">
        <f t="shared" si="10"/>
        <v>11.42</v>
      </c>
    </row>
    <row r="172" spans="1:24" x14ac:dyDescent="0.3">
      <c r="A172" s="92">
        <v>161</v>
      </c>
      <c r="B172" s="92">
        <v>21360</v>
      </c>
      <c r="C172" s="3"/>
      <c r="D172" s="4" t="s">
        <v>252</v>
      </c>
      <c r="E172" s="92">
        <f t="shared" si="11"/>
        <v>850768</v>
      </c>
      <c r="F172" s="92">
        <v>850776</v>
      </c>
      <c r="G172" s="92">
        <f t="shared" si="12"/>
        <v>9</v>
      </c>
      <c r="H172" s="4" t="s">
        <v>108</v>
      </c>
      <c r="I172" s="5">
        <f t="shared" si="9"/>
        <v>51.39</v>
      </c>
      <c r="J172" s="6" t="s">
        <v>2412</v>
      </c>
      <c r="K172" s="5">
        <v>22.84</v>
      </c>
      <c r="L172" s="6" t="s">
        <v>2545</v>
      </c>
      <c r="M172" s="5">
        <v>28.55</v>
      </c>
      <c r="N172" s="6"/>
      <c r="O172" s="5"/>
      <c r="P172" s="6"/>
      <c r="Q172" s="5"/>
      <c r="R172" s="6"/>
      <c r="S172" s="5"/>
      <c r="T172" s="6"/>
      <c r="U172" s="5"/>
      <c r="V172" s="6"/>
      <c r="W172" s="5"/>
      <c r="X172" s="5">
        <f t="shared" si="10"/>
        <v>51.39</v>
      </c>
    </row>
    <row r="173" spans="1:24" x14ac:dyDescent="0.3">
      <c r="A173" s="92">
        <v>162</v>
      </c>
      <c r="B173" s="92">
        <v>21361</v>
      </c>
      <c r="C173" s="3"/>
      <c r="D173" s="4" t="s">
        <v>178</v>
      </c>
      <c r="E173" s="92">
        <f t="shared" si="11"/>
        <v>850777</v>
      </c>
      <c r="F173" s="92">
        <v>850777</v>
      </c>
      <c r="G173" s="92">
        <f t="shared" si="12"/>
        <v>1</v>
      </c>
      <c r="H173" s="4" t="s">
        <v>52</v>
      </c>
      <c r="I173" s="5">
        <f t="shared" si="9"/>
        <v>5.71</v>
      </c>
      <c r="J173" s="6" t="s">
        <v>2413</v>
      </c>
      <c r="K173" s="5">
        <v>5.71</v>
      </c>
      <c r="L173" s="6"/>
      <c r="M173" s="5"/>
      <c r="N173" s="6"/>
      <c r="O173" s="5"/>
      <c r="P173" s="6"/>
      <c r="Q173" s="5"/>
      <c r="R173" s="6"/>
      <c r="S173" s="5"/>
      <c r="T173" s="6"/>
      <c r="U173" s="5"/>
      <c r="V173" s="6"/>
      <c r="W173" s="5"/>
      <c r="X173" s="5">
        <f t="shared" si="10"/>
        <v>5.71</v>
      </c>
    </row>
    <row r="174" spans="1:24" x14ac:dyDescent="0.3">
      <c r="A174" s="92">
        <v>163</v>
      </c>
      <c r="B174" s="92">
        <v>21362</v>
      </c>
      <c r="C174" s="3"/>
      <c r="D174" s="4" t="s">
        <v>257</v>
      </c>
      <c r="E174" s="92">
        <f t="shared" si="11"/>
        <v>850778</v>
      </c>
      <c r="F174" s="92">
        <v>850778</v>
      </c>
      <c r="G174" s="92">
        <f t="shared" si="12"/>
        <v>1</v>
      </c>
      <c r="H174" s="4" t="s">
        <v>17</v>
      </c>
      <c r="I174" s="5">
        <f t="shared" si="9"/>
        <v>5.71</v>
      </c>
      <c r="J174" s="6" t="s">
        <v>2459</v>
      </c>
      <c r="K174" s="5">
        <v>5.71</v>
      </c>
      <c r="L174" s="6"/>
      <c r="M174" s="5"/>
      <c r="N174" s="6"/>
      <c r="O174" s="5"/>
      <c r="P174" s="6"/>
      <c r="Q174" s="5"/>
      <c r="R174" s="6"/>
      <c r="S174" s="5"/>
      <c r="T174" s="6"/>
      <c r="U174" s="5"/>
      <c r="V174" s="6"/>
      <c r="W174" s="5"/>
      <c r="X174" s="5">
        <f t="shared" si="10"/>
        <v>5.71</v>
      </c>
    </row>
    <row r="175" spans="1:24" x14ac:dyDescent="0.3">
      <c r="A175" s="92">
        <v>164</v>
      </c>
      <c r="B175" s="92">
        <v>21363</v>
      </c>
      <c r="C175" s="3"/>
      <c r="D175" s="4" t="s">
        <v>244</v>
      </c>
      <c r="E175" s="92">
        <f t="shared" si="11"/>
        <v>850779</v>
      </c>
      <c r="F175" s="92">
        <v>850780</v>
      </c>
      <c r="G175" s="92">
        <f t="shared" si="12"/>
        <v>2</v>
      </c>
      <c r="H175" s="4" t="s">
        <v>50</v>
      </c>
      <c r="I175" s="5">
        <f t="shared" si="9"/>
        <v>11.42</v>
      </c>
      <c r="J175" s="6" t="s">
        <v>2414</v>
      </c>
      <c r="K175" s="5">
        <v>11.42</v>
      </c>
      <c r="L175" s="6"/>
      <c r="M175" s="5"/>
      <c r="N175" s="6"/>
      <c r="O175" s="5"/>
      <c r="P175" s="6"/>
      <c r="Q175" s="5"/>
      <c r="R175" s="6"/>
      <c r="S175" s="5"/>
      <c r="T175" s="6"/>
      <c r="U175" s="5"/>
      <c r="V175" s="6"/>
      <c r="W175" s="5"/>
      <c r="X175" s="5">
        <f t="shared" si="10"/>
        <v>11.42</v>
      </c>
    </row>
    <row r="176" spans="1:24" x14ac:dyDescent="0.3">
      <c r="A176" s="92">
        <v>165</v>
      </c>
      <c r="B176" s="92">
        <v>21364</v>
      </c>
      <c r="C176" s="3">
        <v>43343</v>
      </c>
      <c r="D176" s="4" t="s">
        <v>256</v>
      </c>
      <c r="E176" s="92">
        <f t="shared" si="11"/>
        <v>850781</v>
      </c>
      <c r="F176" s="92">
        <v>850789</v>
      </c>
      <c r="G176" s="92">
        <f t="shared" si="12"/>
        <v>9</v>
      </c>
      <c r="H176" s="4" t="s">
        <v>119</v>
      </c>
      <c r="I176" s="5">
        <f t="shared" si="9"/>
        <v>51.39</v>
      </c>
      <c r="J176" s="6" t="s">
        <v>1244</v>
      </c>
      <c r="K176" s="5">
        <v>39.97</v>
      </c>
      <c r="L176" s="6" t="s">
        <v>2468</v>
      </c>
      <c r="M176" s="5">
        <v>11.42</v>
      </c>
      <c r="N176" s="6"/>
      <c r="O176" s="5"/>
      <c r="P176" s="6"/>
      <c r="Q176" s="5"/>
      <c r="R176" s="6"/>
      <c r="S176" s="5"/>
      <c r="T176" s="6"/>
      <c r="U176" s="5"/>
      <c r="V176" s="6"/>
      <c r="W176" s="5"/>
      <c r="X176" s="5">
        <f t="shared" si="10"/>
        <v>51.39</v>
      </c>
    </row>
    <row r="177" spans="1:24" x14ac:dyDescent="0.3">
      <c r="A177" s="92"/>
      <c r="B177" s="92"/>
      <c r="C177" s="3"/>
      <c r="D177" s="4"/>
      <c r="E177" s="92"/>
      <c r="F177" s="92"/>
      <c r="G177" s="92"/>
      <c r="H177" s="4"/>
      <c r="I177" s="5"/>
      <c r="J177" s="6"/>
      <c r="K177" s="5"/>
      <c r="L177" s="6"/>
      <c r="M177" s="5"/>
      <c r="N177" s="6"/>
      <c r="O177" s="5"/>
      <c r="P177" s="6"/>
      <c r="Q177" s="5"/>
      <c r="R177" s="6"/>
      <c r="S177" s="5"/>
      <c r="T177" s="6"/>
      <c r="U177" s="5"/>
      <c r="V177" s="6"/>
      <c r="W177" s="5"/>
      <c r="X177" s="5">
        <f t="shared" si="10"/>
        <v>0</v>
      </c>
    </row>
    <row r="178" spans="1:24" x14ac:dyDescent="0.3">
      <c r="A178" s="92"/>
      <c r="B178" s="92"/>
      <c r="C178" s="3"/>
      <c r="D178" s="4"/>
      <c r="E178" s="92"/>
      <c r="F178" s="92"/>
      <c r="G178" s="92"/>
      <c r="H178" s="4"/>
      <c r="I178" s="5"/>
      <c r="J178" s="6"/>
      <c r="K178" s="5"/>
      <c r="L178" s="6"/>
      <c r="M178" s="5"/>
      <c r="N178" s="6"/>
      <c r="O178" s="5"/>
      <c r="P178" s="6"/>
      <c r="Q178" s="5"/>
      <c r="R178" s="6"/>
      <c r="S178" s="5"/>
      <c r="T178" s="6"/>
      <c r="U178" s="5"/>
      <c r="V178" s="6"/>
      <c r="W178" s="5"/>
      <c r="X178" s="5">
        <f t="shared" si="10"/>
        <v>0</v>
      </c>
    </row>
    <row r="179" spans="1:24" x14ac:dyDescent="0.3">
      <c r="A179" s="92"/>
      <c r="B179" s="92"/>
      <c r="C179" s="3"/>
      <c r="D179" s="43"/>
      <c r="E179" s="92"/>
      <c r="F179" s="92"/>
      <c r="G179" s="92"/>
      <c r="H179" s="4"/>
      <c r="I179" s="5"/>
      <c r="J179" s="6"/>
      <c r="K179" s="5"/>
      <c r="L179" s="6"/>
      <c r="M179" s="5"/>
      <c r="N179" s="6"/>
      <c r="O179" s="5"/>
      <c r="P179" s="6"/>
      <c r="Q179" s="5"/>
      <c r="R179" s="6"/>
      <c r="S179" s="5"/>
      <c r="T179" s="6"/>
      <c r="U179" s="5"/>
      <c r="V179" s="6"/>
      <c r="W179" s="5"/>
      <c r="X179" s="5"/>
    </row>
    <row r="180" spans="1:24" x14ac:dyDescent="0.3">
      <c r="A180" s="190" t="s">
        <v>2546</v>
      </c>
      <c r="B180" s="201"/>
      <c r="C180" s="201"/>
      <c r="D180" s="201"/>
      <c r="E180" s="201"/>
      <c r="F180" s="191"/>
      <c r="G180" s="92">
        <f>SUM(G12:G178)</f>
        <v>2255</v>
      </c>
      <c r="H180" s="4"/>
      <c r="I180" s="5">
        <f>SUM(I12:I178)</f>
        <v>12876.049999999976</v>
      </c>
      <c r="J180" s="6"/>
      <c r="K180" s="5"/>
      <c r="L180" s="6"/>
      <c r="M180" s="5"/>
      <c r="N180" s="6"/>
      <c r="O180" s="5"/>
      <c r="P180" s="6"/>
      <c r="Q180" s="5"/>
      <c r="R180" s="6"/>
      <c r="S180" s="5"/>
      <c r="T180" s="6"/>
      <c r="U180" s="5"/>
      <c r="V180" s="6"/>
      <c r="W180" s="5"/>
      <c r="X180" s="5">
        <f>SUM(X12:X178)</f>
        <v>12836.079999999974</v>
      </c>
    </row>
    <row r="183" spans="1:24" x14ac:dyDescent="0.3">
      <c r="I183" s="185" t="s">
        <v>1929</v>
      </c>
      <c r="J183" s="185" t="s">
        <v>1930</v>
      </c>
      <c r="K183" s="186" t="s">
        <v>1931</v>
      </c>
      <c r="L183" s="187"/>
    </row>
    <row r="184" spans="1:24" x14ac:dyDescent="0.3">
      <c r="I184" s="185"/>
      <c r="J184" s="185"/>
      <c r="K184" s="188"/>
      <c r="L184" s="189"/>
    </row>
    <row r="185" spans="1:24" x14ac:dyDescent="0.3">
      <c r="I185" s="4"/>
      <c r="J185" s="4"/>
      <c r="K185" s="190"/>
      <c r="L185" s="191"/>
    </row>
    <row r="186" spans="1:24" x14ac:dyDescent="0.3">
      <c r="I186" s="125">
        <v>12876.05</v>
      </c>
      <c r="J186" s="125">
        <f>(X180)</f>
        <v>12836.079999999974</v>
      </c>
      <c r="K186" s="192">
        <v>39.97</v>
      </c>
      <c r="L186" s="193"/>
    </row>
  </sheetData>
  <mergeCells count="13">
    <mergeCell ref="K186:L186"/>
    <mergeCell ref="B10:X10"/>
    <mergeCell ref="A1:X4"/>
    <mergeCell ref="B5:X5"/>
    <mergeCell ref="B6:X6"/>
    <mergeCell ref="B7:X7"/>
    <mergeCell ref="B8:X8"/>
    <mergeCell ref="B9:X9"/>
    <mergeCell ref="A180:F180"/>
    <mergeCell ref="I183:I184"/>
    <mergeCell ref="J183:J184"/>
    <mergeCell ref="K183:L184"/>
    <mergeCell ref="K185:L185"/>
  </mergeCells>
  <pageMargins left="0.7" right="0.7" top="0.75" bottom="0.75" header="0.3" footer="0.3"/>
  <pageSetup orientation="portrait" horizontalDpi="180" verticalDpi="18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4"/>
  <sheetViews>
    <sheetView zoomScaleNormal="100" workbookViewId="0">
      <selection activeCell="B10" sqref="B10:X10"/>
    </sheetView>
  </sheetViews>
  <sheetFormatPr baseColWidth="10" defaultRowHeight="14.4" x14ac:dyDescent="0.3"/>
  <cols>
    <col min="1" max="1" width="4.6640625" style="76" bestFit="1" customWidth="1"/>
    <col min="2" max="2" width="7.44140625" style="76" bestFit="1" customWidth="1"/>
    <col min="3" max="3" width="9.88671875" style="76" customWidth="1"/>
    <col min="4" max="4" width="24.109375" style="44" customWidth="1"/>
    <col min="5" max="5" width="9.44140625" style="76" bestFit="1" customWidth="1"/>
    <col min="6" max="6" width="8.6640625" style="76" bestFit="1" customWidth="1"/>
    <col min="7" max="7" width="9.6640625" style="76" bestFit="1" customWidth="1"/>
    <col min="8" max="8" width="42.88671875" style="76" bestFit="1" customWidth="1"/>
    <col min="9" max="9" width="15" style="76" bestFit="1" customWidth="1"/>
    <col min="10" max="10" width="11.33203125" style="76" customWidth="1"/>
    <col min="11" max="11" width="12.33203125" style="76" bestFit="1" customWidth="1"/>
    <col min="12" max="12" width="9.6640625" style="76" bestFit="1" customWidth="1"/>
    <col min="13" max="13" width="9.5546875" style="76" bestFit="1" customWidth="1"/>
    <col min="14" max="14" width="9.88671875" style="76" bestFit="1" customWidth="1"/>
    <col min="15" max="15" width="8" style="76" bestFit="1" customWidth="1"/>
    <col min="16" max="16" width="9.88671875" style="76" bestFit="1" customWidth="1"/>
    <col min="17" max="17" width="8" style="76" bestFit="1" customWidth="1"/>
    <col min="18" max="18" width="9.6640625" style="76" bestFit="1" customWidth="1"/>
    <col min="19" max="19" width="8" style="76" bestFit="1" customWidth="1"/>
    <col min="20" max="20" width="9.6640625" style="76" bestFit="1" customWidth="1"/>
    <col min="21" max="21" width="7.5546875" style="76" bestFit="1" customWidth="1"/>
    <col min="22" max="22" width="9.6640625" style="76" bestFit="1" customWidth="1"/>
    <col min="23" max="23" width="7.5546875" style="76" bestFit="1" customWidth="1"/>
    <col min="24" max="24" width="12.33203125" style="76" bestFit="1" customWidth="1"/>
    <col min="25" max="25" width="11.44140625" style="76"/>
  </cols>
  <sheetData>
    <row r="1" spans="1:24" x14ac:dyDescent="0.3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</row>
    <row r="3" spans="1:24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x14ac:dyDescent="0.3">
      <c r="B5" s="195" t="s">
        <v>51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3">
      <c r="B6" s="195" t="s">
        <v>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x14ac:dyDescent="0.3">
      <c r="B7" s="195" t="s">
        <v>63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x14ac:dyDescent="0.3">
      <c r="B8" s="195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x14ac:dyDescent="0.3">
      <c r="B9" s="195" t="s">
        <v>65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x14ac:dyDescent="0.3">
      <c r="B10" s="195" t="s">
        <v>3791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 x14ac:dyDescent="0.3">
      <c r="A11" s="130" t="s">
        <v>75</v>
      </c>
      <c r="B11" s="130" t="s">
        <v>59</v>
      </c>
      <c r="C11" s="130" t="s">
        <v>0</v>
      </c>
      <c r="D11" s="130" t="s">
        <v>134</v>
      </c>
      <c r="E11" s="130" t="s">
        <v>66</v>
      </c>
      <c r="F11" s="130" t="s">
        <v>67</v>
      </c>
      <c r="G11" s="130" t="s">
        <v>68</v>
      </c>
      <c r="H11" s="130" t="s">
        <v>69</v>
      </c>
      <c r="I11" s="130" t="s">
        <v>54</v>
      </c>
      <c r="J11" s="130" t="s">
        <v>53</v>
      </c>
      <c r="K11" s="130" t="s">
        <v>54</v>
      </c>
      <c r="L11" s="130" t="s">
        <v>55</v>
      </c>
      <c r="M11" s="130" t="s">
        <v>54</v>
      </c>
      <c r="N11" s="130" t="s">
        <v>56</v>
      </c>
      <c r="O11" s="130" t="s">
        <v>54</v>
      </c>
      <c r="P11" s="130" t="s">
        <v>57</v>
      </c>
      <c r="Q11" s="130" t="s">
        <v>54</v>
      </c>
      <c r="R11" s="130" t="s">
        <v>58</v>
      </c>
      <c r="S11" s="130" t="s">
        <v>54</v>
      </c>
      <c r="T11" s="130" t="s">
        <v>70</v>
      </c>
      <c r="U11" s="130" t="s">
        <v>54</v>
      </c>
      <c r="V11" s="130" t="s">
        <v>71</v>
      </c>
      <c r="W11" s="130" t="s">
        <v>54</v>
      </c>
      <c r="X11" s="130" t="s">
        <v>72</v>
      </c>
    </row>
    <row r="12" spans="1:24" x14ac:dyDescent="0.3">
      <c r="A12" s="92">
        <v>1</v>
      </c>
      <c r="B12" s="92">
        <v>21365</v>
      </c>
      <c r="C12" s="3">
        <v>43346</v>
      </c>
      <c r="D12" s="4" t="s">
        <v>333</v>
      </c>
      <c r="E12" s="92">
        <v>850790</v>
      </c>
      <c r="F12" s="92">
        <v>850800</v>
      </c>
      <c r="G12" s="92">
        <f t="shared" ref="G12:G75" si="0">(F12-E12)+1</f>
        <v>11</v>
      </c>
      <c r="H12" s="4" t="s">
        <v>188</v>
      </c>
      <c r="I12" s="5">
        <f t="shared" ref="I12:I75" si="1">(G12*5.71)</f>
        <v>62.81</v>
      </c>
      <c r="J12" s="6" t="s">
        <v>2415</v>
      </c>
      <c r="K12" s="5">
        <v>22.84</v>
      </c>
      <c r="L12" s="6" t="s">
        <v>2416</v>
      </c>
      <c r="M12" s="5">
        <v>11.42</v>
      </c>
      <c r="N12" s="6" t="s">
        <v>2417</v>
      </c>
      <c r="O12" s="5">
        <v>22.84</v>
      </c>
      <c r="P12" s="6" t="s">
        <v>2418</v>
      </c>
      <c r="Q12" s="5">
        <v>5.71</v>
      </c>
      <c r="R12" s="6"/>
      <c r="S12" s="5"/>
      <c r="T12" s="6"/>
      <c r="U12" s="5"/>
      <c r="V12" s="6"/>
      <c r="W12" s="5"/>
      <c r="X12" s="5">
        <f t="shared" ref="X12:X75" si="2">K12+M12+O12+Q12+S12+U12+W12</f>
        <v>62.809999999999995</v>
      </c>
    </row>
    <row r="13" spans="1:24" x14ac:dyDescent="0.3">
      <c r="A13" s="92">
        <v>2</v>
      </c>
      <c r="B13" s="92">
        <v>21366</v>
      </c>
      <c r="C13" s="3"/>
      <c r="D13" s="4" t="s">
        <v>177</v>
      </c>
      <c r="E13" s="92">
        <f t="shared" ref="E13:E76" si="3">(F12+1)</f>
        <v>850801</v>
      </c>
      <c r="F13" s="92">
        <v>850801</v>
      </c>
      <c r="G13" s="92">
        <f t="shared" si="0"/>
        <v>1</v>
      </c>
      <c r="H13" s="4" t="s">
        <v>181</v>
      </c>
      <c r="I13" s="5">
        <f t="shared" si="1"/>
        <v>5.71</v>
      </c>
      <c r="J13" s="6" t="s">
        <v>2419</v>
      </c>
      <c r="K13" s="5">
        <v>5.71</v>
      </c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5">
        <f t="shared" si="2"/>
        <v>5.71</v>
      </c>
    </row>
    <row r="14" spans="1:24" x14ac:dyDescent="0.3">
      <c r="A14" s="92">
        <v>3</v>
      </c>
      <c r="B14" s="92">
        <v>21367</v>
      </c>
      <c r="C14" s="3"/>
      <c r="D14" s="4" t="s">
        <v>149</v>
      </c>
      <c r="E14" s="92">
        <f t="shared" si="3"/>
        <v>850802</v>
      </c>
      <c r="F14" s="92">
        <v>850820</v>
      </c>
      <c r="G14" s="92">
        <f t="shared" si="0"/>
        <v>19</v>
      </c>
      <c r="H14" s="4" t="s">
        <v>1113</v>
      </c>
      <c r="I14" s="5">
        <f t="shared" si="1"/>
        <v>108.49</v>
      </c>
      <c r="J14" s="6" t="s">
        <v>2549</v>
      </c>
      <c r="K14" s="5">
        <v>34.26</v>
      </c>
      <c r="L14" s="6" t="s">
        <v>2550</v>
      </c>
      <c r="M14" s="5">
        <v>22.84</v>
      </c>
      <c r="N14" s="6" t="s">
        <v>1494</v>
      </c>
      <c r="O14" s="5">
        <v>28.55</v>
      </c>
      <c r="P14" s="126" t="s">
        <v>98</v>
      </c>
      <c r="Q14" s="5"/>
      <c r="R14" s="6"/>
      <c r="S14" s="5"/>
      <c r="T14" s="6"/>
      <c r="U14" s="5"/>
      <c r="V14" s="6"/>
      <c r="W14" s="5"/>
      <c r="X14" s="5">
        <f t="shared" si="2"/>
        <v>85.649999999999991</v>
      </c>
    </row>
    <row r="15" spans="1:24" x14ac:dyDescent="0.3">
      <c r="A15" s="92">
        <v>4</v>
      </c>
      <c r="B15" s="92">
        <v>21368</v>
      </c>
      <c r="C15" s="3"/>
      <c r="D15" s="4" t="s">
        <v>874</v>
      </c>
      <c r="E15" s="92">
        <f t="shared" si="3"/>
        <v>850821</v>
      </c>
      <c r="F15" s="92">
        <v>850847</v>
      </c>
      <c r="G15" s="92">
        <f t="shared" si="0"/>
        <v>27</v>
      </c>
      <c r="H15" s="4" t="s">
        <v>42</v>
      </c>
      <c r="I15" s="5">
        <f t="shared" si="1"/>
        <v>154.16999999999999</v>
      </c>
      <c r="J15" s="6" t="s">
        <v>2492</v>
      </c>
      <c r="K15" s="5">
        <v>22.84</v>
      </c>
      <c r="L15" s="6" t="s">
        <v>2493</v>
      </c>
      <c r="M15" s="5">
        <v>22.84</v>
      </c>
      <c r="N15" s="6" t="s">
        <v>1294</v>
      </c>
      <c r="O15" s="5">
        <v>28.55</v>
      </c>
      <c r="P15" s="126" t="s">
        <v>98</v>
      </c>
      <c r="Q15" s="5"/>
      <c r="R15" s="6"/>
      <c r="S15" s="5"/>
      <c r="T15" s="6"/>
      <c r="U15" s="5"/>
      <c r="V15" s="6"/>
      <c r="W15" s="5"/>
      <c r="X15" s="5">
        <f t="shared" si="2"/>
        <v>74.23</v>
      </c>
    </row>
    <row r="16" spans="1:24" x14ac:dyDescent="0.3">
      <c r="A16" s="92">
        <v>5</v>
      </c>
      <c r="B16" s="92">
        <v>21369</v>
      </c>
      <c r="C16" s="3"/>
      <c r="D16" s="4" t="s">
        <v>251</v>
      </c>
      <c r="E16" s="92">
        <f t="shared" si="3"/>
        <v>850848</v>
      </c>
      <c r="F16" s="92">
        <v>850854</v>
      </c>
      <c r="G16" s="92">
        <f t="shared" si="0"/>
        <v>7</v>
      </c>
      <c r="H16" s="4" t="s">
        <v>193</v>
      </c>
      <c r="I16" s="5">
        <f t="shared" si="1"/>
        <v>39.97</v>
      </c>
      <c r="J16" s="6" t="s">
        <v>2447</v>
      </c>
      <c r="K16" s="5">
        <v>39.97</v>
      </c>
      <c r="L16" s="6"/>
      <c r="M16" s="5"/>
      <c r="N16" s="6"/>
      <c r="O16" s="5"/>
      <c r="P16" s="6"/>
      <c r="Q16" s="5"/>
      <c r="R16" s="6"/>
      <c r="S16" s="5"/>
      <c r="T16" s="6"/>
      <c r="U16" s="5"/>
      <c r="V16" s="6"/>
      <c r="W16" s="5"/>
      <c r="X16" s="5">
        <f t="shared" si="2"/>
        <v>39.97</v>
      </c>
    </row>
    <row r="17" spans="1:24" x14ac:dyDescent="0.3">
      <c r="A17" s="92">
        <v>6</v>
      </c>
      <c r="B17" s="92">
        <v>21370</v>
      </c>
      <c r="C17" s="3"/>
      <c r="D17" s="4" t="s">
        <v>138</v>
      </c>
      <c r="E17" s="92">
        <f t="shared" si="3"/>
        <v>850855</v>
      </c>
      <c r="F17" s="92">
        <v>850888</v>
      </c>
      <c r="G17" s="92">
        <f t="shared" si="0"/>
        <v>34</v>
      </c>
      <c r="H17" s="4" t="s">
        <v>108</v>
      </c>
      <c r="I17" s="5">
        <f t="shared" si="1"/>
        <v>194.14</v>
      </c>
      <c r="J17" s="6" t="s">
        <v>2552</v>
      </c>
      <c r="K17" s="5">
        <v>51.39</v>
      </c>
      <c r="L17" s="6" t="s">
        <v>2553</v>
      </c>
      <c r="M17" s="5">
        <v>57.1</v>
      </c>
      <c r="N17" s="6" t="s">
        <v>2554</v>
      </c>
      <c r="O17" s="5">
        <v>57.1</v>
      </c>
      <c r="P17" s="6" t="s">
        <v>2555</v>
      </c>
      <c r="Q17" s="5">
        <v>28.55</v>
      </c>
      <c r="R17" s="6"/>
      <c r="S17" s="5"/>
      <c r="T17" s="6"/>
      <c r="U17" s="5"/>
      <c r="V17" s="6"/>
      <c r="W17" s="5"/>
      <c r="X17" s="5">
        <f t="shared" si="2"/>
        <v>194.14000000000001</v>
      </c>
    </row>
    <row r="18" spans="1:24" x14ac:dyDescent="0.3">
      <c r="A18" s="92">
        <v>7</v>
      </c>
      <c r="B18" s="92">
        <v>21371</v>
      </c>
      <c r="C18" s="3"/>
      <c r="D18" s="4" t="s">
        <v>249</v>
      </c>
      <c r="E18" s="92">
        <f t="shared" si="3"/>
        <v>850889</v>
      </c>
      <c r="F18" s="92">
        <v>850900</v>
      </c>
      <c r="G18" s="92">
        <f t="shared" si="0"/>
        <v>12</v>
      </c>
      <c r="H18" s="4" t="s">
        <v>193</v>
      </c>
      <c r="I18" s="5">
        <f t="shared" si="1"/>
        <v>68.52</v>
      </c>
      <c r="J18" s="6" t="s">
        <v>2469</v>
      </c>
      <c r="K18" s="5">
        <v>45.68</v>
      </c>
      <c r="L18" s="6" t="s">
        <v>2470</v>
      </c>
      <c r="M18" s="5">
        <v>22.84</v>
      </c>
      <c r="N18" s="6"/>
      <c r="O18" s="5"/>
      <c r="P18" s="6"/>
      <c r="Q18" s="5"/>
      <c r="R18" s="6"/>
      <c r="S18" s="5"/>
      <c r="T18" s="6"/>
      <c r="U18" s="5"/>
      <c r="V18" s="6"/>
      <c r="W18" s="5"/>
      <c r="X18" s="5">
        <f t="shared" si="2"/>
        <v>68.52</v>
      </c>
    </row>
    <row r="19" spans="1:24" x14ac:dyDescent="0.3">
      <c r="A19" s="92">
        <v>8</v>
      </c>
      <c r="B19" s="92">
        <v>21372</v>
      </c>
      <c r="C19" s="3"/>
      <c r="D19" s="4" t="s">
        <v>229</v>
      </c>
      <c r="E19" s="92">
        <f t="shared" si="3"/>
        <v>850901</v>
      </c>
      <c r="F19" s="92">
        <v>850905</v>
      </c>
      <c r="G19" s="92">
        <f t="shared" si="0"/>
        <v>5</v>
      </c>
      <c r="H19" s="4" t="s">
        <v>39</v>
      </c>
      <c r="I19" s="5">
        <f t="shared" si="1"/>
        <v>28.55</v>
      </c>
      <c r="J19" s="6" t="s">
        <v>2471</v>
      </c>
      <c r="K19" s="5">
        <v>28.55</v>
      </c>
      <c r="L19" s="6"/>
      <c r="M19" s="5"/>
      <c r="N19" s="6"/>
      <c r="O19" s="5"/>
      <c r="P19" s="6"/>
      <c r="Q19" s="5"/>
      <c r="R19" s="6"/>
      <c r="S19" s="5"/>
      <c r="T19" s="6"/>
      <c r="U19" s="5"/>
      <c r="V19" s="6"/>
      <c r="W19" s="5"/>
      <c r="X19" s="5">
        <f t="shared" si="2"/>
        <v>28.55</v>
      </c>
    </row>
    <row r="20" spans="1:24" x14ac:dyDescent="0.3">
      <c r="A20" s="92">
        <v>9</v>
      </c>
      <c r="B20" s="92">
        <v>21373</v>
      </c>
      <c r="C20" s="3"/>
      <c r="D20" s="4" t="s">
        <v>154</v>
      </c>
      <c r="E20" s="92">
        <f t="shared" si="3"/>
        <v>850906</v>
      </c>
      <c r="F20" s="92">
        <v>850939</v>
      </c>
      <c r="G20" s="92">
        <f t="shared" si="0"/>
        <v>34</v>
      </c>
      <c r="H20" s="4" t="s">
        <v>10</v>
      </c>
      <c r="I20" s="5">
        <f t="shared" si="1"/>
        <v>194.14</v>
      </c>
      <c r="J20" s="6" t="s">
        <v>2556</v>
      </c>
      <c r="K20" s="5">
        <v>28.55</v>
      </c>
      <c r="L20" s="6" t="s">
        <v>2557</v>
      </c>
      <c r="M20" s="5">
        <v>45.68</v>
      </c>
      <c r="N20" s="6" t="s">
        <v>2558</v>
      </c>
      <c r="O20" s="5">
        <v>28.55</v>
      </c>
      <c r="P20" s="6" t="s">
        <v>2559</v>
      </c>
      <c r="Q20" s="5">
        <v>45.68</v>
      </c>
      <c r="R20" s="6" t="s">
        <v>2560</v>
      </c>
      <c r="S20" s="5">
        <v>45.68</v>
      </c>
      <c r="T20" s="6"/>
      <c r="U20" s="5"/>
      <c r="V20" s="6"/>
      <c r="W20" s="5"/>
      <c r="X20" s="5">
        <f t="shared" si="2"/>
        <v>194.14000000000001</v>
      </c>
    </row>
    <row r="21" spans="1:24" x14ac:dyDescent="0.3">
      <c r="A21" s="92">
        <v>10</v>
      </c>
      <c r="B21" s="92">
        <v>21374</v>
      </c>
      <c r="C21" s="3"/>
      <c r="D21" s="4" t="s">
        <v>155</v>
      </c>
      <c r="E21" s="92">
        <f t="shared" si="3"/>
        <v>850940</v>
      </c>
      <c r="F21" s="92">
        <v>850942</v>
      </c>
      <c r="G21" s="92">
        <f t="shared" si="0"/>
        <v>3</v>
      </c>
      <c r="H21" s="4" t="s">
        <v>44</v>
      </c>
      <c r="I21" s="5">
        <f t="shared" si="1"/>
        <v>17.13</v>
      </c>
      <c r="J21" s="6" t="s">
        <v>2561</v>
      </c>
      <c r="K21" s="5">
        <v>17.13</v>
      </c>
      <c r="L21" s="6"/>
      <c r="M21" s="5"/>
      <c r="N21" s="6"/>
      <c r="O21" s="5"/>
      <c r="P21" s="6"/>
      <c r="Q21" s="5"/>
      <c r="R21" s="6"/>
      <c r="S21" s="5"/>
      <c r="T21" s="6"/>
      <c r="U21" s="5"/>
      <c r="V21" s="6"/>
      <c r="W21" s="5"/>
      <c r="X21" s="5">
        <f t="shared" si="2"/>
        <v>17.13</v>
      </c>
    </row>
    <row r="22" spans="1:24" x14ac:dyDescent="0.3">
      <c r="A22" s="92">
        <v>11</v>
      </c>
      <c r="B22" s="92">
        <v>21375</v>
      </c>
      <c r="C22" s="3"/>
      <c r="D22" s="4" t="s">
        <v>893</v>
      </c>
      <c r="E22" s="92">
        <f t="shared" si="3"/>
        <v>850943</v>
      </c>
      <c r="F22" s="92">
        <v>850944</v>
      </c>
      <c r="G22" s="92">
        <f t="shared" si="0"/>
        <v>2</v>
      </c>
      <c r="H22" s="4" t="s">
        <v>1567</v>
      </c>
      <c r="I22" s="5">
        <f t="shared" si="1"/>
        <v>11.42</v>
      </c>
      <c r="J22" s="6" t="s">
        <v>2472</v>
      </c>
      <c r="K22" s="5">
        <v>11.42</v>
      </c>
      <c r="L22" s="6"/>
      <c r="M22" s="5"/>
      <c r="N22" s="6"/>
      <c r="O22" s="5"/>
      <c r="P22" s="6"/>
      <c r="Q22" s="5"/>
      <c r="R22" s="6"/>
      <c r="S22" s="5"/>
      <c r="T22" s="6"/>
      <c r="U22" s="5"/>
      <c r="V22" s="6"/>
      <c r="W22" s="5"/>
      <c r="X22" s="5">
        <f t="shared" si="2"/>
        <v>11.42</v>
      </c>
    </row>
    <row r="23" spans="1:24" x14ac:dyDescent="0.3">
      <c r="A23" s="92">
        <v>12</v>
      </c>
      <c r="B23" s="92">
        <v>21376</v>
      </c>
      <c r="C23" s="3"/>
      <c r="D23" s="4" t="s">
        <v>1043</v>
      </c>
      <c r="E23" s="92">
        <f t="shared" si="3"/>
        <v>850945</v>
      </c>
      <c r="F23" s="92">
        <v>850949</v>
      </c>
      <c r="G23" s="92">
        <f t="shared" si="0"/>
        <v>5</v>
      </c>
      <c r="H23" s="4" t="s">
        <v>14</v>
      </c>
      <c r="I23" s="5">
        <f t="shared" si="1"/>
        <v>28.55</v>
      </c>
      <c r="J23" s="6" t="s">
        <v>2562</v>
      </c>
      <c r="K23" s="5">
        <v>28.55</v>
      </c>
      <c r="L23" s="6"/>
      <c r="M23" s="5"/>
      <c r="N23" s="6"/>
      <c r="O23" s="5"/>
      <c r="P23" s="6"/>
      <c r="Q23" s="5"/>
      <c r="R23" s="6"/>
      <c r="S23" s="5"/>
      <c r="T23" s="6"/>
      <c r="U23" s="5"/>
      <c r="V23" s="6"/>
      <c r="W23" s="5"/>
      <c r="X23" s="5">
        <f t="shared" si="2"/>
        <v>28.55</v>
      </c>
    </row>
    <row r="24" spans="1:24" x14ac:dyDescent="0.3">
      <c r="A24" s="92">
        <v>13</v>
      </c>
      <c r="B24" s="92">
        <v>21377</v>
      </c>
      <c r="C24" s="3"/>
      <c r="D24" s="4" t="s">
        <v>253</v>
      </c>
      <c r="E24" s="92">
        <f t="shared" si="3"/>
        <v>850950</v>
      </c>
      <c r="F24" s="92">
        <v>850951</v>
      </c>
      <c r="G24" s="92">
        <f t="shared" si="0"/>
        <v>2</v>
      </c>
      <c r="H24" s="4" t="s">
        <v>43</v>
      </c>
      <c r="I24" s="5">
        <f t="shared" si="1"/>
        <v>11.42</v>
      </c>
      <c r="J24" s="6" t="s">
        <v>2473</v>
      </c>
      <c r="K24" s="5">
        <v>5.71</v>
      </c>
      <c r="L24" s="6" t="s">
        <v>2474</v>
      </c>
      <c r="M24" s="5">
        <v>5.71</v>
      </c>
      <c r="N24" s="6"/>
      <c r="O24" s="5"/>
      <c r="P24" s="6"/>
      <c r="Q24" s="5"/>
      <c r="R24" s="6"/>
      <c r="S24" s="5"/>
      <c r="T24" s="6"/>
      <c r="U24" s="5"/>
      <c r="V24" s="6"/>
      <c r="W24" s="5"/>
      <c r="X24" s="5">
        <f t="shared" si="2"/>
        <v>11.42</v>
      </c>
    </row>
    <row r="25" spans="1:24" x14ac:dyDescent="0.3">
      <c r="A25" s="92">
        <v>14</v>
      </c>
      <c r="B25" s="92">
        <v>21378</v>
      </c>
      <c r="C25" s="3"/>
      <c r="D25" s="4" t="s">
        <v>250</v>
      </c>
      <c r="E25" s="92">
        <f t="shared" si="3"/>
        <v>850952</v>
      </c>
      <c r="F25" s="92">
        <v>850954</v>
      </c>
      <c r="G25" s="92">
        <f t="shared" si="0"/>
        <v>3</v>
      </c>
      <c r="H25" s="4" t="s">
        <v>74</v>
      </c>
      <c r="I25" s="5">
        <f t="shared" si="1"/>
        <v>17.13</v>
      </c>
      <c r="J25" s="6" t="s">
        <v>2475</v>
      </c>
      <c r="K25" s="5">
        <v>11.42</v>
      </c>
      <c r="L25" s="6" t="s">
        <v>2476</v>
      </c>
      <c r="M25" s="5">
        <v>5.71</v>
      </c>
      <c r="N25" s="6"/>
      <c r="O25" s="5"/>
      <c r="P25" s="6"/>
      <c r="Q25" s="5"/>
      <c r="R25" s="6"/>
      <c r="S25" s="5"/>
      <c r="T25" s="6"/>
      <c r="U25" s="5"/>
      <c r="V25" s="6"/>
      <c r="W25" s="5"/>
      <c r="X25" s="5">
        <f t="shared" si="2"/>
        <v>17.13</v>
      </c>
    </row>
    <row r="26" spans="1:24" x14ac:dyDescent="0.3">
      <c r="A26" s="92">
        <v>15</v>
      </c>
      <c r="B26" s="92">
        <v>21379</v>
      </c>
      <c r="C26" s="3"/>
      <c r="D26" s="4" t="s">
        <v>141</v>
      </c>
      <c r="E26" s="92">
        <f t="shared" si="3"/>
        <v>850955</v>
      </c>
      <c r="F26" s="92">
        <v>850961</v>
      </c>
      <c r="G26" s="92">
        <f t="shared" si="0"/>
        <v>7</v>
      </c>
      <c r="H26" s="4" t="s">
        <v>2491</v>
      </c>
      <c r="I26" s="5">
        <f t="shared" si="1"/>
        <v>39.97</v>
      </c>
      <c r="J26" s="6" t="s">
        <v>2433</v>
      </c>
      <c r="K26" s="5">
        <v>39.97</v>
      </c>
      <c r="L26" s="6"/>
      <c r="M26" s="5"/>
      <c r="N26" s="6"/>
      <c r="O26" s="5"/>
      <c r="P26" s="6"/>
      <c r="Q26" s="5"/>
      <c r="R26" s="6"/>
      <c r="S26" s="5"/>
      <c r="T26" s="6"/>
      <c r="U26" s="5"/>
      <c r="V26" s="6"/>
      <c r="W26" s="5"/>
      <c r="X26" s="5">
        <f t="shared" si="2"/>
        <v>39.97</v>
      </c>
    </row>
    <row r="27" spans="1:24" x14ac:dyDescent="0.3">
      <c r="A27" s="92">
        <v>16</v>
      </c>
      <c r="B27" s="92">
        <v>21380</v>
      </c>
      <c r="C27" s="3"/>
      <c r="D27" s="4" t="s">
        <v>227</v>
      </c>
      <c r="E27" s="92">
        <f t="shared" si="3"/>
        <v>850962</v>
      </c>
      <c r="F27" s="92">
        <v>851009</v>
      </c>
      <c r="G27" s="92">
        <f t="shared" si="0"/>
        <v>48</v>
      </c>
      <c r="H27" s="4" t="s">
        <v>40</v>
      </c>
      <c r="I27" s="5">
        <f t="shared" si="1"/>
        <v>274.08</v>
      </c>
      <c r="J27" s="6" t="s">
        <v>2656</v>
      </c>
      <c r="K27" s="5">
        <v>102.78</v>
      </c>
      <c r="L27" s="6" t="s">
        <v>2657</v>
      </c>
      <c r="M27" s="5">
        <v>85.65</v>
      </c>
      <c r="N27" s="6" t="s">
        <v>2658</v>
      </c>
      <c r="O27" s="5">
        <v>85.65</v>
      </c>
      <c r="P27" s="6"/>
      <c r="Q27" s="5"/>
      <c r="R27" s="6"/>
      <c r="S27" s="5"/>
      <c r="T27" s="6"/>
      <c r="U27" s="5"/>
      <c r="V27" s="6"/>
      <c r="W27" s="5"/>
      <c r="X27" s="5">
        <f t="shared" si="2"/>
        <v>274.08000000000004</v>
      </c>
    </row>
    <row r="28" spans="1:24" x14ac:dyDescent="0.3">
      <c r="A28" s="92">
        <v>17</v>
      </c>
      <c r="B28" s="92">
        <v>21381</v>
      </c>
      <c r="C28" s="3"/>
      <c r="D28" s="4" t="s">
        <v>228</v>
      </c>
      <c r="E28" s="92">
        <f t="shared" si="3"/>
        <v>851010</v>
      </c>
      <c r="F28" s="92">
        <v>851045</v>
      </c>
      <c r="G28" s="92">
        <f t="shared" si="0"/>
        <v>36</v>
      </c>
      <c r="H28" s="4" t="s">
        <v>40</v>
      </c>
      <c r="I28" s="5">
        <f t="shared" si="1"/>
        <v>205.56</v>
      </c>
      <c r="J28" s="6" t="s">
        <v>2563</v>
      </c>
      <c r="K28" s="5">
        <v>91.36</v>
      </c>
      <c r="L28" s="6" t="s">
        <v>2564</v>
      </c>
      <c r="M28" s="5">
        <v>57.1</v>
      </c>
      <c r="N28" s="6" t="s">
        <v>2565</v>
      </c>
      <c r="O28" s="5">
        <v>57.1</v>
      </c>
      <c r="P28" s="6"/>
      <c r="Q28" s="5"/>
      <c r="R28" s="6"/>
      <c r="S28" s="5"/>
      <c r="T28" s="6"/>
      <c r="U28" s="5"/>
      <c r="V28" s="6"/>
      <c r="W28" s="5"/>
      <c r="X28" s="5">
        <f t="shared" si="2"/>
        <v>205.56</v>
      </c>
    </row>
    <row r="29" spans="1:24" x14ac:dyDescent="0.3">
      <c r="A29" s="92">
        <v>18</v>
      </c>
      <c r="B29" s="92">
        <v>21382</v>
      </c>
      <c r="C29" s="3"/>
      <c r="D29" s="4" t="s">
        <v>247</v>
      </c>
      <c r="E29" s="92">
        <f t="shared" si="3"/>
        <v>851046</v>
      </c>
      <c r="F29" s="92">
        <v>851051</v>
      </c>
      <c r="G29" s="92">
        <f t="shared" si="0"/>
        <v>6</v>
      </c>
      <c r="H29" s="4" t="s">
        <v>131</v>
      </c>
      <c r="I29" s="5">
        <f t="shared" si="1"/>
        <v>34.26</v>
      </c>
      <c r="J29" s="6" t="s">
        <v>2434</v>
      </c>
      <c r="K29" s="5">
        <v>34.26</v>
      </c>
      <c r="L29" s="6"/>
      <c r="M29" s="5"/>
      <c r="N29" s="6"/>
      <c r="O29" s="5"/>
      <c r="P29" s="6"/>
      <c r="Q29" s="5"/>
      <c r="R29" s="6"/>
      <c r="S29" s="5"/>
      <c r="T29" s="6"/>
      <c r="U29" s="5"/>
      <c r="V29" s="6"/>
      <c r="W29" s="5"/>
      <c r="X29" s="5">
        <f t="shared" si="2"/>
        <v>34.26</v>
      </c>
    </row>
    <row r="30" spans="1:24" x14ac:dyDescent="0.3">
      <c r="A30" s="92">
        <v>19</v>
      </c>
      <c r="B30" s="92">
        <v>21383</v>
      </c>
      <c r="C30" s="3"/>
      <c r="D30" s="4" t="s">
        <v>255</v>
      </c>
      <c r="E30" s="92">
        <f t="shared" si="3"/>
        <v>851052</v>
      </c>
      <c r="F30" s="92">
        <v>851054</v>
      </c>
      <c r="G30" s="92">
        <f t="shared" si="0"/>
        <v>3</v>
      </c>
      <c r="H30" s="4" t="s">
        <v>23</v>
      </c>
      <c r="I30" s="5">
        <f t="shared" si="1"/>
        <v>17.13</v>
      </c>
      <c r="J30" s="6" t="s">
        <v>2435</v>
      </c>
      <c r="K30" s="5">
        <v>17.13</v>
      </c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5">
        <f t="shared" si="2"/>
        <v>17.13</v>
      </c>
    </row>
    <row r="31" spans="1:24" x14ac:dyDescent="0.3">
      <c r="A31" s="92">
        <v>20</v>
      </c>
      <c r="B31" s="92">
        <v>21384</v>
      </c>
      <c r="C31" s="3"/>
      <c r="D31" s="4" t="s">
        <v>262</v>
      </c>
      <c r="E31" s="92">
        <f t="shared" si="3"/>
        <v>851055</v>
      </c>
      <c r="F31" s="92">
        <v>851057</v>
      </c>
      <c r="G31" s="92">
        <f t="shared" si="0"/>
        <v>3</v>
      </c>
      <c r="H31" s="4" t="s">
        <v>33</v>
      </c>
      <c r="I31" s="5">
        <f t="shared" si="1"/>
        <v>17.13</v>
      </c>
      <c r="J31" s="6" t="s">
        <v>2436</v>
      </c>
      <c r="K31" s="5">
        <v>17.13</v>
      </c>
      <c r="L31" s="6"/>
      <c r="M31" s="5"/>
      <c r="N31" s="6"/>
      <c r="O31" s="5"/>
      <c r="P31" s="6"/>
      <c r="Q31" s="5"/>
      <c r="R31" s="6"/>
      <c r="S31" s="5"/>
      <c r="T31" s="6"/>
      <c r="U31" s="5"/>
      <c r="V31" s="6"/>
      <c r="W31" s="5"/>
      <c r="X31" s="5">
        <f t="shared" si="2"/>
        <v>17.13</v>
      </c>
    </row>
    <row r="32" spans="1:24" x14ac:dyDescent="0.3">
      <c r="A32" s="92">
        <v>21</v>
      </c>
      <c r="B32" s="92">
        <v>21385</v>
      </c>
      <c r="C32" s="3"/>
      <c r="D32" s="4" t="s">
        <v>261</v>
      </c>
      <c r="E32" s="92">
        <f t="shared" si="3"/>
        <v>851058</v>
      </c>
      <c r="F32" s="92">
        <v>851072</v>
      </c>
      <c r="G32" s="92">
        <f t="shared" si="0"/>
        <v>15</v>
      </c>
      <c r="H32" s="4" t="s">
        <v>61</v>
      </c>
      <c r="I32" s="5">
        <f t="shared" si="1"/>
        <v>85.65</v>
      </c>
      <c r="J32" s="6" t="s">
        <v>2499</v>
      </c>
      <c r="K32" s="5">
        <v>22.84</v>
      </c>
      <c r="L32" s="6" t="s">
        <v>2500</v>
      </c>
      <c r="M32" s="5">
        <v>34.26</v>
      </c>
      <c r="N32" s="6" t="s">
        <v>2501</v>
      </c>
      <c r="O32" s="5">
        <v>28.55</v>
      </c>
      <c r="P32" s="6"/>
      <c r="Q32" s="5"/>
      <c r="R32" s="6"/>
      <c r="S32" s="5"/>
      <c r="T32" s="6"/>
      <c r="U32" s="5"/>
      <c r="V32" s="6"/>
      <c r="W32" s="5"/>
      <c r="X32" s="5">
        <f t="shared" si="2"/>
        <v>85.649999999999991</v>
      </c>
    </row>
    <row r="33" spans="1:24" x14ac:dyDescent="0.3">
      <c r="A33" s="92">
        <v>22</v>
      </c>
      <c r="B33" s="92">
        <v>21386</v>
      </c>
      <c r="C33" s="3"/>
      <c r="D33" s="4" t="s">
        <v>336</v>
      </c>
      <c r="E33" s="92">
        <f t="shared" si="3"/>
        <v>851073</v>
      </c>
      <c r="F33" s="92">
        <v>851314</v>
      </c>
      <c r="G33" s="92">
        <f t="shared" si="0"/>
        <v>242</v>
      </c>
      <c r="H33" s="4" t="s">
        <v>21</v>
      </c>
      <c r="I33" s="5">
        <f t="shared" si="1"/>
        <v>1381.82</v>
      </c>
      <c r="J33" s="6" t="s">
        <v>501</v>
      </c>
      <c r="K33" s="5">
        <v>1381.82</v>
      </c>
      <c r="L33" s="6"/>
      <c r="M33" s="5"/>
      <c r="N33" s="6"/>
      <c r="O33" s="5"/>
      <c r="P33" s="6"/>
      <c r="Q33" s="5"/>
      <c r="R33" s="6"/>
      <c r="S33" s="5"/>
      <c r="T33" s="6"/>
      <c r="U33" s="5"/>
      <c r="V33" s="6"/>
      <c r="W33" s="5"/>
      <c r="X33" s="5">
        <f t="shared" si="2"/>
        <v>1381.82</v>
      </c>
    </row>
    <row r="34" spans="1:24" x14ac:dyDescent="0.3">
      <c r="A34" s="92">
        <v>23</v>
      </c>
      <c r="B34" s="92">
        <v>21387</v>
      </c>
      <c r="C34" s="3"/>
      <c r="D34" s="4" t="s">
        <v>336</v>
      </c>
      <c r="E34" s="92">
        <f t="shared" si="3"/>
        <v>851315</v>
      </c>
      <c r="F34" s="92">
        <v>851439</v>
      </c>
      <c r="G34" s="92">
        <f t="shared" si="0"/>
        <v>125</v>
      </c>
      <c r="H34" s="4" t="s">
        <v>21</v>
      </c>
      <c r="I34" s="5">
        <f t="shared" si="1"/>
        <v>713.75</v>
      </c>
      <c r="J34" s="6" t="s">
        <v>501</v>
      </c>
      <c r="K34" s="5">
        <v>713.75</v>
      </c>
      <c r="L34" s="6"/>
      <c r="M34" s="5"/>
      <c r="N34" s="6"/>
      <c r="O34" s="5"/>
      <c r="P34" s="6"/>
      <c r="Q34" s="5"/>
      <c r="R34" s="6"/>
      <c r="S34" s="5"/>
      <c r="T34" s="6"/>
      <c r="U34" s="5"/>
      <c r="V34" s="6"/>
      <c r="W34" s="5"/>
      <c r="X34" s="5">
        <f t="shared" si="2"/>
        <v>713.75</v>
      </c>
    </row>
    <row r="35" spans="1:24" x14ac:dyDescent="0.3">
      <c r="A35" s="92">
        <v>24</v>
      </c>
      <c r="B35" s="92">
        <v>21389</v>
      </c>
      <c r="C35" s="3"/>
      <c r="D35" s="4" t="s">
        <v>268</v>
      </c>
      <c r="E35" s="92">
        <f t="shared" si="3"/>
        <v>851440</v>
      </c>
      <c r="F35" s="92">
        <v>851442</v>
      </c>
      <c r="G35" s="92">
        <f t="shared" si="0"/>
        <v>3</v>
      </c>
      <c r="H35" s="4" t="s">
        <v>107</v>
      </c>
      <c r="I35" s="5">
        <f t="shared" si="1"/>
        <v>17.13</v>
      </c>
      <c r="J35" s="6" t="s">
        <v>2420</v>
      </c>
      <c r="K35" s="5">
        <v>17.13</v>
      </c>
      <c r="L35" s="6"/>
      <c r="M35" s="5"/>
      <c r="N35" s="6"/>
      <c r="O35" s="5"/>
      <c r="P35" s="6"/>
      <c r="Q35" s="5"/>
      <c r="R35" s="6"/>
      <c r="S35" s="5"/>
      <c r="T35" s="6"/>
      <c r="U35" s="5"/>
      <c r="V35" s="6"/>
      <c r="W35" s="5"/>
      <c r="X35" s="5">
        <f t="shared" si="2"/>
        <v>17.13</v>
      </c>
    </row>
    <row r="36" spans="1:24" x14ac:dyDescent="0.3">
      <c r="A36" s="92">
        <v>25</v>
      </c>
      <c r="B36" s="92">
        <v>21390</v>
      </c>
      <c r="C36" s="3"/>
      <c r="D36" s="4" t="s">
        <v>166</v>
      </c>
      <c r="E36" s="92">
        <f t="shared" si="3"/>
        <v>851443</v>
      </c>
      <c r="F36" s="92">
        <v>851452</v>
      </c>
      <c r="G36" s="92">
        <f t="shared" si="0"/>
        <v>10</v>
      </c>
      <c r="H36" s="4" t="s">
        <v>22</v>
      </c>
      <c r="I36" s="5">
        <f t="shared" si="1"/>
        <v>57.1</v>
      </c>
      <c r="J36" s="6" t="s">
        <v>2502</v>
      </c>
      <c r="K36" s="5">
        <v>28.55</v>
      </c>
      <c r="L36" s="6" t="s">
        <v>2503</v>
      </c>
      <c r="M36" s="5">
        <v>28.55</v>
      </c>
      <c r="N36" s="6"/>
      <c r="O36" s="5"/>
      <c r="P36" s="6"/>
      <c r="Q36" s="5"/>
      <c r="R36" s="6"/>
      <c r="S36" s="5"/>
      <c r="T36" s="6"/>
      <c r="U36" s="5"/>
      <c r="V36" s="6"/>
      <c r="W36" s="5"/>
      <c r="X36" s="5">
        <f t="shared" si="2"/>
        <v>57.1</v>
      </c>
    </row>
    <row r="37" spans="1:24" x14ac:dyDescent="0.3">
      <c r="A37" s="92">
        <v>26</v>
      </c>
      <c r="B37" s="92">
        <v>21391</v>
      </c>
      <c r="C37" s="3">
        <v>43347</v>
      </c>
      <c r="D37" s="4" t="s">
        <v>248</v>
      </c>
      <c r="E37" s="92">
        <f t="shared" si="3"/>
        <v>851453</v>
      </c>
      <c r="F37" s="92">
        <v>851460</v>
      </c>
      <c r="G37" s="92">
        <f t="shared" si="0"/>
        <v>8</v>
      </c>
      <c r="H37" s="4" t="s">
        <v>13</v>
      </c>
      <c r="I37" s="5">
        <f t="shared" si="1"/>
        <v>45.68</v>
      </c>
      <c r="J37" s="6" t="s">
        <v>2477</v>
      </c>
      <c r="K37" s="5">
        <v>28.55</v>
      </c>
      <c r="L37" s="6" t="s">
        <v>2478</v>
      </c>
      <c r="M37" s="5">
        <v>17.13</v>
      </c>
      <c r="N37" s="6"/>
      <c r="O37" s="5"/>
      <c r="P37" s="6"/>
      <c r="Q37" s="5"/>
      <c r="R37" s="6"/>
      <c r="S37" s="5"/>
      <c r="T37" s="6"/>
      <c r="U37" s="5"/>
      <c r="V37" s="6"/>
      <c r="W37" s="5"/>
      <c r="X37" s="5">
        <f t="shared" si="2"/>
        <v>45.68</v>
      </c>
    </row>
    <row r="38" spans="1:24" x14ac:dyDescent="0.3">
      <c r="A38" s="92">
        <v>27</v>
      </c>
      <c r="B38" s="92">
        <v>21392</v>
      </c>
      <c r="C38" s="3"/>
      <c r="D38" s="4" t="s">
        <v>156</v>
      </c>
      <c r="E38" s="92">
        <f t="shared" si="3"/>
        <v>851461</v>
      </c>
      <c r="F38" s="92">
        <v>851463</v>
      </c>
      <c r="G38" s="92">
        <f t="shared" si="0"/>
        <v>3</v>
      </c>
      <c r="H38" s="4" t="s">
        <v>290</v>
      </c>
      <c r="I38" s="5">
        <f t="shared" si="1"/>
        <v>17.13</v>
      </c>
      <c r="J38" s="6" t="s">
        <v>2421</v>
      </c>
      <c r="K38" s="5">
        <v>5.71</v>
      </c>
      <c r="L38" s="6" t="s">
        <v>2422</v>
      </c>
      <c r="M38" s="5">
        <v>11.42</v>
      </c>
      <c r="N38" s="6"/>
      <c r="O38" s="5"/>
      <c r="P38" s="6"/>
      <c r="Q38" s="5"/>
      <c r="R38" s="6"/>
      <c r="S38" s="5"/>
      <c r="T38" s="6"/>
      <c r="U38" s="5"/>
      <c r="V38" s="6"/>
      <c r="W38" s="5"/>
      <c r="X38" s="5">
        <f t="shared" si="2"/>
        <v>17.13</v>
      </c>
    </row>
    <row r="39" spans="1:24" x14ac:dyDescent="0.3">
      <c r="A39" s="92">
        <v>28</v>
      </c>
      <c r="B39" s="92">
        <v>21393</v>
      </c>
      <c r="C39" s="3"/>
      <c r="D39" s="4" t="s">
        <v>338</v>
      </c>
      <c r="E39" s="92">
        <f t="shared" si="3"/>
        <v>851464</v>
      </c>
      <c r="F39" s="92">
        <v>851685</v>
      </c>
      <c r="G39" s="92">
        <f t="shared" si="0"/>
        <v>222</v>
      </c>
      <c r="H39" s="4" t="s">
        <v>2313</v>
      </c>
      <c r="I39" s="5">
        <f t="shared" si="1"/>
        <v>1267.6199999999999</v>
      </c>
      <c r="J39" s="6" t="s">
        <v>501</v>
      </c>
      <c r="K39" s="5">
        <v>1267.6199999999999</v>
      </c>
      <c r="L39" s="6"/>
      <c r="M39" s="5"/>
      <c r="N39" s="6"/>
      <c r="O39" s="5"/>
      <c r="P39" s="6"/>
      <c r="Q39" s="5"/>
      <c r="R39" s="6"/>
      <c r="S39" s="5"/>
      <c r="T39" s="6"/>
      <c r="U39" s="5"/>
      <c r="V39" s="6"/>
      <c r="W39" s="5"/>
      <c r="X39" s="5">
        <f t="shared" si="2"/>
        <v>1267.6199999999999</v>
      </c>
    </row>
    <row r="40" spans="1:24" x14ac:dyDescent="0.3">
      <c r="A40" s="92">
        <v>29</v>
      </c>
      <c r="B40" s="92">
        <v>21394</v>
      </c>
      <c r="C40" s="3"/>
      <c r="D40" s="4" t="s">
        <v>338</v>
      </c>
      <c r="E40" s="92">
        <f t="shared" si="3"/>
        <v>851686</v>
      </c>
      <c r="F40" s="92">
        <v>851797</v>
      </c>
      <c r="G40" s="92">
        <f t="shared" si="0"/>
        <v>112</v>
      </c>
      <c r="H40" s="4" t="s">
        <v>2313</v>
      </c>
      <c r="I40" s="5">
        <f t="shared" si="1"/>
        <v>639.52</v>
      </c>
      <c r="J40" s="6" t="s">
        <v>501</v>
      </c>
      <c r="K40" s="5">
        <v>639.52</v>
      </c>
      <c r="L40" s="6"/>
      <c r="M40" s="5"/>
      <c r="N40" s="6"/>
      <c r="O40" s="5"/>
      <c r="P40" s="6"/>
      <c r="Q40" s="5"/>
      <c r="R40" s="6"/>
      <c r="S40" s="5"/>
      <c r="T40" s="6"/>
      <c r="U40" s="5"/>
      <c r="V40" s="6"/>
      <c r="W40" s="5"/>
      <c r="X40" s="5">
        <f t="shared" si="2"/>
        <v>639.52</v>
      </c>
    </row>
    <row r="41" spans="1:24" x14ac:dyDescent="0.3">
      <c r="A41" s="92">
        <v>30</v>
      </c>
      <c r="B41" s="92">
        <v>21395</v>
      </c>
      <c r="C41" s="3"/>
      <c r="D41" s="4" t="s">
        <v>245</v>
      </c>
      <c r="E41" s="92">
        <f t="shared" si="3"/>
        <v>851798</v>
      </c>
      <c r="F41" s="92">
        <v>851798</v>
      </c>
      <c r="G41" s="92">
        <f t="shared" si="0"/>
        <v>1</v>
      </c>
      <c r="H41" s="4" t="s">
        <v>108</v>
      </c>
      <c r="I41" s="5">
        <f t="shared" si="1"/>
        <v>5.71</v>
      </c>
      <c r="J41" s="6" t="s">
        <v>2423</v>
      </c>
      <c r="K41" s="5">
        <v>5.71</v>
      </c>
      <c r="L41" s="6"/>
      <c r="M41" s="5"/>
      <c r="N41" s="6"/>
      <c r="O41" s="5"/>
      <c r="P41" s="6"/>
      <c r="Q41" s="5"/>
      <c r="R41" s="6"/>
      <c r="S41" s="5"/>
      <c r="T41" s="6"/>
      <c r="U41" s="5"/>
      <c r="V41" s="6"/>
      <c r="W41" s="5"/>
      <c r="X41" s="5">
        <f t="shared" si="2"/>
        <v>5.71</v>
      </c>
    </row>
    <row r="42" spans="1:24" x14ac:dyDescent="0.3">
      <c r="A42" s="92">
        <v>31</v>
      </c>
      <c r="B42" s="92">
        <v>21397</v>
      </c>
      <c r="C42" s="3"/>
      <c r="D42" s="4" t="s">
        <v>146</v>
      </c>
      <c r="E42" s="92">
        <f t="shared" si="3"/>
        <v>851799</v>
      </c>
      <c r="F42" s="92">
        <v>851799</v>
      </c>
      <c r="G42" s="92">
        <f t="shared" si="0"/>
        <v>1</v>
      </c>
      <c r="H42" s="4" t="s">
        <v>2314</v>
      </c>
      <c r="I42" s="5">
        <f t="shared" si="1"/>
        <v>5.71</v>
      </c>
      <c r="J42" s="6" t="s">
        <v>2659</v>
      </c>
      <c r="K42" s="5">
        <v>5.71</v>
      </c>
      <c r="L42" s="6"/>
      <c r="M42" s="5"/>
      <c r="N42" s="6"/>
      <c r="O42" s="5"/>
      <c r="P42" s="6"/>
      <c r="Q42" s="5"/>
      <c r="R42" s="6"/>
      <c r="S42" s="5"/>
      <c r="T42" s="6"/>
      <c r="U42" s="5"/>
      <c r="V42" s="6"/>
      <c r="W42" s="5"/>
      <c r="X42" s="5">
        <f t="shared" si="2"/>
        <v>5.71</v>
      </c>
    </row>
    <row r="43" spans="1:24" x14ac:dyDescent="0.3">
      <c r="A43" s="92">
        <v>32</v>
      </c>
      <c r="B43" s="92">
        <v>21398</v>
      </c>
      <c r="C43" s="3"/>
      <c r="D43" s="4" t="s">
        <v>177</v>
      </c>
      <c r="E43" s="92">
        <f t="shared" si="3"/>
        <v>851800</v>
      </c>
      <c r="F43" s="92">
        <v>851802</v>
      </c>
      <c r="G43" s="92">
        <f t="shared" si="0"/>
        <v>3</v>
      </c>
      <c r="H43" s="4" t="s">
        <v>123</v>
      </c>
      <c r="I43" s="5">
        <f t="shared" si="1"/>
        <v>17.13</v>
      </c>
      <c r="J43" s="6" t="s">
        <v>2424</v>
      </c>
      <c r="K43" s="5">
        <v>17.13</v>
      </c>
      <c r="L43" s="6"/>
      <c r="M43" s="5"/>
      <c r="N43" s="6"/>
      <c r="O43" s="5"/>
      <c r="P43" s="6"/>
      <c r="Q43" s="5"/>
      <c r="R43" s="6"/>
      <c r="S43" s="5"/>
      <c r="T43" s="6"/>
      <c r="U43" s="5"/>
      <c r="V43" s="6"/>
      <c r="W43" s="5"/>
      <c r="X43" s="5">
        <f t="shared" si="2"/>
        <v>17.13</v>
      </c>
    </row>
    <row r="44" spans="1:24" x14ac:dyDescent="0.3">
      <c r="A44" s="92">
        <v>33</v>
      </c>
      <c r="B44" s="92">
        <v>21399</v>
      </c>
      <c r="C44" s="3"/>
      <c r="D44" s="4" t="s">
        <v>158</v>
      </c>
      <c r="E44" s="92">
        <f t="shared" si="3"/>
        <v>851803</v>
      </c>
      <c r="F44" s="92">
        <v>851804</v>
      </c>
      <c r="G44" s="92">
        <f t="shared" si="0"/>
        <v>2</v>
      </c>
      <c r="H44" s="4" t="s">
        <v>16</v>
      </c>
      <c r="I44" s="5">
        <f t="shared" si="1"/>
        <v>11.42</v>
      </c>
      <c r="J44" s="6" t="s">
        <v>2479</v>
      </c>
      <c r="K44" s="5">
        <v>11.42</v>
      </c>
      <c r="L44" s="6"/>
      <c r="M44" s="5"/>
      <c r="N44" s="6"/>
      <c r="O44" s="5"/>
      <c r="P44" s="6"/>
      <c r="Q44" s="5"/>
      <c r="R44" s="6"/>
      <c r="S44" s="5"/>
      <c r="T44" s="6"/>
      <c r="U44" s="5"/>
      <c r="V44" s="6"/>
      <c r="W44" s="5"/>
      <c r="X44" s="5">
        <f t="shared" si="2"/>
        <v>11.42</v>
      </c>
    </row>
    <row r="45" spans="1:24" x14ac:dyDescent="0.3">
      <c r="A45" s="92">
        <v>34</v>
      </c>
      <c r="B45" s="92">
        <v>21400</v>
      </c>
      <c r="C45" s="3"/>
      <c r="D45" s="4" t="s">
        <v>337</v>
      </c>
      <c r="E45" s="92">
        <f t="shared" si="3"/>
        <v>851805</v>
      </c>
      <c r="F45" s="92">
        <v>851947</v>
      </c>
      <c r="G45" s="92">
        <f t="shared" si="0"/>
        <v>143</v>
      </c>
      <c r="H45" s="4" t="s">
        <v>47</v>
      </c>
      <c r="I45" s="5">
        <f t="shared" si="1"/>
        <v>816.53</v>
      </c>
      <c r="J45" s="6" t="s">
        <v>501</v>
      </c>
      <c r="K45" s="5">
        <v>816.53</v>
      </c>
      <c r="L45" s="6"/>
      <c r="M45" s="5"/>
      <c r="N45" s="6"/>
      <c r="O45" s="5"/>
      <c r="P45" s="6"/>
      <c r="Q45" s="5"/>
      <c r="R45" s="6"/>
      <c r="S45" s="5"/>
      <c r="T45" s="6"/>
      <c r="U45" s="5"/>
      <c r="V45" s="6"/>
      <c r="W45" s="5"/>
      <c r="X45" s="5">
        <f t="shared" si="2"/>
        <v>816.53</v>
      </c>
    </row>
    <row r="46" spans="1:24" x14ac:dyDescent="0.3">
      <c r="A46" s="92">
        <v>35</v>
      </c>
      <c r="B46" s="92">
        <v>21401</v>
      </c>
      <c r="C46" s="3"/>
      <c r="D46" s="4" t="s">
        <v>241</v>
      </c>
      <c r="E46" s="92">
        <f t="shared" si="3"/>
        <v>851948</v>
      </c>
      <c r="F46" s="92">
        <v>851973</v>
      </c>
      <c r="G46" s="92">
        <f t="shared" si="0"/>
        <v>26</v>
      </c>
      <c r="H46" s="4" t="s">
        <v>104</v>
      </c>
      <c r="I46" s="5">
        <f t="shared" si="1"/>
        <v>148.46</v>
      </c>
      <c r="J46" s="6" t="s">
        <v>2485</v>
      </c>
      <c r="K46" s="5">
        <v>148.46</v>
      </c>
      <c r="L46" s="6"/>
      <c r="M46" s="5"/>
      <c r="N46" s="6"/>
      <c r="O46" s="5"/>
      <c r="P46" s="6"/>
      <c r="Q46" s="5"/>
      <c r="R46" s="6"/>
      <c r="S46" s="5"/>
      <c r="T46" s="6"/>
      <c r="U46" s="5"/>
      <c r="V46" s="6"/>
      <c r="W46" s="5"/>
      <c r="X46" s="5">
        <f t="shared" si="2"/>
        <v>148.46</v>
      </c>
    </row>
    <row r="47" spans="1:24" x14ac:dyDescent="0.3">
      <c r="A47" s="92">
        <v>36</v>
      </c>
      <c r="B47" s="92">
        <v>21402</v>
      </c>
      <c r="C47" s="3"/>
      <c r="D47" s="4" t="s">
        <v>382</v>
      </c>
      <c r="E47" s="92">
        <f t="shared" si="3"/>
        <v>851974</v>
      </c>
      <c r="F47" s="92">
        <v>852022</v>
      </c>
      <c r="G47" s="92">
        <f t="shared" si="0"/>
        <v>49</v>
      </c>
      <c r="H47" s="4" t="s">
        <v>104</v>
      </c>
      <c r="I47" s="5">
        <f t="shared" si="1"/>
        <v>279.79000000000002</v>
      </c>
      <c r="J47" s="6" t="s">
        <v>2486</v>
      </c>
      <c r="K47" s="5">
        <v>279.79000000000002</v>
      </c>
      <c r="L47" s="6"/>
      <c r="M47" s="5"/>
      <c r="N47" s="6"/>
      <c r="O47" s="5"/>
      <c r="P47" s="6"/>
      <c r="Q47" s="5"/>
      <c r="R47" s="6"/>
      <c r="S47" s="5"/>
      <c r="T47" s="6"/>
      <c r="U47" s="5"/>
      <c r="V47" s="6"/>
      <c r="W47" s="5"/>
      <c r="X47" s="5">
        <f t="shared" si="2"/>
        <v>279.79000000000002</v>
      </c>
    </row>
    <row r="48" spans="1:24" x14ac:dyDescent="0.3">
      <c r="A48" s="92">
        <v>37</v>
      </c>
      <c r="B48" s="92">
        <v>21403</v>
      </c>
      <c r="C48" s="3"/>
      <c r="D48" s="4" t="s">
        <v>233</v>
      </c>
      <c r="E48" s="92">
        <f t="shared" si="3"/>
        <v>852023</v>
      </c>
      <c r="F48" s="92">
        <v>852060</v>
      </c>
      <c r="G48" s="92">
        <f t="shared" si="0"/>
        <v>38</v>
      </c>
      <c r="H48" s="4" t="s">
        <v>102</v>
      </c>
      <c r="I48" s="5">
        <f t="shared" si="1"/>
        <v>216.98</v>
      </c>
      <c r="J48" s="6" t="s">
        <v>2566</v>
      </c>
      <c r="K48" s="5">
        <v>216.98</v>
      </c>
      <c r="L48" s="6"/>
      <c r="M48" s="5"/>
      <c r="N48" s="6"/>
      <c r="O48" s="5"/>
      <c r="P48" s="6"/>
      <c r="Q48" s="5"/>
      <c r="R48" s="6"/>
      <c r="S48" s="5"/>
      <c r="T48" s="6"/>
      <c r="U48" s="5"/>
      <c r="V48" s="6"/>
      <c r="W48" s="5"/>
      <c r="X48" s="5">
        <f t="shared" si="2"/>
        <v>216.98</v>
      </c>
    </row>
    <row r="49" spans="1:24" x14ac:dyDescent="0.3">
      <c r="A49" s="92">
        <v>38</v>
      </c>
      <c r="B49" s="92">
        <v>21404</v>
      </c>
      <c r="C49" s="3"/>
      <c r="D49" s="4" t="s">
        <v>172</v>
      </c>
      <c r="E49" s="92">
        <f t="shared" si="3"/>
        <v>852061</v>
      </c>
      <c r="F49" s="92">
        <v>852066</v>
      </c>
      <c r="G49" s="92">
        <f t="shared" si="0"/>
        <v>6</v>
      </c>
      <c r="H49" s="4" t="s">
        <v>102</v>
      </c>
      <c r="I49" s="5">
        <f t="shared" si="1"/>
        <v>34.26</v>
      </c>
      <c r="J49" s="6" t="s">
        <v>2567</v>
      </c>
      <c r="K49" s="5">
        <v>34.26</v>
      </c>
      <c r="L49" s="6"/>
      <c r="M49" s="5"/>
      <c r="N49" s="6"/>
      <c r="O49" s="5"/>
      <c r="P49" s="6"/>
      <c r="Q49" s="5"/>
      <c r="R49" s="6"/>
      <c r="S49" s="5"/>
      <c r="T49" s="6"/>
      <c r="U49" s="5"/>
      <c r="V49" s="6"/>
      <c r="W49" s="5"/>
      <c r="X49" s="5">
        <f t="shared" si="2"/>
        <v>34.26</v>
      </c>
    </row>
    <row r="50" spans="1:24" x14ac:dyDescent="0.3">
      <c r="A50" s="92">
        <v>39</v>
      </c>
      <c r="B50" s="92">
        <v>21405</v>
      </c>
      <c r="C50" s="3"/>
      <c r="D50" s="4" t="s">
        <v>337</v>
      </c>
      <c r="E50" s="92">
        <f t="shared" si="3"/>
        <v>852067</v>
      </c>
      <c r="F50" s="92">
        <v>852168</v>
      </c>
      <c r="G50" s="92">
        <f t="shared" si="0"/>
        <v>102</v>
      </c>
      <c r="H50" s="4" t="s">
        <v>47</v>
      </c>
      <c r="I50" s="5">
        <f t="shared" si="1"/>
        <v>582.41999999999996</v>
      </c>
      <c r="J50" s="6" t="s">
        <v>501</v>
      </c>
      <c r="K50" s="5">
        <v>582.41999999999996</v>
      </c>
      <c r="L50" s="6"/>
      <c r="M50" s="5"/>
      <c r="N50" s="6"/>
      <c r="O50" s="5"/>
      <c r="P50" s="6"/>
      <c r="Q50" s="5"/>
      <c r="R50" s="6"/>
      <c r="S50" s="5"/>
      <c r="T50" s="6"/>
      <c r="U50" s="5"/>
      <c r="V50" s="6"/>
      <c r="W50" s="5"/>
      <c r="X50" s="5">
        <f t="shared" si="2"/>
        <v>582.41999999999996</v>
      </c>
    </row>
    <row r="51" spans="1:24" x14ac:dyDescent="0.3">
      <c r="A51" s="92">
        <v>40</v>
      </c>
      <c r="B51" s="92">
        <v>21407</v>
      </c>
      <c r="C51" s="3"/>
      <c r="D51" s="4" t="s">
        <v>245</v>
      </c>
      <c r="E51" s="92">
        <f t="shared" si="3"/>
        <v>852169</v>
      </c>
      <c r="F51" s="92">
        <v>852169</v>
      </c>
      <c r="G51" s="92">
        <f t="shared" si="0"/>
        <v>1</v>
      </c>
      <c r="H51" s="4" t="s">
        <v>17</v>
      </c>
      <c r="I51" s="5">
        <f t="shared" si="1"/>
        <v>5.71</v>
      </c>
      <c r="J51" s="6" t="s">
        <v>2425</v>
      </c>
      <c r="K51" s="5">
        <v>5.71</v>
      </c>
      <c r="L51" s="6"/>
      <c r="M51" s="5"/>
      <c r="N51" s="6"/>
      <c r="O51" s="5"/>
      <c r="P51" s="6"/>
      <c r="Q51" s="5"/>
      <c r="R51" s="6"/>
      <c r="S51" s="5"/>
      <c r="T51" s="6"/>
      <c r="U51" s="5"/>
      <c r="V51" s="6"/>
      <c r="W51" s="5"/>
      <c r="X51" s="5">
        <f t="shared" si="2"/>
        <v>5.71</v>
      </c>
    </row>
    <row r="52" spans="1:24" x14ac:dyDescent="0.3">
      <c r="A52" s="92">
        <v>41</v>
      </c>
      <c r="B52" s="92">
        <v>21408</v>
      </c>
      <c r="C52" s="3"/>
      <c r="D52" s="4" t="s">
        <v>161</v>
      </c>
      <c r="E52" s="92">
        <f t="shared" si="3"/>
        <v>852170</v>
      </c>
      <c r="F52" s="92">
        <v>852175</v>
      </c>
      <c r="G52" s="92">
        <f t="shared" si="0"/>
        <v>6</v>
      </c>
      <c r="H52" s="4" t="s">
        <v>12</v>
      </c>
      <c r="I52" s="5">
        <f t="shared" si="1"/>
        <v>34.26</v>
      </c>
      <c r="J52" s="6" t="s">
        <v>2437</v>
      </c>
      <c r="K52" s="5">
        <v>17.13</v>
      </c>
      <c r="L52" s="6" t="s">
        <v>2438</v>
      </c>
      <c r="M52" s="5">
        <v>17.13</v>
      </c>
      <c r="N52" s="6"/>
      <c r="O52" s="5"/>
      <c r="P52" s="6"/>
      <c r="Q52" s="5"/>
      <c r="R52" s="6"/>
      <c r="S52" s="5"/>
      <c r="T52" s="6"/>
      <c r="U52" s="5"/>
      <c r="V52" s="6"/>
      <c r="W52" s="5"/>
      <c r="X52" s="5">
        <f t="shared" si="2"/>
        <v>34.26</v>
      </c>
    </row>
    <row r="53" spans="1:24" x14ac:dyDescent="0.3">
      <c r="A53" s="92">
        <v>42</v>
      </c>
      <c r="B53" s="92">
        <v>21409</v>
      </c>
      <c r="C53" s="3"/>
      <c r="D53" s="4" t="s">
        <v>223</v>
      </c>
      <c r="E53" s="92">
        <f t="shared" si="3"/>
        <v>852176</v>
      </c>
      <c r="F53" s="92">
        <v>852177</v>
      </c>
      <c r="G53" s="92">
        <f t="shared" si="0"/>
        <v>2</v>
      </c>
      <c r="H53" s="4" t="s">
        <v>32</v>
      </c>
      <c r="I53" s="5">
        <f t="shared" si="1"/>
        <v>11.42</v>
      </c>
      <c r="J53" s="6" t="s">
        <v>2426</v>
      </c>
      <c r="K53" s="5">
        <v>11.42</v>
      </c>
      <c r="L53" s="6"/>
      <c r="M53" s="5"/>
      <c r="N53" s="6"/>
      <c r="O53" s="5"/>
      <c r="P53" s="6"/>
      <c r="Q53" s="5"/>
      <c r="R53" s="6"/>
      <c r="S53" s="5"/>
      <c r="T53" s="6"/>
      <c r="U53" s="5"/>
      <c r="V53" s="6"/>
      <c r="W53" s="5"/>
      <c r="X53" s="5">
        <f t="shared" si="2"/>
        <v>11.42</v>
      </c>
    </row>
    <row r="54" spans="1:24" x14ac:dyDescent="0.3">
      <c r="A54" s="92">
        <v>43</v>
      </c>
      <c r="B54" s="92">
        <v>21410</v>
      </c>
      <c r="C54" s="3"/>
      <c r="D54" s="4" t="s">
        <v>176</v>
      </c>
      <c r="E54" s="92">
        <f t="shared" si="3"/>
        <v>852178</v>
      </c>
      <c r="F54" s="92">
        <v>852181</v>
      </c>
      <c r="G54" s="92">
        <f t="shared" si="0"/>
        <v>4</v>
      </c>
      <c r="H54" s="4" t="s">
        <v>105</v>
      </c>
      <c r="I54" s="5">
        <f t="shared" si="1"/>
        <v>22.84</v>
      </c>
      <c r="J54" s="6" t="s">
        <v>2427</v>
      </c>
      <c r="K54" s="5">
        <v>22.84</v>
      </c>
      <c r="L54" s="6"/>
      <c r="M54" s="5"/>
      <c r="N54" s="6"/>
      <c r="O54" s="5"/>
      <c r="P54" s="6"/>
      <c r="Q54" s="5"/>
      <c r="R54" s="6"/>
      <c r="S54" s="5"/>
      <c r="T54" s="6"/>
      <c r="U54" s="5"/>
      <c r="V54" s="6"/>
      <c r="W54" s="5"/>
      <c r="X54" s="5">
        <f t="shared" si="2"/>
        <v>22.84</v>
      </c>
    </row>
    <row r="55" spans="1:24" x14ac:dyDescent="0.3">
      <c r="A55" s="92">
        <v>44</v>
      </c>
      <c r="B55" s="92">
        <v>21411</v>
      </c>
      <c r="C55" s="3"/>
      <c r="D55" s="4" t="s">
        <v>186</v>
      </c>
      <c r="E55" s="92">
        <f t="shared" si="3"/>
        <v>852182</v>
      </c>
      <c r="F55" s="92">
        <v>852186</v>
      </c>
      <c r="G55" s="92">
        <f t="shared" si="0"/>
        <v>5</v>
      </c>
      <c r="H55" s="4" t="s">
        <v>117</v>
      </c>
      <c r="I55" s="5">
        <f t="shared" si="1"/>
        <v>28.55</v>
      </c>
      <c r="J55" s="6" t="s">
        <v>2439</v>
      </c>
      <c r="K55" s="5">
        <v>17.13</v>
      </c>
      <c r="L55" s="6" t="s">
        <v>2440</v>
      </c>
      <c r="M55" s="5">
        <v>11.42</v>
      </c>
      <c r="N55" s="6"/>
      <c r="O55" s="5"/>
      <c r="P55" s="6"/>
      <c r="Q55" s="5"/>
      <c r="R55" s="6"/>
      <c r="S55" s="5"/>
      <c r="T55" s="6"/>
      <c r="U55" s="5"/>
      <c r="V55" s="6"/>
      <c r="W55" s="5"/>
      <c r="X55" s="5">
        <f t="shared" si="2"/>
        <v>28.549999999999997</v>
      </c>
    </row>
    <row r="56" spans="1:24" x14ac:dyDescent="0.3">
      <c r="A56" s="92">
        <v>45</v>
      </c>
      <c r="B56" s="92">
        <v>21413</v>
      </c>
      <c r="C56" s="3"/>
      <c r="D56" s="4" t="s">
        <v>244</v>
      </c>
      <c r="E56" s="92">
        <f t="shared" si="3"/>
        <v>852187</v>
      </c>
      <c r="F56" s="92">
        <v>852195</v>
      </c>
      <c r="G56" s="92">
        <f t="shared" si="0"/>
        <v>9</v>
      </c>
      <c r="H56" s="4" t="s">
        <v>38</v>
      </c>
      <c r="I56" s="5">
        <f t="shared" si="1"/>
        <v>51.39</v>
      </c>
      <c r="J56" s="6" t="s">
        <v>2441</v>
      </c>
      <c r="K56" s="5">
        <v>17.13</v>
      </c>
      <c r="L56" s="6" t="s">
        <v>2442</v>
      </c>
      <c r="M56" s="5">
        <v>22.84</v>
      </c>
      <c r="N56" s="6" t="s">
        <v>2443</v>
      </c>
      <c r="O56" s="5">
        <v>11.42</v>
      </c>
      <c r="P56" s="6"/>
      <c r="Q56" s="5"/>
      <c r="R56" s="6"/>
      <c r="S56" s="5"/>
      <c r="T56" s="6"/>
      <c r="U56" s="5"/>
      <c r="V56" s="6"/>
      <c r="W56" s="5"/>
      <c r="X56" s="5">
        <f t="shared" si="2"/>
        <v>51.39</v>
      </c>
    </row>
    <row r="57" spans="1:24" x14ac:dyDescent="0.3">
      <c r="A57" s="92">
        <v>46</v>
      </c>
      <c r="B57" s="92">
        <v>21414</v>
      </c>
      <c r="C57" s="3"/>
      <c r="D57" s="4" t="s">
        <v>339</v>
      </c>
      <c r="E57" s="92">
        <f t="shared" si="3"/>
        <v>852196</v>
      </c>
      <c r="F57" s="92">
        <v>852234</v>
      </c>
      <c r="G57" s="92">
        <f t="shared" si="0"/>
        <v>39</v>
      </c>
      <c r="H57" s="4" t="s">
        <v>115</v>
      </c>
      <c r="I57" s="5">
        <f t="shared" si="1"/>
        <v>222.69</v>
      </c>
      <c r="J57" s="6" t="s">
        <v>501</v>
      </c>
      <c r="K57" s="5">
        <v>222.69</v>
      </c>
      <c r="L57" s="6"/>
      <c r="M57" s="5"/>
      <c r="N57" s="6"/>
      <c r="O57" s="5"/>
      <c r="P57" s="6"/>
      <c r="Q57" s="5"/>
      <c r="R57" s="6"/>
      <c r="S57" s="5"/>
      <c r="T57" s="6"/>
      <c r="U57" s="5"/>
      <c r="V57" s="6"/>
      <c r="W57" s="5"/>
      <c r="X57" s="5">
        <f t="shared" si="2"/>
        <v>222.69</v>
      </c>
    </row>
    <row r="58" spans="1:24" x14ac:dyDescent="0.3">
      <c r="A58" s="92">
        <v>47</v>
      </c>
      <c r="B58" s="92">
        <v>21415</v>
      </c>
      <c r="C58" s="3"/>
      <c r="D58" s="4" t="s">
        <v>339</v>
      </c>
      <c r="E58" s="92">
        <f t="shared" si="3"/>
        <v>852235</v>
      </c>
      <c r="F58" s="92">
        <v>852438</v>
      </c>
      <c r="G58" s="92">
        <f t="shared" si="0"/>
        <v>204</v>
      </c>
      <c r="H58" s="4" t="s">
        <v>115</v>
      </c>
      <c r="I58" s="5">
        <f t="shared" si="1"/>
        <v>1164.8399999999999</v>
      </c>
      <c r="J58" s="6" t="s">
        <v>501</v>
      </c>
      <c r="K58" s="5">
        <v>1164.8399999999999</v>
      </c>
      <c r="L58" s="6"/>
      <c r="M58" s="5"/>
      <c r="N58" s="6"/>
      <c r="O58" s="5"/>
      <c r="P58" s="6"/>
      <c r="Q58" s="5"/>
      <c r="R58" s="6"/>
      <c r="S58" s="5"/>
      <c r="T58" s="6"/>
      <c r="U58" s="5"/>
      <c r="V58" s="6"/>
      <c r="W58" s="5"/>
      <c r="X58" s="5">
        <f t="shared" si="2"/>
        <v>1164.8399999999999</v>
      </c>
    </row>
    <row r="59" spans="1:24" x14ac:dyDescent="0.3">
      <c r="A59" s="92">
        <v>48</v>
      </c>
      <c r="B59" s="92">
        <v>21416</v>
      </c>
      <c r="C59" s="3"/>
      <c r="D59" s="4" t="s">
        <v>164</v>
      </c>
      <c r="E59" s="92">
        <f t="shared" si="3"/>
        <v>852439</v>
      </c>
      <c r="F59" s="92">
        <v>852444</v>
      </c>
      <c r="G59" s="92">
        <f t="shared" si="0"/>
        <v>6</v>
      </c>
      <c r="H59" s="4" t="s">
        <v>121</v>
      </c>
      <c r="I59" s="5">
        <f t="shared" si="1"/>
        <v>34.26</v>
      </c>
      <c r="J59" s="6" t="s">
        <v>2480</v>
      </c>
      <c r="K59" s="5">
        <v>17.13</v>
      </c>
      <c r="L59" s="6" t="s">
        <v>2481</v>
      </c>
      <c r="M59" s="5">
        <v>17.13</v>
      </c>
      <c r="N59" s="6"/>
      <c r="O59" s="5"/>
      <c r="P59" s="6"/>
      <c r="Q59" s="5"/>
      <c r="R59" s="6"/>
      <c r="S59" s="5"/>
      <c r="T59" s="6"/>
      <c r="U59" s="5"/>
      <c r="V59" s="6"/>
      <c r="W59" s="5"/>
      <c r="X59" s="5">
        <f t="shared" si="2"/>
        <v>34.26</v>
      </c>
    </row>
    <row r="60" spans="1:24" x14ac:dyDescent="0.3">
      <c r="A60" s="92">
        <v>49</v>
      </c>
      <c r="B60" s="92">
        <v>21417</v>
      </c>
      <c r="C60" s="3"/>
      <c r="D60" s="4" t="s">
        <v>235</v>
      </c>
      <c r="E60" s="92">
        <f t="shared" si="3"/>
        <v>852445</v>
      </c>
      <c r="F60" s="92">
        <v>852455</v>
      </c>
      <c r="G60" s="92">
        <f t="shared" si="0"/>
        <v>11</v>
      </c>
      <c r="H60" s="4" t="s">
        <v>2315</v>
      </c>
      <c r="I60" s="5">
        <f t="shared" si="1"/>
        <v>62.81</v>
      </c>
      <c r="J60" s="134" t="s">
        <v>2705</v>
      </c>
      <c r="K60" s="127">
        <v>34.26</v>
      </c>
      <c r="L60" s="134" t="s">
        <v>2706</v>
      </c>
      <c r="M60" s="127">
        <v>28.55</v>
      </c>
      <c r="N60" s="6"/>
      <c r="O60" s="5"/>
      <c r="P60" s="6"/>
      <c r="Q60" s="5"/>
      <c r="R60" s="6"/>
      <c r="S60" s="5"/>
      <c r="T60" s="6"/>
      <c r="U60" s="5"/>
      <c r="V60" s="6"/>
      <c r="W60" s="5"/>
      <c r="X60" s="5">
        <f t="shared" si="2"/>
        <v>62.81</v>
      </c>
    </row>
    <row r="61" spans="1:24" x14ac:dyDescent="0.3">
      <c r="A61" s="92">
        <v>50</v>
      </c>
      <c r="B61" s="92">
        <v>21418</v>
      </c>
      <c r="C61" s="3">
        <v>43348</v>
      </c>
      <c r="D61" s="4" t="s">
        <v>270</v>
      </c>
      <c r="E61" s="92">
        <f t="shared" si="3"/>
        <v>852456</v>
      </c>
      <c r="F61" s="92">
        <v>852461</v>
      </c>
      <c r="G61" s="92">
        <f t="shared" si="0"/>
        <v>6</v>
      </c>
      <c r="H61" s="4" t="s">
        <v>109</v>
      </c>
      <c r="I61" s="5">
        <f t="shared" si="1"/>
        <v>34.26</v>
      </c>
      <c r="J61" s="6" t="s">
        <v>2444</v>
      </c>
      <c r="K61" s="5">
        <v>22.84</v>
      </c>
      <c r="L61" s="6" t="s">
        <v>2445</v>
      </c>
      <c r="M61" s="5">
        <v>11.42</v>
      </c>
      <c r="N61" s="6"/>
      <c r="O61" s="5"/>
      <c r="P61" s="6"/>
      <c r="Q61" s="5"/>
      <c r="R61" s="6"/>
      <c r="S61" s="5"/>
      <c r="T61" s="6"/>
      <c r="U61" s="5"/>
      <c r="V61" s="6"/>
      <c r="W61" s="5"/>
      <c r="X61" s="5">
        <f t="shared" si="2"/>
        <v>34.26</v>
      </c>
    </row>
    <row r="62" spans="1:24" x14ac:dyDescent="0.3">
      <c r="A62" s="92">
        <v>51</v>
      </c>
      <c r="B62" s="92">
        <v>21419</v>
      </c>
      <c r="C62" s="3"/>
      <c r="D62" s="4" t="s">
        <v>162</v>
      </c>
      <c r="E62" s="92">
        <f t="shared" si="3"/>
        <v>852462</v>
      </c>
      <c r="F62" s="92">
        <v>852468</v>
      </c>
      <c r="G62" s="92">
        <f t="shared" si="0"/>
        <v>7</v>
      </c>
      <c r="H62" s="4" t="s">
        <v>219</v>
      </c>
      <c r="I62" s="5">
        <f t="shared" si="1"/>
        <v>39.97</v>
      </c>
      <c r="J62" s="6" t="s">
        <v>2568</v>
      </c>
      <c r="K62" s="5">
        <v>28.55</v>
      </c>
      <c r="L62" s="6" t="s">
        <v>2569</v>
      </c>
      <c r="M62" s="5">
        <v>11.42</v>
      </c>
      <c r="N62" s="6"/>
      <c r="O62" s="5"/>
      <c r="P62" s="6"/>
      <c r="Q62" s="5"/>
      <c r="R62" s="6"/>
      <c r="S62" s="5"/>
      <c r="T62" s="6"/>
      <c r="U62" s="5"/>
      <c r="V62" s="6"/>
      <c r="W62" s="5"/>
      <c r="X62" s="5">
        <f t="shared" si="2"/>
        <v>39.97</v>
      </c>
    </row>
    <row r="63" spans="1:24" x14ac:dyDescent="0.3">
      <c r="A63" s="92">
        <v>52</v>
      </c>
      <c r="B63" s="92">
        <v>21420</v>
      </c>
      <c r="C63" s="3"/>
      <c r="D63" s="4" t="s">
        <v>156</v>
      </c>
      <c r="E63" s="92">
        <f t="shared" si="3"/>
        <v>852469</v>
      </c>
      <c r="F63" s="92">
        <v>852472</v>
      </c>
      <c r="G63" s="92">
        <f t="shared" si="0"/>
        <v>4</v>
      </c>
      <c r="H63" s="4" t="s">
        <v>2316</v>
      </c>
      <c r="I63" s="5">
        <f t="shared" si="1"/>
        <v>22.84</v>
      </c>
      <c r="J63" s="6" t="s">
        <v>2446</v>
      </c>
      <c r="K63" s="5">
        <v>22.84</v>
      </c>
      <c r="L63" s="6"/>
      <c r="M63" s="5"/>
      <c r="N63" s="6"/>
      <c r="O63" s="5"/>
      <c r="P63" s="6"/>
      <c r="Q63" s="5"/>
      <c r="R63" s="6"/>
      <c r="S63" s="5"/>
      <c r="T63" s="6"/>
      <c r="U63" s="5"/>
      <c r="V63" s="6"/>
      <c r="W63" s="5"/>
      <c r="X63" s="5">
        <f t="shared" si="2"/>
        <v>22.84</v>
      </c>
    </row>
    <row r="64" spans="1:24" x14ac:dyDescent="0.3">
      <c r="A64" s="92">
        <v>53</v>
      </c>
      <c r="B64" s="92">
        <v>21421</v>
      </c>
      <c r="C64" s="3"/>
      <c r="D64" s="4" t="s">
        <v>158</v>
      </c>
      <c r="E64" s="92">
        <f t="shared" si="3"/>
        <v>852473</v>
      </c>
      <c r="F64" s="92">
        <v>852474</v>
      </c>
      <c r="G64" s="92">
        <f t="shared" si="0"/>
        <v>2</v>
      </c>
      <c r="H64" s="4" t="s">
        <v>24</v>
      </c>
      <c r="I64" s="5">
        <f t="shared" si="1"/>
        <v>11.42</v>
      </c>
      <c r="J64" s="6" t="s">
        <v>2484</v>
      </c>
      <c r="K64" s="5">
        <v>11.42</v>
      </c>
      <c r="L64" s="6"/>
      <c r="M64" s="5"/>
      <c r="N64" s="6"/>
      <c r="O64" s="5"/>
      <c r="P64" s="6"/>
      <c r="Q64" s="5"/>
      <c r="R64" s="6"/>
      <c r="S64" s="5"/>
      <c r="T64" s="6"/>
      <c r="U64" s="5"/>
      <c r="V64" s="6"/>
      <c r="W64" s="5"/>
      <c r="X64" s="5">
        <f t="shared" si="2"/>
        <v>11.42</v>
      </c>
    </row>
    <row r="65" spans="1:24" x14ac:dyDescent="0.3">
      <c r="A65" s="92">
        <v>54</v>
      </c>
      <c r="B65" s="92">
        <v>21422</v>
      </c>
      <c r="C65" s="3"/>
      <c r="D65" s="4" t="s">
        <v>268</v>
      </c>
      <c r="E65" s="92">
        <f t="shared" si="3"/>
        <v>852475</v>
      </c>
      <c r="F65" s="92">
        <v>852476</v>
      </c>
      <c r="G65" s="92">
        <f t="shared" si="0"/>
        <v>2</v>
      </c>
      <c r="H65" s="4" t="s">
        <v>302</v>
      </c>
      <c r="I65" s="5">
        <f t="shared" si="1"/>
        <v>11.42</v>
      </c>
      <c r="J65" s="6" t="s">
        <v>2487</v>
      </c>
      <c r="K65" s="5">
        <v>11.42</v>
      </c>
      <c r="L65" s="6"/>
      <c r="M65" s="5"/>
      <c r="N65" s="6"/>
      <c r="O65" s="5"/>
      <c r="P65" s="6"/>
      <c r="Q65" s="5"/>
      <c r="R65" s="6"/>
      <c r="S65" s="5"/>
      <c r="T65" s="6"/>
      <c r="U65" s="5"/>
      <c r="V65" s="6"/>
      <c r="W65" s="5"/>
      <c r="X65" s="5">
        <f t="shared" si="2"/>
        <v>11.42</v>
      </c>
    </row>
    <row r="66" spans="1:24" x14ac:dyDescent="0.3">
      <c r="A66" s="92">
        <v>55</v>
      </c>
      <c r="B66" s="92">
        <v>21423</v>
      </c>
      <c r="C66" s="3"/>
      <c r="D66" s="4" t="s">
        <v>245</v>
      </c>
      <c r="E66" s="92">
        <f t="shared" si="3"/>
        <v>852477</v>
      </c>
      <c r="F66" s="92">
        <v>852477</v>
      </c>
      <c r="G66" s="92">
        <f t="shared" si="0"/>
        <v>1</v>
      </c>
      <c r="H66" s="4" t="s">
        <v>17</v>
      </c>
      <c r="I66" s="5">
        <f t="shared" si="1"/>
        <v>5.71</v>
      </c>
      <c r="J66" s="6" t="s">
        <v>2488</v>
      </c>
      <c r="K66" s="5">
        <v>5.71</v>
      </c>
      <c r="L66" s="6"/>
      <c r="M66" s="5"/>
      <c r="N66" s="6"/>
      <c r="O66" s="5"/>
      <c r="P66" s="6"/>
      <c r="Q66" s="5"/>
      <c r="R66" s="6"/>
      <c r="S66" s="5"/>
      <c r="T66" s="6"/>
      <c r="U66" s="5"/>
      <c r="V66" s="6"/>
      <c r="W66" s="5"/>
      <c r="X66" s="5">
        <f t="shared" si="2"/>
        <v>5.71</v>
      </c>
    </row>
    <row r="67" spans="1:24" x14ac:dyDescent="0.3">
      <c r="A67" s="92">
        <v>56</v>
      </c>
      <c r="B67" s="92">
        <v>21424</v>
      </c>
      <c r="C67" s="3">
        <v>43349</v>
      </c>
      <c r="D67" s="4" t="s">
        <v>185</v>
      </c>
      <c r="E67" s="92">
        <f t="shared" si="3"/>
        <v>852478</v>
      </c>
      <c r="F67" s="92">
        <v>852491</v>
      </c>
      <c r="G67" s="92">
        <f t="shared" si="0"/>
        <v>14</v>
      </c>
      <c r="H67" s="4" t="s">
        <v>11</v>
      </c>
      <c r="I67" s="5">
        <f t="shared" si="1"/>
        <v>79.94</v>
      </c>
      <c r="J67" s="6" t="s">
        <v>2489</v>
      </c>
      <c r="K67" s="5">
        <v>34.26</v>
      </c>
      <c r="L67" s="6" t="s">
        <v>2490</v>
      </c>
      <c r="M67" s="5">
        <v>45.68</v>
      </c>
      <c r="N67" s="6"/>
      <c r="O67" s="5"/>
      <c r="P67" s="6"/>
      <c r="Q67" s="5"/>
      <c r="R67" s="6"/>
      <c r="S67" s="5"/>
      <c r="T67" s="6"/>
      <c r="U67" s="5"/>
      <c r="V67" s="6"/>
      <c r="W67" s="5"/>
      <c r="X67" s="5">
        <f t="shared" si="2"/>
        <v>79.94</v>
      </c>
    </row>
    <row r="68" spans="1:24" x14ac:dyDescent="0.3">
      <c r="A68" s="92">
        <v>57</v>
      </c>
      <c r="B68" s="92">
        <v>21425</v>
      </c>
      <c r="C68" s="3"/>
      <c r="D68" s="4" t="s">
        <v>157</v>
      </c>
      <c r="E68" s="92">
        <f t="shared" si="3"/>
        <v>852492</v>
      </c>
      <c r="F68" s="92">
        <v>852493</v>
      </c>
      <c r="G68" s="92">
        <f t="shared" si="0"/>
        <v>2</v>
      </c>
      <c r="H68" s="4" t="s">
        <v>95</v>
      </c>
      <c r="I68" s="5">
        <f t="shared" si="1"/>
        <v>11.42</v>
      </c>
      <c r="J68" s="6" t="s">
        <v>2504</v>
      </c>
      <c r="K68" s="5">
        <v>11.42</v>
      </c>
      <c r="L68" s="6"/>
      <c r="M68" s="5"/>
      <c r="N68" s="6"/>
      <c r="O68" s="5"/>
      <c r="P68" s="6"/>
      <c r="Q68" s="5"/>
      <c r="R68" s="6"/>
      <c r="S68" s="5"/>
      <c r="T68" s="6"/>
      <c r="U68" s="5"/>
      <c r="V68" s="6"/>
      <c r="W68" s="5"/>
      <c r="X68" s="5">
        <f t="shared" si="2"/>
        <v>11.42</v>
      </c>
    </row>
    <row r="69" spans="1:24" x14ac:dyDescent="0.3">
      <c r="A69" s="92">
        <v>58</v>
      </c>
      <c r="B69" s="92">
        <v>21426</v>
      </c>
      <c r="C69" s="3"/>
      <c r="D69" s="4" t="s">
        <v>156</v>
      </c>
      <c r="E69" s="92">
        <f t="shared" si="3"/>
        <v>852494</v>
      </c>
      <c r="F69" s="92">
        <v>852494</v>
      </c>
      <c r="G69" s="92">
        <f t="shared" si="0"/>
        <v>1</v>
      </c>
      <c r="H69" s="4" t="s">
        <v>6</v>
      </c>
      <c r="I69" s="5">
        <f t="shared" si="1"/>
        <v>5.71</v>
      </c>
      <c r="J69" s="6" t="s">
        <v>2505</v>
      </c>
      <c r="K69" s="5">
        <v>5.71</v>
      </c>
      <c r="L69" s="6"/>
      <c r="M69" s="5"/>
      <c r="N69" s="6"/>
      <c r="O69" s="5"/>
      <c r="P69" s="6"/>
      <c r="Q69" s="5"/>
      <c r="R69" s="6"/>
      <c r="S69" s="5"/>
      <c r="T69" s="6"/>
      <c r="U69" s="5"/>
      <c r="V69" s="6"/>
      <c r="W69" s="5"/>
      <c r="X69" s="5">
        <f t="shared" si="2"/>
        <v>5.71</v>
      </c>
    </row>
    <row r="70" spans="1:24" x14ac:dyDescent="0.3">
      <c r="A70" s="92">
        <v>59</v>
      </c>
      <c r="B70" s="92">
        <v>21427</v>
      </c>
      <c r="C70" s="3"/>
      <c r="D70" s="4" t="s">
        <v>177</v>
      </c>
      <c r="E70" s="92">
        <f t="shared" si="3"/>
        <v>852495</v>
      </c>
      <c r="F70" s="92">
        <v>852496</v>
      </c>
      <c r="G70" s="92">
        <f t="shared" si="0"/>
        <v>2</v>
      </c>
      <c r="H70" s="4" t="s">
        <v>181</v>
      </c>
      <c r="I70" s="5">
        <f t="shared" si="1"/>
        <v>11.42</v>
      </c>
      <c r="J70" s="6" t="s">
        <v>2506</v>
      </c>
      <c r="K70" s="5">
        <v>11.42</v>
      </c>
      <c r="L70" s="6"/>
      <c r="M70" s="5"/>
      <c r="N70" s="6"/>
      <c r="O70" s="5"/>
      <c r="P70" s="6"/>
      <c r="Q70" s="5"/>
      <c r="R70" s="6"/>
      <c r="S70" s="5"/>
      <c r="T70" s="6"/>
      <c r="U70" s="5"/>
      <c r="V70" s="6"/>
      <c r="W70" s="5"/>
      <c r="X70" s="5">
        <f t="shared" si="2"/>
        <v>11.42</v>
      </c>
    </row>
    <row r="71" spans="1:24" x14ac:dyDescent="0.3">
      <c r="A71" s="92">
        <v>60</v>
      </c>
      <c r="B71" s="92">
        <v>21428</v>
      </c>
      <c r="C71" s="3"/>
      <c r="D71" s="4" t="s">
        <v>245</v>
      </c>
      <c r="E71" s="92">
        <f t="shared" si="3"/>
        <v>852497</v>
      </c>
      <c r="F71" s="92">
        <v>852497</v>
      </c>
      <c r="G71" s="92">
        <f t="shared" si="0"/>
        <v>1</v>
      </c>
      <c r="H71" s="4" t="s">
        <v>197</v>
      </c>
      <c r="I71" s="5">
        <f t="shared" si="1"/>
        <v>5.71</v>
      </c>
      <c r="J71" s="134" t="s">
        <v>2707</v>
      </c>
      <c r="K71" s="127">
        <v>5.71</v>
      </c>
      <c r="L71" s="6"/>
      <c r="M71" s="5"/>
      <c r="N71" s="6"/>
      <c r="O71" s="5"/>
      <c r="P71" s="6"/>
      <c r="Q71" s="5"/>
      <c r="R71" s="6"/>
      <c r="S71" s="5"/>
      <c r="T71" s="6"/>
      <c r="U71" s="5"/>
      <c r="V71" s="6"/>
      <c r="W71" s="5"/>
      <c r="X71" s="5">
        <f t="shared" si="2"/>
        <v>5.71</v>
      </c>
    </row>
    <row r="72" spans="1:24" x14ac:dyDescent="0.3">
      <c r="A72" s="92">
        <v>61</v>
      </c>
      <c r="B72" s="92">
        <v>21429</v>
      </c>
      <c r="C72" s="3">
        <v>43350</v>
      </c>
      <c r="D72" s="4" t="s">
        <v>245</v>
      </c>
      <c r="E72" s="92">
        <f t="shared" si="3"/>
        <v>852498</v>
      </c>
      <c r="F72" s="92">
        <v>852498</v>
      </c>
      <c r="G72" s="92">
        <f t="shared" si="0"/>
        <v>1</v>
      </c>
      <c r="H72" s="4" t="s">
        <v>17</v>
      </c>
      <c r="I72" s="5">
        <f t="shared" si="1"/>
        <v>5.71</v>
      </c>
      <c r="J72" s="6" t="s">
        <v>2507</v>
      </c>
      <c r="K72" s="5">
        <v>5.71</v>
      </c>
      <c r="L72" s="6"/>
      <c r="M72" s="5"/>
      <c r="N72" s="6"/>
      <c r="O72" s="5"/>
      <c r="P72" s="6"/>
      <c r="Q72" s="5"/>
      <c r="R72" s="6"/>
      <c r="S72" s="5"/>
      <c r="T72" s="6"/>
      <c r="U72" s="5"/>
      <c r="V72" s="6"/>
      <c r="W72" s="5"/>
      <c r="X72" s="5">
        <f t="shared" si="2"/>
        <v>5.71</v>
      </c>
    </row>
    <row r="73" spans="1:24" x14ac:dyDescent="0.3">
      <c r="A73" s="92">
        <v>62</v>
      </c>
      <c r="B73" s="92">
        <v>21431</v>
      </c>
      <c r="C73" s="3"/>
      <c r="D73" s="4" t="s">
        <v>337</v>
      </c>
      <c r="E73" s="92">
        <f t="shared" si="3"/>
        <v>852499</v>
      </c>
      <c r="F73" s="92">
        <v>852508</v>
      </c>
      <c r="G73" s="92">
        <f t="shared" si="0"/>
        <v>10</v>
      </c>
      <c r="H73" s="4" t="s">
        <v>47</v>
      </c>
      <c r="I73" s="5">
        <f t="shared" si="1"/>
        <v>57.1</v>
      </c>
      <c r="J73" s="6" t="s">
        <v>501</v>
      </c>
      <c r="K73" s="5">
        <v>57.1</v>
      </c>
      <c r="L73" s="6"/>
      <c r="M73" s="5"/>
      <c r="N73" s="6"/>
      <c r="O73" s="5"/>
      <c r="P73" s="6"/>
      <c r="Q73" s="5"/>
      <c r="R73" s="6"/>
      <c r="S73" s="5"/>
      <c r="T73" s="6"/>
      <c r="U73" s="5"/>
      <c r="V73" s="6"/>
      <c r="W73" s="5"/>
      <c r="X73" s="5">
        <f t="shared" si="2"/>
        <v>57.1</v>
      </c>
    </row>
    <row r="74" spans="1:24" x14ac:dyDescent="0.3">
      <c r="A74" s="92">
        <v>63</v>
      </c>
      <c r="B74" s="92">
        <v>21432</v>
      </c>
      <c r="C74" s="3">
        <v>43353</v>
      </c>
      <c r="D74" s="4" t="s">
        <v>177</v>
      </c>
      <c r="E74" s="92">
        <f t="shared" si="3"/>
        <v>852509</v>
      </c>
      <c r="F74" s="92">
        <v>852511</v>
      </c>
      <c r="G74" s="92">
        <f t="shared" si="0"/>
        <v>3</v>
      </c>
      <c r="H74" s="4" t="s">
        <v>45</v>
      </c>
      <c r="I74" s="5">
        <f t="shared" si="1"/>
        <v>17.13</v>
      </c>
      <c r="J74" s="6" t="s">
        <v>2508</v>
      </c>
      <c r="K74" s="5">
        <v>17.13</v>
      </c>
      <c r="L74" s="6"/>
      <c r="M74" s="5"/>
      <c r="N74" s="6"/>
      <c r="O74" s="5"/>
      <c r="P74" s="6"/>
      <c r="Q74" s="5"/>
      <c r="R74" s="6"/>
      <c r="S74" s="5"/>
      <c r="T74" s="6"/>
      <c r="U74" s="5"/>
      <c r="V74" s="6"/>
      <c r="W74" s="5"/>
      <c r="X74" s="5">
        <f t="shared" si="2"/>
        <v>17.13</v>
      </c>
    </row>
    <row r="75" spans="1:24" x14ac:dyDescent="0.3">
      <c r="A75" s="92">
        <v>64</v>
      </c>
      <c r="B75" s="92">
        <v>21433</v>
      </c>
      <c r="C75" s="3"/>
      <c r="D75" s="4" t="s">
        <v>156</v>
      </c>
      <c r="E75" s="92">
        <f t="shared" si="3"/>
        <v>852512</v>
      </c>
      <c r="F75" s="92">
        <v>852514</v>
      </c>
      <c r="G75" s="92">
        <f t="shared" si="0"/>
        <v>3</v>
      </c>
      <c r="H75" s="4" t="s">
        <v>290</v>
      </c>
      <c r="I75" s="5">
        <f t="shared" si="1"/>
        <v>17.13</v>
      </c>
      <c r="J75" s="6" t="s">
        <v>2509</v>
      </c>
      <c r="K75" s="5">
        <v>11.42</v>
      </c>
      <c r="L75" s="6" t="s">
        <v>2510</v>
      </c>
      <c r="M75" s="5">
        <v>5.71</v>
      </c>
      <c r="N75" s="6"/>
      <c r="O75" s="5"/>
      <c r="P75" s="6"/>
      <c r="Q75" s="5"/>
      <c r="R75" s="6"/>
      <c r="S75" s="5"/>
      <c r="T75" s="6"/>
      <c r="U75" s="5"/>
      <c r="V75" s="6"/>
      <c r="W75" s="5"/>
      <c r="X75" s="5">
        <f t="shared" si="2"/>
        <v>17.13</v>
      </c>
    </row>
    <row r="76" spans="1:24" x14ac:dyDescent="0.3">
      <c r="A76" s="92">
        <v>65</v>
      </c>
      <c r="B76" s="92">
        <v>21434</v>
      </c>
      <c r="C76" s="3"/>
      <c r="D76" s="4" t="s">
        <v>250</v>
      </c>
      <c r="E76" s="92">
        <f t="shared" si="3"/>
        <v>852515</v>
      </c>
      <c r="F76" s="92">
        <v>852519</v>
      </c>
      <c r="G76" s="92">
        <f t="shared" ref="G76:G140" si="4">(F76-E76)+1</f>
        <v>5</v>
      </c>
      <c r="H76" s="4" t="s">
        <v>111</v>
      </c>
      <c r="I76" s="5">
        <f t="shared" ref="I76:I139" si="5">(G76*5.71)</f>
        <v>28.55</v>
      </c>
      <c r="J76" s="6" t="s">
        <v>2665</v>
      </c>
      <c r="K76" s="5">
        <v>11.42</v>
      </c>
      <c r="L76" s="6" t="s">
        <v>2666</v>
      </c>
      <c r="M76" s="5">
        <v>11.42</v>
      </c>
      <c r="N76" s="6" t="s">
        <v>2667</v>
      </c>
      <c r="O76" s="5">
        <v>5.71</v>
      </c>
      <c r="P76" s="6"/>
      <c r="Q76" s="5"/>
      <c r="R76" s="6"/>
      <c r="S76" s="5"/>
      <c r="T76" s="6"/>
      <c r="U76" s="5"/>
      <c r="V76" s="6"/>
      <c r="W76" s="5"/>
      <c r="X76" s="5">
        <f t="shared" ref="X76:X138" si="6">K76+M76+O76+Q76+S76+U76+W76</f>
        <v>28.55</v>
      </c>
    </row>
    <row r="77" spans="1:24" x14ac:dyDescent="0.3">
      <c r="A77" s="92">
        <v>66</v>
      </c>
      <c r="B77" s="92">
        <v>21435</v>
      </c>
      <c r="C77" s="3"/>
      <c r="D77" s="4" t="s">
        <v>247</v>
      </c>
      <c r="E77" s="92">
        <f t="shared" ref="E77:E140" si="7">(F76+1)</f>
        <v>852520</v>
      </c>
      <c r="F77" s="92">
        <v>852525</v>
      </c>
      <c r="G77" s="92">
        <f t="shared" si="4"/>
        <v>6</v>
      </c>
      <c r="H77" s="4" t="s">
        <v>131</v>
      </c>
      <c r="I77" s="5">
        <f t="shared" si="5"/>
        <v>34.26</v>
      </c>
      <c r="J77" s="6" t="s">
        <v>2511</v>
      </c>
      <c r="K77" s="5">
        <v>34.26</v>
      </c>
      <c r="L77" s="6"/>
      <c r="M77" s="5"/>
      <c r="N77" s="6"/>
      <c r="O77" s="5"/>
      <c r="P77" s="6"/>
      <c r="Q77" s="5"/>
      <c r="R77" s="6"/>
      <c r="S77" s="5"/>
      <c r="T77" s="6"/>
      <c r="U77" s="5"/>
      <c r="V77" s="6"/>
      <c r="W77" s="5"/>
      <c r="X77" s="5">
        <f t="shared" si="6"/>
        <v>34.26</v>
      </c>
    </row>
    <row r="78" spans="1:24" x14ac:dyDescent="0.3">
      <c r="A78" s="92">
        <v>67</v>
      </c>
      <c r="B78" s="92">
        <v>21436</v>
      </c>
      <c r="C78" s="3"/>
      <c r="D78" s="4" t="s">
        <v>179</v>
      </c>
      <c r="E78" s="92">
        <f t="shared" si="7"/>
        <v>852526</v>
      </c>
      <c r="F78" s="92">
        <v>852526</v>
      </c>
      <c r="G78" s="92">
        <f t="shared" si="4"/>
        <v>1</v>
      </c>
      <c r="H78" s="4" t="s">
        <v>381</v>
      </c>
      <c r="I78" s="5">
        <f t="shared" si="5"/>
        <v>5.71</v>
      </c>
      <c r="J78" s="6" t="s">
        <v>2512</v>
      </c>
      <c r="K78" s="5">
        <v>5.71</v>
      </c>
      <c r="L78" s="6"/>
      <c r="M78" s="5"/>
      <c r="N78" s="6"/>
      <c r="O78" s="5"/>
      <c r="P78" s="6"/>
      <c r="Q78" s="5"/>
      <c r="R78" s="6"/>
      <c r="S78" s="5"/>
      <c r="T78" s="6"/>
      <c r="U78" s="5"/>
      <c r="V78" s="6"/>
      <c r="W78" s="5"/>
      <c r="X78" s="5">
        <f t="shared" si="6"/>
        <v>5.71</v>
      </c>
    </row>
    <row r="79" spans="1:24" x14ac:dyDescent="0.3">
      <c r="A79" s="92">
        <v>68</v>
      </c>
      <c r="B79" s="92">
        <v>21437</v>
      </c>
      <c r="C79" s="3"/>
      <c r="D79" s="4" t="s">
        <v>248</v>
      </c>
      <c r="E79" s="92">
        <f t="shared" si="7"/>
        <v>852527</v>
      </c>
      <c r="F79" s="92">
        <v>852534</v>
      </c>
      <c r="G79" s="92">
        <f t="shared" si="4"/>
        <v>8</v>
      </c>
      <c r="H79" s="4" t="s">
        <v>13</v>
      </c>
      <c r="I79" s="5">
        <f t="shared" si="5"/>
        <v>45.68</v>
      </c>
      <c r="J79" s="6" t="s">
        <v>2513</v>
      </c>
      <c r="K79" s="5">
        <v>28.55</v>
      </c>
      <c r="L79" s="6" t="s">
        <v>2514</v>
      </c>
      <c r="M79" s="5">
        <v>17.13</v>
      </c>
      <c r="N79" s="6"/>
      <c r="O79" s="5"/>
      <c r="P79" s="6"/>
      <c r="Q79" s="5"/>
      <c r="R79" s="6"/>
      <c r="S79" s="5"/>
      <c r="T79" s="6"/>
      <c r="U79" s="5"/>
      <c r="V79" s="6"/>
      <c r="W79" s="5"/>
      <c r="X79" s="5">
        <f t="shared" si="6"/>
        <v>45.68</v>
      </c>
    </row>
    <row r="80" spans="1:24" x14ac:dyDescent="0.3">
      <c r="A80" s="92">
        <v>69</v>
      </c>
      <c r="B80" s="92">
        <v>21438</v>
      </c>
      <c r="C80" s="3"/>
      <c r="D80" s="4" t="s">
        <v>244</v>
      </c>
      <c r="E80" s="92">
        <f t="shared" si="7"/>
        <v>852535</v>
      </c>
      <c r="F80" s="92">
        <v>852541</v>
      </c>
      <c r="G80" s="92">
        <f t="shared" si="4"/>
        <v>7</v>
      </c>
      <c r="H80" s="4" t="s">
        <v>38</v>
      </c>
      <c r="I80" s="5">
        <f t="shared" si="5"/>
        <v>39.97</v>
      </c>
      <c r="J80" s="6" t="s">
        <v>2515</v>
      </c>
      <c r="K80" s="5">
        <v>11.42</v>
      </c>
      <c r="L80" s="6" t="s">
        <v>2516</v>
      </c>
      <c r="M80" s="5">
        <v>28.55</v>
      </c>
      <c r="N80" s="6"/>
      <c r="O80" s="5"/>
      <c r="P80" s="6"/>
      <c r="Q80" s="5"/>
      <c r="R80" s="6"/>
      <c r="S80" s="5"/>
      <c r="T80" s="6"/>
      <c r="U80" s="5"/>
      <c r="V80" s="6"/>
      <c r="W80" s="5"/>
      <c r="X80" s="5">
        <f t="shared" si="6"/>
        <v>39.97</v>
      </c>
    </row>
    <row r="81" spans="1:24" x14ac:dyDescent="0.3">
      <c r="A81" s="92">
        <v>70</v>
      </c>
      <c r="B81" s="92">
        <v>21439</v>
      </c>
      <c r="C81" s="3"/>
      <c r="D81" s="4" t="s">
        <v>270</v>
      </c>
      <c r="E81" s="92">
        <f t="shared" si="7"/>
        <v>852542</v>
      </c>
      <c r="F81" s="92">
        <v>852553</v>
      </c>
      <c r="G81" s="92">
        <f t="shared" si="4"/>
        <v>12</v>
      </c>
      <c r="H81" s="4" t="s">
        <v>109</v>
      </c>
      <c r="I81" s="5">
        <f t="shared" si="5"/>
        <v>68.52</v>
      </c>
      <c r="J81" s="6" t="s">
        <v>2517</v>
      </c>
      <c r="K81" s="5">
        <v>28.55</v>
      </c>
      <c r="L81" s="6" t="s">
        <v>2518</v>
      </c>
      <c r="M81" s="5">
        <v>22.84</v>
      </c>
      <c r="N81" s="6" t="s">
        <v>2519</v>
      </c>
      <c r="O81" s="5">
        <v>17.13</v>
      </c>
      <c r="P81" s="6"/>
      <c r="Q81" s="5"/>
      <c r="R81" s="6"/>
      <c r="S81" s="5"/>
      <c r="T81" s="6"/>
      <c r="U81" s="5"/>
      <c r="V81" s="6"/>
      <c r="W81" s="5"/>
      <c r="X81" s="5">
        <f t="shared" si="6"/>
        <v>68.52</v>
      </c>
    </row>
    <row r="82" spans="1:24" x14ac:dyDescent="0.3">
      <c r="A82" s="92">
        <v>71</v>
      </c>
      <c r="B82" s="92">
        <v>21440</v>
      </c>
      <c r="C82" s="3"/>
      <c r="D82" s="4" t="s">
        <v>251</v>
      </c>
      <c r="E82" s="92">
        <f t="shared" si="7"/>
        <v>852554</v>
      </c>
      <c r="F82" s="92">
        <v>852554</v>
      </c>
      <c r="G82" s="92">
        <f t="shared" si="4"/>
        <v>1</v>
      </c>
      <c r="H82" s="4" t="s">
        <v>197</v>
      </c>
      <c r="I82" s="5">
        <f t="shared" si="5"/>
        <v>5.71</v>
      </c>
      <c r="J82" s="134" t="s">
        <v>2708</v>
      </c>
      <c r="K82" s="127">
        <v>5.71</v>
      </c>
      <c r="L82" s="6"/>
      <c r="M82" s="5"/>
      <c r="N82" s="6"/>
      <c r="O82" s="5"/>
      <c r="P82" s="6"/>
      <c r="Q82" s="5"/>
      <c r="R82" s="6"/>
      <c r="S82" s="5"/>
      <c r="T82" s="6"/>
      <c r="U82" s="5"/>
      <c r="V82" s="6"/>
      <c r="W82" s="5"/>
      <c r="X82" s="5">
        <f t="shared" si="6"/>
        <v>5.71</v>
      </c>
    </row>
    <row r="83" spans="1:24" x14ac:dyDescent="0.3">
      <c r="A83" s="92">
        <v>72</v>
      </c>
      <c r="B83" s="92">
        <v>21441</v>
      </c>
      <c r="C83" s="3"/>
      <c r="D83" s="4" t="s">
        <v>333</v>
      </c>
      <c r="E83" s="92">
        <f t="shared" si="7"/>
        <v>852555</v>
      </c>
      <c r="F83" s="92">
        <v>852564</v>
      </c>
      <c r="G83" s="92">
        <f t="shared" si="4"/>
        <v>10</v>
      </c>
      <c r="H83" s="4" t="s">
        <v>188</v>
      </c>
      <c r="I83" s="5">
        <f t="shared" si="5"/>
        <v>57.1</v>
      </c>
      <c r="J83" s="6" t="s">
        <v>2668</v>
      </c>
      <c r="K83" s="5">
        <v>22.84</v>
      </c>
      <c r="L83" s="6" t="s">
        <v>2669</v>
      </c>
      <c r="M83" s="5">
        <v>5.71</v>
      </c>
      <c r="N83" s="6" t="s">
        <v>2670</v>
      </c>
      <c r="O83" s="5">
        <v>22.84</v>
      </c>
      <c r="P83" s="6" t="s">
        <v>2671</v>
      </c>
      <c r="Q83" s="5">
        <v>5.71</v>
      </c>
      <c r="R83" s="6"/>
      <c r="S83" s="5"/>
      <c r="T83" s="6"/>
      <c r="U83" s="5"/>
      <c r="V83" s="6"/>
      <c r="W83" s="5"/>
      <c r="X83" s="5">
        <f t="shared" si="6"/>
        <v>57.1</v>
      </c>
    </row>
    <row r="84" spans="1:24" x14ac:dyDescent="0.3">
      <c r="A84" s="92">
        <v>73</v>
      </c>
      <c r="B84" s="92">
        <v>21442</v>
      </c>
      <c r="C84" s="3">
        <v>43354</v>
      </c>
      <c r="D84" s="4" t="s">
        <v>176</v>
      </c>
      <c r="E84" s="92">
        <f t="shared" si="7"/>
        <v>852565</v>
      </c>
      <c r="F84" s="92">
        <v>852568</v>
      </c>
      <c r="G84" s="92">
        <f t="shared" si="4"/>
        <v>4</v>
      </c>
      <c r="H84" s="4" t="s">
        <v>105</v>
      </c>
      <c r="I84" s="5">
        <f t="shared" si="5"/>
        <v>22.84</v>
      </c>
      <c r="J84" s="6" t="s">
        <v>2520</v>
      </c>
      <c r="K84" s="5">
        <v>22.84</v>
      </c>
      <c r="L84" s="6"/>
      <c r="M84" s="5"/>
      <c r="N84" s="6"/>
      <c r="O84" s="5"/>
      <c r="P84" s="6"/>
      <c r="Q84" s="5"/>
      <c r="R84" s="6"/>
      <c r="S84" s="5"/>
      <c r="T84" s="6"/>
      <c r="U84" s="5"/>
      <c r="V84" s="6"/>
      <c r="W84" s="5"/>
      <c r="X84" s="5">
        <f t="shared" si="6"/>
        <v>22.84</v>
      </c>
    </row>
    <row r="85" spans="1:24" x14ac:dyDescent="0.3">
      <c r="A85" s="92">
        <v>74</v>
      </c>
      <c r="B85" s="92">
        <v>21443</v>
      </c>
      <c r="C85" s="3"/>
      <c r="D85" s="4" t="s">
        <v>161</v>
      </c>
      <c r="E85" s="92">
        <f t="shared" si="7"/>
        <v>852569</v>
      </c>
      <c r="F85" s="92">
        <v>852570</v>
      </c>
      <c r="G85" s="92">
        <f t="shared" si="4"/>
        <v>2</v>
      </c>
      <c r="H85" s="4" t="s">
        <v>12</v>
      </c>
      <c r="I85" s="5">
        <f t="shared" si="5"/>
        <v>11.42</v>
      </c>
      <c r="J85" s="6" t="s">
        <v>2521</v>
      </c>
      <c r="K85" s="5">
        <v>11.42</v>
      </c>
      <c r="L85" s="6"/>
      <c r="M85" s="5"/>
      <c r="N85" s="6"/>
      <c r="O85" s="5"/>
      <c r="P85" s="6"/>
      <c r="Q85" s="5"/>
      <c r="R85" s="6"/>
      <c r="S85" s="5"/>
      <c r="T85" s="6"/>
      <c r="U85" s="5"/>
      <c r="V85" s="6"/>
      <c r="W85" s="5"/>
      <c r="X85" s="5">
        <f t="shared" si="6"/>
        <v>11.42</v>
      </c>
    </row>
    <row r="86" spans="1:24" x14ac:dyDescent="0.3">
      <c r="A86" s="92">
        <v>75</v>
      </c>
      <c r="B86" s="92">
        <v>21444</v>
      </c>
      <c r="C86" s="3"/>
      <c r="D86" s="4" t="s">
        <v>245</v>
      </c>
      <c r="E86" s="92">
        <f t="shared" si="7"/>
        <v>852571</v>
      </c>
      <c r="F86" s="92">
        <v>852571</v>
      </c>
      <c r="G86" s="92">
        <f t="shared" si="4"/>
        <v>1</v>
      </c>
      <c r="H86" s="4" t="s">
        <v>17</v>
      </c>
      <c r="I86" s="5">
        <f t="shared" si="5"/>
        <v>5.71</v>
      </c>
      <c r="J86" s="6" t="s">
        <v>2570</v>
      </c>
      <c r="K86" s="5">
        <v>5.71</v>
      </c>
      <c r="L86" s="6"/>
      <c r="M86" s="5"/>
      <c r="N86" s="6"/>
      <c r="O86" s="5"/>
      <c r="P86" s="6"/>
      <c r="Q86" s="5"/>
      <c r="R86" s="6"/>
      <c r="S86" s="5"/>
      <c r="T86" s="6"/>
      <c r="U86" s="5"/>
      <c r="V86" s="6"/>
      <c r="W86" s="5"/>
      <c r="X86" s="5">
        <f t="shared" si="6"/>
        <v>5.71</v>
      </c>
    </row>
    <row r="87" spans="1:24" x14ac:dyDescent="0.3">
      <c r="A87" s="92">
        <v>76</v>
      </c>
      <c r="B87" s="92">
        <v>21445</v>
      </c>
      <c r="C87" s="3"/>
      <c r="D87" s="4" t="s">
        <v>233</v>
      </c>
      <c r="E87" s="92">
        <f t="shared" si="7"/>
        <v>852572</v>
      </c>
      <c r="F87" s="92">
        <v>852581</v>
      </c>
      <c r="G87" s="92">
        <f t="shared" si="4"/>
        <v>10</v>
      </c>
      <c r="H87" s="4" t="s">
        <v>201</v>
      </c>
      <c r="I87" s="5">
        <f t="shared" si="5"/>
        <v>57.1</v>
      </c>
      <c r="J87" s="6" t="s">
        <v>2672</v>
      </c>
      <c r="K87" s="5">
        <v>57.1</v>
      </c>
      <c r="L87" s="6"/>
      <c r="M87" s="5"/>
      <c r="N87" s="6"/>
      <c r="O87" s="5"/>
      <c r="P87" s="6"/>
      <c r="Q87" s="5"/>
      <c r="R87" s="6"/>
      <c r="S87" s="5"/>
      <c r="T87" s="6"/>
      <c r="U87" s="5"/>
      <c r="V87" s="6"/>
      <c r="W87" s="5"/>
      <c r="X87" s="5">
        <f t="shared" si="6"/>
        <v>57.1</v>
      </c>
    </row>
    <row r="88" spans="1:24" x14ac:dyDescent="0.3">
      <c r="A88" s="92">
        <v>77</v>
      </c>
      <c r="B88" s="92">
        <v>21446</v>
      </c>
      <c r="C88" s="3"/>
      <c r="D88" s="4" t="s">
        <v>251</v>
      </c>
      <c r="E88" s="92">
        <f t="shared" si="7"/>
        <v>852582</v>
      </c>
      <c r="F88" s="92">
        <v>852587</v>
      </c>
      <c r="G88" s="92">
        <f t="shared" si="4"/>
        <v>6</v>
      </c>
      <c r="H88" s="4" t="s">
        <v>193</v>
      </c>
      <c r="I88" s="5">
        <f t="shared" si="5"/>
        <v>34.26</v>
      </c>
      <c r="J88" s="6" t="s">
        <v>2673</v>
      </c>
      <c r="K88" s="5">
        <v>34.26</v>
      </c>
      <c r="L88" s="6"/>
      <c r="M88" s="5"/>
      <c r="N88" s="6"/>
      <c r="O88" s="5"/>
      <c r="P88" s="6"/>
      <c r="Q88" s="5"/>
      <c r="R88" s="6"/>
      <c r="S88" s="5"/>
      <c r="T88" s="6"/>
      <c r="U88" s="5"/>
      <c r="V88" s="6"/>
      <c r="W88" s="5"/>
      <c r="X88" s="5">
        <f t="shared" si="6"/>
        <v>34.26</v>
      </c>
    </row>
    <row r="89" spans="1:24" x14ac:dyDescent="0.3">
      <c r="A89" s="92">
        <v>78</v>
      </c>
      <c r="B89" s="92">
        <v>21447</v>
      </c>
      <c r="C89" s="3"/>
      <c r="D89" s="4" t="s">
        <v>186</v>
      </c>
      <c r="E89" s="92">
        <f t="shared" si="7"/>
        <v>852588</v>
      </c>
      <c r="F89" s="92">
        <v>852593</v>
      </c>
      <c r="G89" s="92">
        <f t="shared" si="4"/>
        <v>6</v>
      </c>
      <c r="H89" s="4" t="s">
        <v>117</v>
      </c>
      <c r="I89" s="5">
        <f t="shared" si="5"/>
        <v>34.26</v>
      </c>
      <c r="J89" s="6" t="s">
        <v>2522</v>
      </c>
      <c r="K89" s="5">
        <v>5.71</v>
      </c>
      <c r="L89" s="6" t="s">
        <v>2523</v>
      </c>
      <c r="M89" s="5">
        <v>17.13</v>
      </c>
      <c r="N89" s="6" t="s">
        <v>2524</v>
      </c>
      <c r="O89" s="5">
        <v>11.42</v>
      </c>
      <c r="P89" s="6"/>
      <c r="Q89" s="5"/>
      <c r="R89" s="6"/>
      <c r="S89" s="5"/>
      <c r="T89" s="6"/>
      <c r="U89" s="5"/>
      <c r="V89" s="6"/>
      <c r="W89" s="5"/>
      <c r="X89" s="5">
        <f t="shared" si="6"/>
        <v>34.26</v>
      </c>
    </row>
    <row r="90" spans="1:24" x14ac:dyDescent="0.3">
      <c r="A90" s="92">
        <v>79</v>
      </c>
      <c r="B90" s="92">
        <v>21448</v>
      </c>
      <c r="C90" s="3"/>
      <c r="D90" s="4" t="s">
        <v>141</v>
      </c>
      <c r="E90" s="92">
        <f t="shared" si="7"/>
        <v>852594</v>
      </c>
      <c r="F90" s="92">
        <v>852600</v>
      </c>
      <c r="G90" s="92">
        <f t="shared" si="4"/>
        <v>7</v>
      </c>
      <c r="H90" s="4" t="s">
        <v>2491</v>
      </c>
      <c r="I90" s="5">
        <f t="shared" si="5"/>
        <v>39.97</v>
      </c>
      <c r="J90" s="6" t="s">
        <v>2525</v>
      </c>
      <c r="K90" s="5">
        <v>39.97</v>
      </c>
      <c r="L90" s="6"/>
      <c r="M90" s="5"/>
      <c r="N90" s="6"/>
      <c r="O90" s="5"/>
      <c r="P90" s="6"/>
      <c r="Q90" s="5"/>
      <c r="R90" s="6"/>
      <c r="S90" s="5"/>
      <c r="T90" s="6"/>
      <c r="U90" s="5"/>
      <c r="V90" s="6"/>
      <c r="W90" s="5"/>
      <c r="X90" s="5">
        <f t="shared" si="6"/>
        <v>39.97</v>
      </c>
    </row>
    <row r="91" spans="1:24" x14ac:dyDescent="0.3">
      <c r="A91" s="92">
        <v>80</v>
      </c>
      <c r="B91" s="92">
        <v>21449</v>
      </c>
      <c r="C91" s="3"/>
      <c r="D91" s="4" t="s">
        <v>255</v>
      </c>
      <c r="E91" s="92">
        <f t="shared" si="7"/>
        <v>852601</v>
      </c>
      <c r="F91" s="92">
        <v>852603</v>
      </c>
      <c r="G91" s="92">
        <f t="shared" si="4"/>
        <v>3</v>
      </c>
      <c r="H91" s="4" t="s">
        <v>23</v>
      </c>
      <c r="I91" s="5">
        <f t="shared" si="5"/>
        <v>17.13</v>
      </c>
      <c r="J91" s="6" t="s">
        <v>2526</v>
      </c>
      <c r="K91" s="5">
        <v>17.13</v>
      </c>
      <c r="L91" s="6"/>
      <c r="M91" s="5"/>
      <c r="N91" s="6"/>
      <c r="O91" s="5"/>
      <c r="P91" s="6"/>
      <c r="Q91" s="5"/>
      <c r="R91" s="6"/>
      <c r="S91" s="5"/>
      <c r="T91" s="6"/>
      <c r="U91" s="5"/>
      <c r="V91" s="6"/>
      <c r="W91" s="5"/>
      <c r="X91" s="5">
        <f t="shared" si="6"/>
        <v>17.13</v>
      </c>
    </row>
    <row r="92" spans="1:24" x14ac:dyDescent="0.3">
      <c r="A92" s="92">
        <v>81</v>
      </c>
      <c r="B92" s="92">
        <v>21450</v>
      </c>
      <c r="C92" s="3"/>
      <c r="D92" s="4" t="s">
        <v>156</v>
      </c>
      <c r="E92" s="92">
        <f t="shared" si="7"/>
        <v>852604</v>
      </c>
      <c r="F92" s="92">
        <v>852609</v>
      </c>
      <c r="G92" s="92">
        <f t="shared" si="4"/>
        <v>6</v>
      </c>
      <c r="H92" s="4" t="s">
        <v>6</v>
      </c>
      <c r="I92" s="5">
        <f t="shared" si="5"/>
        <v>34.26</v>
      </c>
      <c r="J92" s="6" t="s">
        <v>2466</v>
      </c>
      <c r="K92" s="5">
        <v>11.42</v>
      </c>
      <c r="L92" s="126" t="s">
        <v>98</v>
      </c>
      <c r="M92" s="5"/>
      <c r="N92" s="6"/>
      <c r="O92" s="5"/>
      <c r="P92" s="6"/>
      <c r="Q92" s="5"/>
      <c r="R92" s="6"/>
      <c r="S92" s="5"/>
      <c r="T92" s="6"/>
      <c r="U92" s="5"/>
      <c r="V92" s="6"/>
      <c r="W92" s="5"/>
      <c r="X92" s="5">
        <f t="shared" si="6"/>
        <v>11.42</v>
      </c>
    </row>
    <row r="93" spans="1:24" x14ac:dyDescent="0.3">
      <c r="A93" s="92">
        <v>82</v>
      </c>
      <c r="B93" s="92">
        <v>21451</v>
      </c>
      <c r="C93" s="3"/>
      <c r="D93" s="4" t="s">
        <v>262</v>
      </c>
      <c r="E93" s="92">
        <f t="shared" si="7"/>
        <v>852610</v>
      </c>
      <c r="F93" s="92">
        <v>852616</v>
      </c>
      <c r="G93" s="92">
        <f t="shared" si="4"/>
        <v>7</v>
      </c>
      <c r="H93" s="4" t="s">
        <v>184</v>
      </c>
      <c r="I93" s="5">
        <f t="shared" si="5"/>
        <v>39.97</v>
      </c>
      <c r="J93" s="6" t="s">
        <v>2467</v>
      </c>
      <c r="K93" s="5">
        <v>39.97</v>
      </c>
      <c r="L93" s="6"/>
      <c r="M93" s="5"/>
      <c r="N93" s="6"/>
      <c r="O93" s="5"/>
      <c r="P93" s="6"/>
      <c r="Q93" s="5"/>
      <c r="R93" s="6"/>
      <c r="S93" s="5"/>
      <c r="T93" s="6"/>
      <c r="U93" s="5"/>
      <c r="V93" s="6"/>
      <c r="W93" s="5"/>
      <c r="X93" s="5">
        <f t="shared" si="6"/>
        <v>39.97</v>
      </c>
    </row>
    <row r="94" spans="1:24" x14ac:dyDescent="0.3">
      <c r="A94" s="92">
        <v>83</v>
      </c>
      <c r="B94" s="92">
        <v>21452</v>
      </c>
      <c r="C94" s="3"/>
      <c r="D94" s="4" t="s">
        <v>221</v>
      </c>
      <c r="E94" s="92">
        <f t="shared" si="7"/>
        <v>852617</v>
      </c>
      <c r="F94" s="92">
        <v>852621</v>
      </c>
      <c r="G94" s="92">
        <f t="shared" si="4"/>
        <v>5</v>
      </c>
      <c r="H94" s="4" t="s">
        <v>15</v>
      </c>
      <c r="I94" s="5">
        <f t="shared" si="5"/>
        <v>28.55</v>
      </c>
      <c r="J94" s="6" t="s">
        <v>2674</v>
      </c>
      <c r="K94" s="5">
        <v>28.55</v>
      </c>
      <c r="L94" s="6"/>
      <c r="M94" s="5"/>
      <c r="N94" s="6"/>
      <c r="O94" s="5"/>
      <c r="P94" s="6"/>
      <c r="Q94" s="5"/>
      <c r="R94" s="6"/>
      <c r="S94" s="5"/>
      <c r="T94" s="6"/>
      <c r="U94" s="5"/>
      <c r="V94" s="6"/>
      <c r="W94" s="5"/>
      <c r="X94" s="5">
        <f t="shared" si="6"/>
        <v>28.55</v>
      </c>
    </row>
    <row r="95" spans="1:24" x14ac:dyDescent="0.3">
      <c r="A95" s="92">
        <v>84</v>
      </c>
      <c r="B95" s="92">
        <v>21453</v>
      </c>
      <c r="C95" s="3"/>
      <c r="D95" s="4" t="s">
        <v>155</v>
      </c>
      <c r="E95" s="92">
        <f t="shared" si="7"/>
        <v>852622</v>
      </c>
      <c r="F95" s="92">
        <v>852622</v>
      </c>
      <c r="G95" s="92">
        <f t="shared" si="4"/>
        <v>1</v>
      </c>
      <c r="H95" s="4" t="s">
        <v>15</v>
      </c>
      <c r="I95" s="5">
        <f t="shared" si="5"/>
        <v>5.71</v>
      </c>
      <c r="J95" s="6" t="s">
        <v>2675</v>
      </c>
      <c r="K95" s="5">
        <v>5.71</v>
      </c>
      <c r="L95" s="6"/>
      <c r="M95" s="5"/>
      <c r="N95" s="6"/>
      <c r="O95" s="5"/>
      <c r="P95" s="6"/>
      <c r="Q95" s="5"/>
      <c r="R95" s="6"/>
      <c r="S95" s="5"/>
      <c r="T95" s="6"/>
      <c r="U95" s="5"/>
      <c r="V95" s="6"/>
      <c r="W95" s="5"/>
      <c r="X95" s="5">
        <f t="shared" si="6"/>
        <v>5.71</v>
      </c>
    </row>
    <row r="96" spans="1:24" x14ac:dyDescent="0.3">
      <c r="A96" s="92">
        <v>85</v>
      </c>
      <c r="B96" s="92">
        <v>21454</v>
      </c>
      <c r="C96" s="3"/>
      <c r="D96" s="4" t="s">
        <v>296</v>
      </c>
      <c r="E96" s="92">
        <f t="shared" si="7"/>
        <v>852623</v>
      </c>
      <c r="F96" s="92">
        <v>852712</v>
      </c>
      <c r="G96" s="92">
        <f t="shared" si="4"/>
        <v>90</v>
      </c>
      <c r="H96" s="4" t="s">
        <v>15</v>
      </c>
      <c r="I96" s="5">
        <f t="shared" si="5"/>
        <v>513.9</v>
      </c>
      <c r="J96" s="6" t="s">
        <v>2676</v>
      </c>
      <c r="K96" s="5">
        <v>513.9</v>
      </c>
      <c r="L96" s="6"/>
      <c r="M96" s="5"/>
      <c r="N96" s="6"/>
      <c r="O96" s="5"/>
      <c r="P96" s="6"/>
      <c r="Q96" s="5"/>
      <c r="R96" s="6"/>
      <c r="S96" s="5"/>
      <c r="T96" s="6"/>
      <c r="U96" s="5"/>
      <c r="V96" s="6"/>
      <c r="W96" s="5"/>
      <c r="X96" s="5">
        <f t="shared" si="6"/>
        <v>513.9</v>
      </c>
    </row>
    <row r="97" spans="1:24" x14ac:dyDescent="0.3">
      <c r="A97" s="92">
        <v>86</v>
      </c>
      <c r="B97" s="92">
        <v>21455</v>
      </c>
      <c r="C97" s="3">
        <v>43355</v>
      </c>
      <c r="D97" s="4" t="s">
        <v>257</v>
      </c>
      <c r="E97" s="92">
        <f t="shared" si="7"/>
        <v>852713</v>
      </c>
      <c r="F97" s="92">
        <v>852714</v>
      </c>
      <c r="G97" s="92">
        <f t="shared" si="4"/>
        <v>2</v>
      </c>
      <c r="H97" s="4" t="s">
        <v>50</v>
      </c>
      <c r="I97" s="5">
        <f t="shared" si="5"/>
        <v>11.42</v>
      </c>
      <c r="J97" s="6" t="s">
        <v>2527</v>
      </c>
      <c r="K97" s="5">
        <v>11.42</v>
      </c>
      <c r="L97" s="6"/>
      <c r="M97" s="5"/>
      <c r="N97" s="6"/>
      <c r="O97" s="5"/>
      <c r="P97" s="6"/>
      <c r="Q97" s="5"/>
      <c r="R97" s="6"/>
      <c r="S97" s="5"/>
      <c r="T97" s="6"/>
      <c r="U97" s="5"/>
      <c r="V97" s="6"/>
      <c r="W97" s="5"/>
      <c r="X97" s="5">
        <f t="shared" si="6"/>
        <v>11.42</v>
      </c>
    </row>
    <row r="98" spans="1:24" x14ac:dyDescent="0.3">
      <c r="A98" s="92">
        <v>87</v>
      </c>
      <c r="B98" s="92">
        <v>21456</v>
      </c>
      <c r="C98" s="3"/>
      <c r="D98" s="4" t="s">
        <v>179</v>
      </c>
      <c r="E98" s="92">
        <f t="shared" si="7"/>
        <v>852715</v>
      </c>
      <c r="F98" s="92">
        <v>852715</v>
      </c>
      <c r="G98" s="92">
        <f t="shared" si="4"/>
        <v>1</v>
      </c>
      <c r="H98" s="4" t="s">
        <v>17</v>
      </c>
      <c r="I98" s="5">
        <f t="shared" si="5"/>
        <v>5.71</v>
      </c>
      <c r="J98" s="6" t="s">
        <v>2571</v>
      </c>
      <c r="K98" s="5">
        <v>5.71</v>
      </c>
      <c r="L98" s="6"/>
      <c r="M98" s="5"/>
      <c r="N98" s="6"/>
      <c r="O98" s="5"/>
      <c r="P98" s="6"/>
      <c r="Q98" s="5"/>
      <c r="R98" s="6"/>
      <c r="S98" s="5"/>
      <c r="T98" s="6"/>
      <c r="U98" s="5"/>
      <c r="V98" s="6"/>
      <c r="W98" s="5"/>
      <c r="X98" s="5">
        <f t="shared" si="6"/>
        <v>5.71</v>
      </c>
    </row>
    <row r="99" spans="1:24" x14ac:dyDescent="0.3">
      <c r="A99" s="92">
        <v>88</v>
      </c>
      <c r="B99" s="92">
        <v>21457</v>
      </c>
      <c r="C99" s="3"/>
      <c r="D99" s="4" t="s">
        <v>172</v>
      </c>
      <c r="E99" s="92">
        <f t="shared" si="7"/>
        <v>852716</v>
      </c>
      <c r="F99" s="92">
        <v>852717</v>
      </c>
      <c r="G99" s="92">
        <f t="shared" si="4"/>
        <v>2</v>
      </c>
      <c r="H99" s="4" t="s">
        <v>1567</v>
      </c>
      <c r="I99" s="5">
        <f t="shared" si="5"/>
        <v>11.42</v>
      </c>
      <c r="J99" s="6" t="s">
        <v>2528</v>
      </c>
      <c r="K99" s="5">
        <v>11.42</v>
      </c>
      <c r="L99" s="6"/>
      <c r="M99" s="5"/>
      <c r="N99" s="6"/>
      <c r="O99" s="5"/>
      <c r="P99" s="6"/>
      <c r="Q99" s="5"/>
      <c r="R99" s="6"/>
      <c r="S99" s="5"/>
      <c r="T99" s="6"/>
      <c r="U99" s="5"/>
      <c r="V99" s="6"/>
      <c r="W99" s="5"/>
      <c r="X99" s="5">
        <f t="shared" si="6"/>
        <v>11.42</v>
      </c>
    </row>
    <row r="100" spans="1:24" x14ac:dyDescent="0.3">
      <c r="A100" s="92">
        <v>89</v>
      </c>
      <c r="B100" s="92">
        <v>21458</v>
      </c>
      <c r="C100" s="3"/>
      <c r="D100" s="4" t="s">
        <v>300</v>
      </c>
      <c r="E100" s="92">
        <f t="shared" si="7"/>
        <v>852718</v>
      </c>
      <c r="F100" s="92">
        <v>852757</v>
      </c>
      <c r="G100" s="92">
        <f t="shared" si="4"/>
        <v>40</v>
      </c>
      <c r="H100" s="4" t="s">
        <v>10</v>
      </c>
      <c r="I100" s="5">
        <f t="shared" si="5"/>
        <v>228.4</v>
      </c>
      <c r="J100" s="6" t="s">
        <v>2572</v>
      </c>
      <c r="K100" s="5">
        <v>228.4</v>
      </c>
      <c r="L100" s="6"/>
      <c r="M100" s="5"/>
      <c r="N100" s="6"/>
      <c r="O100" s="5"/>
      <c r="P100" s="6"/>
      <c r="Q100" s="5"/>
      <c r="R100" s="6"/>
      <c r="S100" s="5"/>
      <c r="T100" s="6"/>
      <c r="U100" s="5"/>
      <c r="V100" s="6"/>
      <c r="W100" s="5"/>
      <c r="X100" s="5">
        <f t="shared" si="6"/>
        <v>228.4</v>
      </c>
    </row>
    <row r="101" spans="1:24" x14ac:dyDescent="0.3">
      <c r="A101" s="92">
        <v>90</v>
      </c>
      <c r="B101" s="92">
        <v>21459</v>
      </c>
      <c r="C101" s="3"/>
      <c r="D101" s="4" t="s">
        <v>152</v>
      </c>
      <c r="E101" s="92">
        <f t="shared" si="7"/>
        <v>852758</v>
      </c>
      <c r="F101" s="92">
        <v>852773</v>
      </c>
      <c r="G101" s="92">
        <f t="shared" si="4"/>
        <v>16</v>
      </c>
      <c r="H101" s="4" t="s">
        <v>35</v>
      </c>
      <c r="I101" s="5">
        <f t="shared" si="5"/>
        <v>91.36</v>
      </c>
      <c r="J101" s="6" t="s">
        <v>2573</v>
      </c>
      <c r="K101" s="5">
        <v>39.97</v>
      </c>
      <c r="L101" s="6" t="s">
        <v>2574</v>
      </c>
      <c r="M101" s="5">
        <v>28.55</v>
      </c>
      <c r="N101" s="6" t="s">
        <v>2575</v>
      </c>
      <c r="O101" s="5">
        <v>22.84</v>
      </c>
      <c r="P101" s="6"/>
      <c r="Q101" s="5"/>
      <c r="R101" s="6"/>
      <c r="S101" s="5"/>
      <c r="T101" s="6"/>
      <c r="U101" s="5"/>
      <c r="V101" s="6"/>
      <c r="W101" s="5"/>
      <c r="X101" s="5">
        <f t="shared" si="6"/>
        <v>91.36</v>
      </c>
    </row>
    <row r="102" spans="1:24" x14ac:dyDescent="0.3">
      <c r="A102" s="92">
        <v>91</v>
      </c>
      <c r="B102" s="92">
        <v>21460</v>
      </c>
      <c r="C102" s="3"/>
      <c r="D102" s="4" t="s">
        <v>172</v>
      </c>
      <c r="E102" s="92">
        <f t="shared" si="7"/>
        <v>852774</v>
      </c>
      <c r="F102" s="92">
        <v>852775</v>
      </c>
      <c r="G102" s="92">
        <f t="shared" si="4"/>
        <v>2</v>
      </c>
      <c r="H102" s="4" t="s">
        <v>207</v>
      </c>
      <c r="I102" s="5">
        <f t="shared" si="5"/>
        <v>11.42</v>
      </c>
      <c r="J102" s="126" t="s">
        <v>98</v>
      </c>
      <c r="K102" s="5"/>
      <c r="L102" s="6"/>
      <c r="M102" s="5"/>
      <c r="N102" s="6"/>
      <c r="O102" s="5"/>
      <c r="P102" s="6"/>
      <c r="Q102" s="5"/>
      <c r="R102" s="6"/>
      <c r="S102" s="5"/>
      <c r="T102" s="6"/>
      <c r="U102" s="5"/>
      <c r="V102" s="6"/>
      <c r="W102" s="5"/>
      <c r="X102" s="5">
        <f t="shared" si="6"/>
        <v>0</v>
      </c>
    </row>
    <row r="103" spans="1:24" x14ac:dyDescent="0.3">
      <c r="A103" s="92">
        <v>92</v>
      </c>
      <c r="B103" s="92">
        <v>21461</v>
      </c>
      <c r="C103" s="3">
        <v>43360</v>
      </c>
      <c r="D103" s="4" t="s">
        <v>257</v>
      </c>
      <c r="E103" s="92">
        <f t="shared" si="7"/>
        <v>852776</v>
      </c>
      <c r="F103" s="92">
        <v>852776</v>
      </c>
      <c r="G103" s="92">
        <f t="shared" si="4"/>
        <v>1</v>
      </c>
      <c r="H103" s="4" t="s">
        <v>108</v>
      </c>
      <c r="I103" s="5">
        <f t="shared" si="5"/>
        <v>5.71</v>
      </c>
      <c r="J103" s="6" t="s">
        <v>2529</v>
      </c>
      <c r="K103" s="5">
        <v>5.71</v>
      </c>
      <c r="L103" s="6"/>
      <c r="M103" s="5"/>
      <c r="N103" s="6"/>
      <c r="O103" s="5"/>
      <c r="P103" s="6"/>
      <c r="Q103" s="5"/>
      <c r="R103" s="6"/>
      <c r="S103" s="5"/>
      <c r="T103" s="6"/>
      <c r="U103" s="5"/>
      <c r="V103" s="6"/>
      <c r="W103" s="5"/>
      <c r="X103" s="5">
        <f t="shared" si="6"/>
        <v>5.71</v>
      </c>
    </row>
    <row r="104" spans="1:24" x14ac:dyDescent="0.3">
      <c r="A104" s="92">
        <v>93</v>
      </c>
      <c r="B104" s="92">
        <v>21462</v>
      </c>
      <c r="C104" s="3"/>
      <c r="D104" s="4" t="s">
        <v>257</v>
      </c>
      <c r="E104" s="92">
        <f t="shared" si="7"/>
        <v>852777</v>
      </c>
      <c r="F104" s="92">
        <v>852778</v>
      </c>
      <c r="G104" s="92">
        <f t="shared" si="4"/>
        <v>2</v>
      </c>
      <c r="H104" s="4" t="s">
        <v>1567</v>
      </c>
      <c r="I104" s="5">
        <f t="shared" si="5"/>
        <v>11.42</v>
      </c>
      <c r="J104" s="6" t="s">
        <v>2576</v>
      </c>
      <c r="K104" s="5">
        <v>11.42</v>
      </c>
      <c r="L104" s="6"/>
      <c r="M104" s="5"/>
      <c r="N104" s="6"/>
      <c r="O104" s="5"/>
      <c r="P104" s="6"/>
      <c r="Q104" s="5"/>
      <c r="R104" s="6"/>
      <c r="S104" s="5"/>
      <c r="T104" s="6"/>
      <c r="U104" s="5"/>
      <c r="V104" s="6"/>
      <c r="W104" s="5"/>
      <c r="X104" s="5">
        <f t="shared" si="6"/>
        <v>11.42</v>
      </c>
    </row>
    <row r="105" spans="1:24" x14ac:dyDescent="0.3">
      <c r="A105" s="92">
        <v>94</v>
      </c>
      <c r="B105" s="92">
        <v>21463</v>
      </c>
      <c r="C105" s="3"/>
      <c r="D105" s="4" t="s">
        <v>249</v>
      </c>
      <c r="E105" s="92">
        <f t="shared" si="7"/>
        <v>852779</v>
      </c>
      <c r="F105" s="92">
        <v>852782</v>
      </c>
      <c r="G105" s="92">
        <f t="shared" si="4"/>
        <v>4</v>
      </c>
      <c r="H105" s="4" t="s">
        <v>193</v>
      </c>
      <c r="I105" s="5">
        <f t="shared" si="5"/>
        <v>22.84</v>
      </c>
      <c r="J105" s="6" t="s">
        <v>2577</v>
      </c>
      <c r="K105" s="5">
        <v>22.84</v>
      </c>
      <c r="L105" s="6"/>
      <c r="M105" s="5"/>
      <c r="N105" s="6"/>
      <c r="O105" s="5"/>
      <c r="P105" s="6"/>
      <c r="Q105" s="5"/>
      <c r="R105" s="6"/>
      <c r="S105" s="5"/>
      <c r="T105" s="6"/>
      <c r="U105" s="5"/>
      <c r="V105" s="6"/>
      <c r="W105" s="5"/>
      <c r="X105" s="5">
        <f t="shared" si="6"/>
        <v>22.84</v>
      </c>
    </row>
    <row r="106" spans="1:24" x14ac:dyDescent="0.3">
      <c r="A106" s="92">
        <v>95</v>
      </c>
      <c r="B106" s="92">
        <v>21464</v>
      </c>
      <c r="C106" s="3"/>
      <c r="D106" s="4" t="s">
        <v>249</v>
      </c>
      <c r="E106" s="92">
        <f t="shared" si="7"/>
        <v>852783</v>
      </c>
      <c r="F106" s="92">
        <v>852794</v>
      </c>
      <c r="G106" s="92">
        <f t="shared" si="4"/>
        <v>12</v>
      </c>
      <c r="H106" s="4" t="s">
        <v>193</v>
      </c>
      <c r="I106" s="5">
        <f t="shared" si="5"/>
        <v>68.52</v>
      </c>
      <c r="J106" s="6" t="s">
        <v>2677</v>
      </c>
      <c r="K106" s="5">
        <v>22.84</v>
      </c>
      <c r="L106" s="6" t="s">
        <v>2678</v>
      </c>
      <c r="M106" s="5">
        <v>45.68</v>
      </c>
      <c r="N106" s="6"/>
      <c r="O106" s="5"/>
      <c r="P106" s="6"/>
      <c r="Q106" s="5"/>
      <c r="R106" s="6"/>
      <c r="S106" s="5"/>
      <c r="T106" s="6"/>
      <c r="U106" s="5"/>
      <c r="V106" s="6"/>
      <c r="W106" s="5"/>
      <c r="X106" s="5">
        <f t="shared" si="6"/>
        <v>68.52</v>
      </c>
    </row>
    <row r="107" spans="1:24" x14ac:dyDescent="0.3">
      <c r="A107" s="92">
        <v>96</v>
      </c>
      <c r="B107" s="92">
        <v>21465</v>
      </c>
      <c r="C107" s="3"/>
      <c r="D107" s="4" t="s">
        <v>138</v>
      </c>
      <c r="E107" s="92">
        <f t="shared" si="7"/>
        <v>852795</v>
      </c>
      <c r="F107" s="92">
        <v>852829</v>
      </c>
      <c r="G107" s="92">
        <f t="shared" si="4"/>
        <v>35</v>
      </c>
      <c r="H107" s="4" t="s">
        <v>108</v>
      </c>
      <c r="I107" s="5">
        <f t="shared" si="5"/>
        <v>199.85</v>
      </c>
      <c r="J107" s="6" t="s">
        <v>2578</v>
      </c>
      <c r="K107" s="5">
        <v>57.1</v>
      </c>
      <c r="L107" s="6" t="s">
        <v>2579</v>
      </c>
      <c r="M107" s="5">
        <v>57.1</v>
      </c>
      <c r="N107" s="6" t="s">
        <v>2580</v>
      </c>
      <c r="O107" s="5">
        <v>57.1</v>
      </c>
      <c r="P107" s="6" t="s">
        <v>2581</v>
      </c>
      <c r="Q107" s="5">
        <v>28.55</v>
      </c>
      <c r="R107" s="6"/>
      <c r="S107" s="5"/>
      <c r="T107" s="6"/>
      <c r="U107" s="5"/>
      <c r="V107" s="6"/>
      <c r="W107" s="5"/>
      <c r="X107" s="5">
        <f t="shared" si="6"/>
        <v>199.85000000000002</v>
      </c>
    </row>
    <row r="108" spans="1:24" x14ac:dyDescent="0.3">
      <c r="A108" s="92">
        <v>97</v>
      </c>
      <c r="B108" s="92">
        <v>21466</v>
      </c>
      <c r="C108" s="3"/>
      <c r="D108" s="4" t="s">
        <v>262</v>
      </c>
      <c r="E108" s="92">
        <f t="shared" si="7"/>
        <v>852830</v>
      </c>
      <c r="F108" s="92">
        <v>852831</v>
      </c>
      <c r="G108" s="92">
        <f t="shared" si="4"/>
        <v>2</v>
      </c>
      <c r="H108" s="4" t="s">
        <v>33</v>
      </c>
      <c r="I108" s="5">
        <f t="shared" si="5"/>
        <v>11.42</v>
      </c>
      <c r="J108" s="6" t="s">
        <v>2530</v>
      </c>
      <c r="K108" s="5">
        <v>11.42</v>
      </c>
      <c r="L108" s="6"/>
      <c r="M108" s="5"/>
      <c r="N108" s="6"/>
      <c r="O108" s="5"/>
      <c r="P108" s="6"/>
      <c r="Q108" s="5"/>
      <c r="R108" s="6"/>
      <c r="S108" s="5"/>
      <c r="T108" s="6"/>
      <c r="U108" s="5"/>
      <c r="V108" s="6"/>
      <c r="W108" s="5"/>
      <c r="X108" s="5">
        <f t="shared" si="6"/>
        <v>11.42</v>
      </c>
    </row>
    <row r="109" spans="1:24" x14ac:dyDescent="0.3">
      <c r="A109" s="92">
        <v>98</v>
      </c>
      <c r="B109" s="92">
        <v>21467</v>
      </c>
      <c r="C109" s="3"/>
      <c r="D109" s="4" t="s">
        <v>255</v>
      </c>
      <c r="E109" s="92">
        <f t="shared" si="7"/>
        <v>852832</v>
      </c>
      <c r="F109" s="92">
        <v>852832</v>
      </c>
      <c r="G109" s="92">
        <f t="shared" si="4"/>
        <v>1</v>
      </c>
      <c r="H109" s="4" t="s">
        <v>23</v>
      </c>
      <c r="I109" s="5">
        <f t="shared" si="5"/>
        <v>5.71</v>
      </c>
      <c r="J109" s="6" t="s">
        <v>2531</v>
      </c>
      <c r="K109" s="5">
        <v>5.71</v>
      </c>
      <c r="L109" s="6"/>
      <c r="M109" s="5"/>
      <c r="N109" s="6"/>
      <c r="O109" s="5"/>
      <c r="P109" s="6"/>
      <c r="Q109" s="5"/>
      <c r="R109" s="6"/>
      <c r="S109" s="5"/>
      <c r="T109" s="6"/>
      <c r="U109" s="5"/>
      <c r="V109" s="6"/>
      <c r="W109" s="5"/>
      <c r="X109" s="5">
        <f t="shared" si="6"/>
        <v>5.71</v>
      </c>
    </row>
    <row r="110" spans="1:24" x14ac:dyDescent="0.3">
      <c r="A110" s="92">
        <v>99</v>
      </c>
      <c r="B110" s="92">
        <v>21468</v>
      </c>
      <c r="C110" s="3"/>
      <c r="D110" s="4" t="s">
        <v>177</v>
      </c>
      <c r="E110" s="92">
        <f t="shared" si="7"/>
        <v>852833</v>
      </c>
      <c r="F110" s="92">
        <v>852835</v>
      </c>
      <c r="G110" s="92">
        <f t="shared" si="4"/>
        <v>3</v>
      </c>
      <c r="H110" s="4" t="s">
        <v>123</v>
      </c>
      <c r="I110" s="5">
        <f t="shared" si="5"/>
        <v>17.13</v>
      </c>
      <c r="J110" s="6" t="s">
        <v>2483</v>
      </c>
      <c r="K110" s="5">
        <v>17.13</v>
      </c>
      <c r="L110" s="6"/>
      <c r="M110" s="5"/>
      <c r="N110" s="6"/>
      <c r="O110" s="5"/>
      <c r="P110" s="6"/>
      <c r="Q110" s="5"/>
      <c r="R110" s="6"/>
      <c r="S110" s="5"/>
      <c r="T110" s="6"/>
      <c r="U110" s="5"/>
      <c r="V110" s="6"/>
      <c r="W110" s="5"/>
      <c r="X110" s="5">
        <f t="shared" si="6"/>
        <v>17.13</v>
      </c>
    </row>
    <row r="111" spans="1:24" x14ac:dyDescent="0.3">
      <c r="A111" s="92">
        <v>100</v>
      </c>
      <c r="B111" s="92">
        <v>21469</v>
      </c>
      <c r="C111" s="3"/>
      <c r="D111" s="4" t="s">
        <v>247</v>
      </c>
      <c r="E111" s="92">
        <f t="shared" si="7"/>
        <v>852836</v>
      </c>
      <c r="F111" s="92">
        <v>852841</v>
      </c>
      <c r="G111" s="92">
        <f t="shared" si="4"/>
        <v>6</v>
      </c>
      <c r="H111" s="4" t="s">
        <v>131</v>
      </c>
      <c r="I111" s="5">
        <f t="shared" si="5"/>
        <v>34.26</v>
      </c>
      <c r="J111" s="6" t="s">
        <v>2532</v>
      </c>
      <c r="K111" s="5">
        <v>34.26</v>
      </c>
      <c r="L111" s="6"/>
      <c r="M111" s="5"/>
      <c r="N111" s="6"/>
      <c r="O111" s="5"/>
      <c r="P111" s="6"/>
      <c r="Q111" s="5"/>
      <c r="R111" s="6"/>
      <c r="S111" s="5"/>
      <c r="T111" s="6"/>
      <c r="U111" s="5"/>
      <c r="V111" s="6"/>
      <c r="W111" s="5"/>
      <c r="X111" s="5">
        <f t="shared" si="6"/>
        <v>34.26</v>
      </c>
    </row>
    <row r="112" spans="1:24" x14ac:dyDescent="0.3">
      <c r="A112" s="92">
        <v>101</v>
      </c>
      <c r="B112" s="92">
        <v>21470</v>
      </c>
      <c r="C112" s="3"/>
      <c r="D112" s="4" t="s">
        <v>235</v>
      </c>
      <c r="E112" s="92">
        <f t="shared" si="7"/>
        <v>852842</v>
      </c>
      <c r="F112" s="92">
        <v>852847</v>
      </c>
      <c r="G112" s="92">
        <f t="shared" si="4"/>
        <v>6</v>
      </c>
      <c r="H112" s="4" t="s">
        <v>121</v>
      </c>
      <c r="I112" s="5">
        <f t="shared" si="5"/>
        <v>34.26</v>
      </c>
      <c r="J112" s="6" t="s">
        <v>2533</v>
      </c>
      <c r="K112" s="5">
        <v>22.84</v>
      </c>
      <c r="L112" s="6" t="s">
        <v>2534</v>
      </c>
      <c r="M112" s="5">
        <v>11.42</v>
      </c>
      <c r="N112" s="6"/>
      <c r="O112" s="5"/>
      <c r="P112" s="6"/>
      <c r="Q112" s="5"/>
      <c r="R112" s="6"/>
      <c r="S112" s="5"/>
      <c r="T112" s="6"/>
      <c r="U112" s="5"/>
      <c r="V112" s="6"/>
      <c r="W112" s="5"/>
      <c r="X112" s="5">
        <f t="shared" si="6"/>
        <v>34.26</v>
      </c>
    </row>
    <row r="113" spans="1:24" x14ac:dyDescent="0.3">
      <c r="A113" s="92">
        <v>102</v>
      </c>
      <c r="B113" s="92">
        <v>21471</v>
      </c>
      <c r="C113" s="3">
        <v>43361</v>
      </c>
      <c r="D113" s="4" t="s">
        <v>229</v>
      </c>
      <c r="E113" s="92">
        <f t="shared" si="7"/>
        <v>852848</v>
      </c>
      <c r="F113" s="92">
        <v>852852</v>
      </c>
      <c r="G113" s="92">
        <f t="shared" si="4"/>
        <v>5</v>
      </c>
      <c r="H113" s="4" t="s">
        <v>39</v>
      </c>
      <c r="I113" s="5">
        <f t="shared" si="5"/>
        <v>28.55</v>
      </c>
      <c r="J113" s="6" t="s">
        <v>2582</v>
      </c>
      <c r="K113" s="5">
        <v>28.55</v>
      </c>
      <c r="L113" s="6"/>
      <c r="M113" s="5"/>
      <c r="N113" s="6"/>
      <c r="O113" s="5"/>
      <c r="P113" s="6"/>
      <c r="Q113" s="5"/>
      <c r="R113" s="6"/>
      <c r="S113" s="5"/>
      <c r="T113" s="6"/>
      <c r="U113" s="5"/>
      <c r="V113" s="6"/>
      <c r="W113" s="5"/>
      <c r="X113" s="5">
        <f t="shared" si="6"/>
        <v>28.55</v>
      </c>
    </row>
    <row r="114" spans="1:24" x14ac:dyDescent="0.3">
      <c r="A114" s="92">
        <v>103</v>
      </c>
      <c r="B114" s="92">
        <v>21472</v>
      </c>
      <c r="C114" s="3"/>
      <c r="D114" s="4" t="s">
        <v>261</v>
      </c>
      <c r="E114" s="92">
        <f t="shared" si="7"/>
        <v>852853</v>
      </c>
      <c r="F114" s="92">
        <v>852860</v>
      </c>
      <c r="G114" s="92">
        <f t="shared" si="4"/>
        <v>8</v>
      </c>
      <c r="H114" s="4" t="s">
        <v>61</v>
      </c>
      <c r="I114" s="5">
        <f t="shared" si="5"/>
        <v>45.68</v>
      </c>
      <c r="J114" s="6" t="s">
        <v>2535</v>
      </c>
      <c r="K114" s="5">
        <v>22.84</v>
      </c>
      <c r="L114" s="6" t="s">
        <v>2536</v>
      </c>
      <c r="M114" s="5">
        <v>22.84</v>
      </c>
      <c r="N114" s="6"/>
      <c r="O114" s="5"/>
      <c r="P114" s="6"/>
      <c r="Q114" s="5"/>
      <c r="R114" s="6"/>
      <c r="S114" s="5"/>
      <c r="T114" s="6"/>
      <c r="U114" s="5"/>
      <c r="V114" s="6"/>
      <c r="W114" s="5"/>
      <c r="X114" s="5">
        <f t="shared" si="6"/>
        <v>45.68</v>
      </c>
    </row>
    <row r="115" spans="1:24" x14ac:dyDescent="0.3">
      <c r="A115" s="92">
        <v>104</v>
      </c>
      <c r="B115" s="92">
        <v>21473</v>
      </c>
      <c r="C115" s="3"/>
      <c r="D115" s="4" t="s">
        <v>251</v>
      </c>
      <c r="E115" s="92">
        <f t="shared" si="7"/>
        <v>852861</v>
      </c>
      <c r="F115" s="92">
        <v>852865</v>
      </c>
      <c r="G115" s="92">
        <f t="shared" si="4"/>
        <v>5</v>
      </c>
      <c r="H115" s="4" t="s">
        <v>1567</v>
      </c>
      <c r="I115" s="5">
        <f t="shared" si="5"/>
        <v>28.55</v>
      </c>
      <c r="J115" s="6" t="s">
        <v>2583</v>
      </c>
      <c r="K115" s="5">
        <v>28.55</v>
      </c>
      <c r="L115" s="6"/>
      <c r="M115" s="5"/>
      <c r="N115" s="6"/>
      <c r="O115" s="5"/>
      <c r="P115" s="6"/>
      <c r="Q115" s="5"/>
      <c r="R115" s="6"/>
      <c r="S115" s="5"/>
      <c r="T115" s="6"/>
      <c r="U115" s="5"/>
      <c r="V115" s="6"/>
      <c r="W115" s="5"/>
      <c r="X115" s="5">
        <f t="shared" si="6"/>
        <v>28.55</v>
      </c>
    </row>
    <row r="116" spans="1:24" x14ac:dyDescent="0.3">
      <c r="A116" s="92">
        <v>105</v>
      </c>
      <c r="B116" s="92">
        <v>21474</v>
      </c>
      <c r="C116" s="3"/>
      <c r="D116" s="4" t="s">
        <v>253</v>
      </c>
      <c r="E116" s="92">
        <f t="shared" si="7"/>
        <v>852866</v>
      </c>
      <c r="F116" s="92">
        <v>852867</v>
      </c>
      <c r="G116" s="92">
        <f t="shared" si="4"/>
        <v>2</v>
      </c>
      <c r="H116" s="4" t="s">
        <v>43</v>
      </c>
      <c r="I116" s="5">
        <f t="shared" si="5"/>
        <v>11.42</v>
      </c>
      <c r="J116" s="6" t="s">
        <v>2584</v>
      </c>
      <c r="K116" s="5">
        <v>5.71</v>
      </c>
      <c r="L116" s="6" t="s">
        <v>2585</v>
      </c>
      <c r="M116" s="5">
        <v>5.71</v>
      </c>
      <c r="N116" s="6"/>
      <c r="O116" s="5"/>
      <c r="P116" s="6"/>
      <c r="Q116" s="5"/>
      <c r="R116" s="6" t="s">
        <v>125</v>
      </c>
      <c r="S116" s="5"/>
      <c r="T116" s="6"/>
      <c r="U116" s="5"/>
      <c r="V116" s="6"/>
      <c r="W116" s="5"/>
      <c r="X116" s="5">
        <f t="shared" si="6"/>
        <v>11.42</v>
      </c>
    </row>
    <row r="117" spans="1:24" x14ac:dyDescent="0.3">
      <c r="A117" s="92">
        <v>106</v>
      </c>
      <c r="B117" s="92">
        <v>21475</v>
      </c>
      <c r="C117" s="3"/>
      <c r="D117" s="4" t="s">
        <v>2460</v>
      </c>
      <c r="E117" s="92">
        <f t="shared" si="7"/>
        <v>852868</v>
      </c>
      <c r="F117" s="92">
        <v>852877</v>
      </c>
      <c r="G117" s="92">
        <f t="shared" si="4"/>
        <v>10</v>
      </c>
      <c r="H117" s="4" t="s">
        <v>14</v>
      </c>
      <c r="I117" s="5">
        <f t="shared" si="5"/>
        <v>57.1</v>
      </c>
      <c r="J117" s="6" t="s">
        <v>2679</v>
      </c>
      <c r="K117" s="5">
        <v>57.1</v>
      </c>
      <c r="L117" s="6"/>
      <c r="M117" s="5"/>
      <c r="N117" s="134"/>
      <c r="O117" s="5"/>
      <c r="P117" s="6"/>
      <c r="Q117" s="5"/>
      <c r="R117" s="6"/>
      <c r="S117" s="5"/>
      <c r="T117" s="6"/>
      <c r="U117" s="5"/>
      <c r="V117" s="6"/>
      <c r="W117" s="5"/>
      <c r="X117" s="5">
        <f t="shared" si="6"/>
        <v>57.1</v>
      </c>
    </row>
    <row r="118" spans="1:24" x14ac:dyDescent="0.3">
      <c r="A118" s="92">
        <v>107</v>
      </c>
      <c r="B118" s="92">
        <v>21476</v>
      </c>
      <c r="C118" s="3"/>
      <c r="D118" s="4" t="s">
        <v>2461</v>
      </c>
      <c r="E118" s="92">
        <f t="shared" si="7"/>
        <v>852878</v>
      </c>
      <c r="F118" s="92">
        <v>852898</v>
      </c>
      <c r="G118" s="92">
        <f t="shared" si="4"/>
        <v>21</v>
      </c>
      <c r="H118" s="4" t="s">
        <v>14</v>
      </c>
      <c r="I118" s="5">
        <f t="shared" si="5"/>
        <v>119.91</v>
      </c>
      <c r="J118" s="6" t="s">
        <v>2680</v>
      </c>
      <c r="K118" s="5">
        <v>119.91</v>
      </c>
      <c r="L118" s="6"/>
      <c r="M118" s="5"/>
      <c r="N118" s="6"/>
      <c r="O118" s="5"/>
      <c r="P118" s="6"/>
      <c r="Q118" s="5"/>
      <c r="R118" s="6"/>
      <c r="S118" s="5"/>
      <c r="T118" s="6"/>
      <c r="U118" s="5"/>
      <c r="V118" s="6"/>
      <c r="W118" s="5"/>
      <c r="X118" s="5">
        <f t="shared" si="6"/>
        <v>119.91</v>
      </c>
    </row>
    <row r="119" spans="1:24" x14ac:dyDescent="0.3">
      <c r="A119" s="92">
        <v>108</v>
      </c>
      <c r="B119" s="92">
        <v>21477</v>
      </c>
      <c r="C119" s="3"/>
      <c r="D119" s="4" t="s">
        <v>2462</v>
      </c>
      <c r="E119" s="92">
        <f t="shared" si="7"/>
        <v>852899</v>
      </c>
      <c r="F119" s="92">
        <v>852905</v>
      </c>
      <c r="G119" s="92">
        <f t="shared" si="4"/>
        <v>7</v>
      </c>
      <c r="H119" s="4" t="s">
        <v>14</v>
      </c>
      <c r="I119" s="5">
        <f t="shared" si="5"/>
        <v>39.97</v>
      </c>
      <c r="J119" s="6" t="s">
        <v>2681</v>
      </c>
      <c r="K119" s="5">
        <v>39.97</v>
      </c>
      <c r="L119" s="6"/>
      <c r="M119" s="5"/>
      <c r="N119" s="6"/>
      <c r="O119" s="5"/>
      <c r="P119" s="6"/>
      <c r="Q119" s="5"/>
      <c r="R119" s="6"/>
      <c r="S119" s="5"/>
      <c r="T119" s="6"/>
      <c r="U119" s="5"/>
      <c r="V119" s="6"/>
      <c r="W119" s="5"/>
      <c r="X119" s="5">
        <f t="shared" si="6"/>
        <v>39.97</v>
      </c>
    </row>
    <row r="120" spans="1:24" x14ac:dyDescent="0.3">
      <c r="A120" s="92">
        <v>109</v>
      </c>
      <c r="B120" s="92">
        <v>21478</v>
      </c>
      <c r="C120" s="3"/>
      <c r="D120" s="4" t="s">
        <v>186</v>
      </c>
      <c r="E120" s="92">
        <f t="shared" si="7"/>
        <v>852906</v>
      </c>
      <c r="F120" s="92">
        <v>852911</v>
      </c>
      <c r="G120" s="92">
        <f t="shared" si="4"/>
        <v>6</v>
      </c>
      <c r="H120" s="4" t="s">
        <v>117</v>
      </c>
      <c r="I120" s="5">
        <f t="shared" si="5"/>
        <v>34.26</v>
      </c>
      <c r="J120" s="6" t="s">
        <v>2586</v>
      </c>
      <c r="K120" s="5">
        <v>17.13</v>
      </c>
      <c r="L120" s="6" t="s">
        <v>2587</v>
      </c>
      <c r="M120" s="5">
        <v>17.13</v>
      </c>
      <c r="N120" s="6"/>
      <c r="O120" s="5"/>
      <c r="P120" s="6"/>
      <c r="Q120" s="5"/>
      <c r="R120" s="6"/>
      <c r="S120" s="5"/>
      <c r="T120" s="6"/>
      <c r="U120" s="5"/>
      <c r="V120" s="6"/>
      <c r="W120" s="5"/>
      <c r="X120" s="5">
        <f t="shared" si="6"/>
        <v>34.26</v>
      </c>
    </row>
    <row r="121" spans="1:24" x14ac:dyDescent="0.3">
      <c r="A121" s="92">
        <v>110</v>
      </c>
      <c r="B121" s="92">
        <v>21479</v>
      </c>
      <c r="C121" s="3"/>
      <c r="D121" s="4" t="s">
        <v>156</v>
      </c>
      <c r="E121" s="92">
        <f t="shared" si="7"/>
        <v>852912</v>
      </c>
      <c r="F121" s="92">
        <v>852915</v>
      </c>
      <c r="G121" s="92">
        <f t="shared" si="4"/>
        <v>4</v>
      </c>
      <c r="H121" s="4" t="s">
        <v>6</v>
      </c>
      <c r="I121" s="5">
        <f t="shared" si="5"/>
        <v>22.84</v>
      </c>
      <c r="J121" s="6" t="s">
        <v>2537</v>
      </c>
      <c r="K121" s="5">
        <v>22.84</v>
      </c>
      <c r="L121" s="6"/>
      <c r="M121" s="5"/>
      <c r="N121" s="6"/>
      <c r="O121" s="5"/>
      <c r="P121" s="6"/>
      <c r="Q121" s="5"/>
      <c r="R121" s="6"/>
      <c r="S121" s="5"/>
      <c r="T121" s="6"/>
      <c r="U121" s="5"/>
      <c r="V121" s="6"/>
      <c r="W121" s="5"/>
      <c r="X121" s="5">
        <f t="shared" si="6"/>
        <v>22.84</v>
      </c>
    </row>
    <row r="122" spans="1:24" x14ac:dyDescent="0.3">
      <c r="A122" s="92">
        <v>111</v>
      </c>
      <c r="B122" s="92">
        <v>21480</v>
      </c>
      <c r="C122" s="3"/>
      <c r="D122" s="4" t="s">
        <v>333</v>
      </c>
      <c r="E122" s="92">
        <f t="shared" si="7"/>
        <v>852916</v>
      </c>
      <c r="F122" s="92">
        <v>852922</v>
      </c>
      <c r="G122" s="92">
        <f t="shared" si="4"/>
        <v>7</v>
      </c>
      <c r="H122" s="4" t="s">
        <v>188</v>
      </c>
      <c r="I122" s="5">
        <f t="shared" si="5"/>
        <v>39.97</v>
      </c>
      <c r="J122" s="6" t="s">
        <v>2588</v>
      </c>
      <c r="K122" s="5">
        <v>22.84</v>
      </c>
      <c r="L122" s="6" t="s">
        <v>1626</v>
      </c>
      <c r="M122" s="5">
        <v>17.13</v>
      </c>
      <c r="N122" s="6"/>
      <c r="O122" s="5"/>
      <c r="P122" s="6"/>
      <c r="Q122" s="5"/>
      <c r="R122" s="6"/>
      <c r="S122" s="5"/>
      <c r="T122" s="6"/>
      <c r="U122" s="5"/>
      <c r="V122" s="6"/>
      <c r="W122" s="5"/>
      <c r="X122" s="5">
        <f t="shared" si="6"/>
        <v>39.97</v>
      </c>
    </row>
    <row r="123" spans="1:24" x14ac:dyDescent="0.3">
      <c r="A123" s="92">
        <v>112</v>
      </c>
      <c r="B123" s="92">
        <v>21481</v>
      </c>
      <c r="C123" s="3">
        <v>43362</v>
      </c>
      <c r="D123" s="4" t="s">
        <v>141</v>
      </c>
      <c r="E123" s="92">
        <f t="shared" si="7"/>
        <v>852923</v>
      </c>
      <c r="F123" s="92">
        <v>852937</v>
      </c>
      <c r="G123" s="92">
        <f t="shared" si="4"/>
        <v>15</v>
      </c>
      <c r="H123" s="4" t="s">
        <v>2491</v>
      </c>
      <c r="I123" s="5">
        <f t="shared" si="5"/>
        <v>85.65</v>
      </c>
      <c r="J123" s="6" t="s">
        <v>2589</v>
      </c>
      <c r="K123" s="5">
        <v>39.97</v>
      </c>
      <c r="L123" s="6" t="s">
        <v>2590</v>
      </c>
      <c r="M123" s="5">
        <v>22.84</v>
      </c>
      <c r="N123" s="6" t="s">
        <v>2591</v>
      </c>
      <c r="O123" s="5">
        <v>22.84</v>
      </c>
      <c r="P123" s="6"/>
      <c r="Q123" s="5"/>
      <c r="R123" s="6"/>
      <c r="S123" s="5"/>
      <c r="T123" s="6"/>
      <c r="U123" s="5"/>
      <c r="V123" s="6"/>
      <c r="W123" s="5"/>
      <c r="X123" s="5">
        <f t="shared" si="6"/>
        <v>85.65</v>
      </c>
    </row>
    <row r="124" spans="1:24" x14ac:dyDescent="0.3">
      <c r="A124" s="92">
        <v>113</v>
      </c>
      <c r="B124" s="92">
        <v>21482</v>
      </c>
      <c r="C124" s="3"/>
      <c r="D124" s="4" t="s">
        <v>270</v>
      </c>
      <c r="E124" s="92">
        <f t="shared" si="7"/>
        <v>852938</v>
      </c>
      <c r="F124" s="92">
        <v>852939</v>
      </c>
      <c r="G124" s="92">
        <f t="shared" si="4"/>
        <v>2</v>
      </c>
      <c r="H124" s="4" t="s">
        <v>4</v>
      </c>
      <c r="I124" s="5">
        <f t="shared" si="5"/>
        <v>11.42</v>
      </c>
      <c r="J124" s="6" t="s">
        <v>2538</v>
      </c>
      <c r="K124" s="5">
        <v>11.42</v>
      </c>
      <c r="L124" s="6"/>
      <c r="M124" s="5"/>
      <c r="N124" s="6"/>
      <c r="O124" s="5"/>
      <c r="P124" s="6"/>
      <c r="Q124" s="5"/>
      <c r="R124" s="6"/>
      <c r="S124" s="5"/>
      <c r="T124" s="6"/>
      <c r="U124" s="5"/>
      <c r="V124" s="6"/>
      <c r="W124" s="5"/>
      <c r="X124" s="5">
        <f t="shared" si="6"/>
        <v>11.42</v>
      </c>
    </row>
    <row r="125" spans="1:24" x14ac:dyDescent="0.3">
      <c r="A125" s="92">
        <v>114</v>
      </c>
      <c r="B125" s="92">
        <v>21484</v>
      </c>
      <c r="C125" s="3"/>
      <c r="D125" s="4" t="s">
        <v>179</v>
      </c>
      <c r="E125" s="92">
        <f t="shared" si="7"/>
        <v>852940</v>
      </c>
      <c r="F125" s="92">
        <v>852940</v>
      </c>
      <c r="G125" s="92">
        <f t="shared" si="4"/>
        <v>1</v>
      </c>
      <c r="H125" s="4" t="s">
        <v>1</v>
      </c>
      <c r="I125" s="5">
        <f t="shared" si="5"/>
        <v>5.71</v>
      </c>
      <c r="J125" s="6" t="s">
        <v>2592</v>
      </c>
      <c r="K125" s="5">
        <v>5.71</v>
      </c>
      <c r="L125" s="6"/>
      <c r="M125" s="5"/>
      <c r="N125" s="6"/>
      <c r="O125" s="5"/>
      <c r="P125" s="6"/>
      <c r="Q125" s="5"/>
      <c r="R125" s="6"/>
      <c r="S125" s="5"/>
      <c r="T125" s="6"/>
      <c r="U125" s="5"/>
      <c r="V125" s="6"/>
      <c r="W125" s="5"/>
      <c r="X125" s="5">
        <f t="shared" si="6"/>
        <v>5.71</v>
      </c>
    </row>
    <row r="126" spans="1:24" x14ac:dyDescent="0.3">
      <c r="A126" s="92">
        <v>115</v>
      </c>
      <c r="B126" s="92">
        <v>21485</v>
      </c>
      <c r="C126" s="3"/>
      <c r="D126" s="4" t="s">
        <v>161</v>
      </c>
      <c r="E126" s="92">
        <f t="shared" si="7"/>
        <v>852941</v>
      </c>
      <c r="F126" s="92">
        <v>852941</v>
      </c>
      <c r="G126" s="92">
        <f t="shared" si="4"/>
        <v>1</v>
      </c>
      <c r="H126" s="4" t="s">
        <v>12</v>
      </c>
      <c r="I126" s="5">
        <f t="shared" si="5"/>
        <v>5.71</v>
      </c>
      <c r="J126" s="6" t="s">
        <v>2593</v>
      </c>
      <c r="K126" s="5">
        <v>5.71</v>
      </c>
      <c r="L126" s="6"/>
      <c r="M126" s="5"/>
      <c r="N126" s="6"/>
      <c r="O126" s="5"/>
      <c r="P126" s="6"/>
      <c r="Q126" s="5"/>
      <c r="R126" s="6"/>
      <c r="S126" s="5"/>
      <c r="T126" s="6"/>
      <c r="U126" s="5"/>
      <c r="V126" s="6"/>
      <c r="W126" s="5"/>
      <c r="X126" s="5">
        <f t="shared" si="6"/>
        <v>5.71</v>
      </c>
    </row>
    <row r="127" spans="1:24" x14ac:dyDescent="0.3">
      <c r="A127" s="92">
        <v>116</v>
      </c>
      <c r="B127" s="92">
        <v>21486</v>
      </c>
      <c r="C127" s="3"/>
      <c r="D127" s="4" t="s">
        <v>251</v>
      </c>
      <c r="E127" s="92">
        <f t="shared" si="7"/>
        <v>852942</v>
      </c>
      <c r="F127" s="92">
        <v>852944</v>
      </c>
      <c r="G127" s="92">
        <f t="shared" si="4"/>
        <v>3</v>
      </c>
      <c r="H127" s="4" t="s">
        <v>73</v>
      </c>
      <c r="I127" s="5">
        <f t="shared" si="5"/>
        <v>17.13</v>
      </c>
      <c r="J127" s="6" t="s">
        <v>2594</v>
      </c>
      <c r="K127" s="5">
        <v>17.13</v>
      </c>
      <c r="L127" s="6"/>
      <c r="M127" s="5"/>
      <c r="N127" s="6"/>
      <c r="O127" s="5"/>
      <c r="P127" s="6"/>
      <c r="Q127" s="5"/>
      <c r="R127" s="6"/>
      <c r="S127" s="5"/>
      <c r="T127" s="6"/>
      <c r="U127" s="5"/>
      <c r="V127" s="6"/>
      <c r="W127" s="5"/>
      <c r="X127" s="5">
        <f t="shared" si="6"/>
        <v>17.13</v>
      </c>
    </row>
    <row r="128" spans="1:24" x14ac:dyDescent="0.3">
      <c r="A128" s="92">
        <v>117</v>
      </c>
      <c r="B128" s="92">
        <v>21487</v>
      </c>
      <c r="C128" s="3">
        <v>43363</v>
      </c>
      <c r="D128" s="4" t="s">
        <v>177</v>
      </c>
      <c r="E128" s="92">
        <f t="shared" si="7"/>
        <v>852945</v>
      </c>
      <c r="F128" s="92">
        <v>852946</v>
      </c>
      <c r="G128" s="92">
        <f t="shared" si="4"/>
        <v>2</v>
      </c>
      <c r="H128" s="4" t="s">
        <v>181</v>
      </c>
      <c r="I128" s="5">
        <f t="shared" si="5"/>
        <v>11.42</v>
      </c>
      <c r="J128" s="6" t="s">
        <v>2539</v>
      </c>
      <c r="K128" s="5">
        <v>11.42</v>
      </c>
      <c r="L128" s="6"/>
      <c r="M128" s="5"/>
      <c r="N128" s="6"/>
      <c r="O128" s="5"/>
      <c r="P128" s="6"/>
      <c r="Q128" s="5"/>
      <c r="R128" s="6"/>
      <c r="S128" s="5"/>
      <c r="T128" s="6"/>
      <c r="U128" s="5"/>
      <c r="V128" s="6"/>
      <c r="W128" s="5"/>
      <c r="X128" s="5">
        <f t="shared" si="6"/>
        <v>11.42</v>
      </c>
    </row>
    <row r="129" spans="1:24" x14ac:dyDescent="0.3">
      <c r="A129" s="92">
        <v>118</v>
      </c>
      <c r="B129" s="92">
        <v>21488</v>
      </c>
      <c r="C129" s="3"/>
      <c r="D129" s="4" t="s">
        <v>229</v>
      </c>
      <c r="E129" s="92">
        <f t="shared" si="7"/>
        <v>852947</v>
      </c>
      <c r="F129" s="92">
        <v>852949</v>
      </c>
      <c r="G129" s="92">
        <f t="shared" si="4"/>
        <v>3</v>
      </c>
      <c r="H129" s="4" t="s">
        <v>123</v>
      </c>
      <c r="I129" s="5">
        <f t="shared" si="5"/>
        <v>17.13</v>
      </c>
      <c r="J129" s="6" t="s">
        <v>2595</v>
      </c>
      <c r="K129" s="5">
        <v>17.13</v>
      </c>
      <c r="L129" s="6"/>
      <c r="M129" s="5"/>
      <c r="N129" s="6"/>
      <c r="O129" s="5"/>
      <c r="P129" s="6"/>
      <c r="Q129" s="5"/>
      <c r="R129" s="6"/>
      <c r="S129" s="5"/>
      <c r="T129" s="6"/>
      <c r="U129" s="5"/>
      <c r="V129" s="6"/>
      <c r="W129" s="5"/>
      <c r="X129" s="5">
        <f t="shared" si="6"/>
        <v>17.13</v>
      </c>
    </row>
    <row r="130" spans="1:24" x14ac:dyDescent="0.3">
      <c r="A130" s="92">
        <v>119</v>
      </c>
      <c r="B130" s="92">
        <v>21489</v>
      </c>
      <c r="C130" s="3"/>
      <c r="D130" s="4" t="s">
        <v>244</v>
      </c>
      <c r="E130" s="92">
        <f t="shared" si="7"/>
        <v>852950</v>
      </c>
      <c r="F130" s="92">
        <v>852954</v>
      </c>
      <c r="G130" s="92">
        <f t="shared" si="4"/>
        <v>5</v>
      </c>
      <c r="H130" s="4" t="s">
        <v>38</v>
      </c>
      <c r="I130" s="5">
        <f t="shared" si="5"/>
        <v>28.55</v>
      </c>
      <c r="J130" s="6" t="s">
        <v>2596</v>
      </c>
      <c r="K130" s="5">
        <v>17.13</v>
      </c>
      <c r="L130" s="6" t="s">
        <v>2597</v>
      </c>
      <c r="M130" s="5">
        <v>11.42</v>
      </c>
      <c r="N130" s="6"/>
      <c r="O130" s="5"/>
      <c r="P130" s="6"/>
      <c r="Q130" s="5"/>
      <c r="R130" s="6"/>
      <c r="S130" s="5"/>
      <c r="T130" s="6"/>
      <c r="U130" s="5"/>
      <c r="V130" s="6"/>
      <c r="W130" s="5"/>
      <c r="X130" s="5">
        <f t="shared" si="6"/>
        <v>28.549999999999997</v>
      </c>
    </row>
    <row r="131" spans="1:24" x14ac:dyDescent="0.3">
      <c r="A131" s="92">
        <v>120</v>
      </c>
      <c r="B131" s="92">
        <v>21490</v>
      </c>
      <c r="C131" s="3"/>
      <c r="D131" s="4" t="s">
        <v>237</v>
      </c>
      <c r="E131" s="92">
        <f t="shared" si="7"/>
        <v>852955</v>
      </c>
      <c r="F131" s="92">
        <v>852955</v>
      </c>
      <c r="G131" s="92">
        <f t="shared" si="4"/>
        <v>1</v>
      </c>
      <c r="H131" s="4" t="s">
        <v>60</v>
      </c>
      <c r="I131" s="5">
        <f t="shared" si="5"/>
        <v>5.71</v>
      </c>
      <c r="J131" s="6" t="s">
        <v>2682</v>
      </c>
      <c r="K131" s="5">
        <v>5.71</v>
      </c>
      <c r="L131" s="6"/>
      <c r="M131" s="5"/>
      <c r="N131" s="6"/>
      <c r="O131" s="5"/>
      <c r="P131" s="6"/>
      <c r="Q131" s="5"/>
      <c r="R131" s="6"/>
      <c r="S131" s="5"/>
      <c r="T131" s="6"/>
      <c r="U131" s="5"/>
      <c r="V131" s="6"/>
      <c r="W131" s="5"/>
      <c r="X131" s="5">
        <f t="shared" si="6"/>
        <v>5.71</v>
      </c>
    </row>
    <row r="132" spans="1:24" x14ac:dyDescent="0.3">
      <c r="A132" s="92">
        <v>121</v>
      </c>
      <c r="B132" s="92">
        <v>21491</v>
      </c>
      <c r="C132" s="3"/>
      <c r="D132" s="4" t="s">
        <v>248</v>
      </c>
      <c r="E132" s="92">
        <f t="shared" si="7"/>
        <v>852956</v>
      </c>
      <c r="F132" s="92">
        <v>852959</v>
      </c>
      <c r="G132" s="92">
        <f t="shared" si="4"/>
        <v>4</v>
      </c>
      <c r="H132" s="4" t="s">
        <v>13</v>
      </c>
      <c r="I132" s="5">
        <f t="shared" si="5"/>
        <v>22.84</v>
      </c>
      <c r="J132" s="6" t="s">
        <v>2540</v>
      </c>
      <c r="K132" s="5">
        <v>22.84</v>
      </c>
      <c r="L132" s="6"/>
      <c r="M132" s="5"/>
      <c r="N132" s="6"/>
      <c r="O132" s="5"/>
      <c r="P132" s="6"/>
      <c r="Q132" s="5"/>
      <c r="R132" s="6"/>
      <c r="S132" s="5"/>
      <c r="T132" s="6"/>
      <c r="U132" s="5"/>
      <c r="V132" s="6"/>
      <c r="W132" s="5"/>
      <c r="X132" s="5">
        <f t="shared" si="6"/>
        <v>22.84</v>
      </c>
    </row>
    <row r="133" spans="1:24" x14ac:dyDescent="0.3">
      <c r="A133" s="92">
        <v>122</v>
      </c>
      <c r="B133" s="92">
        <v>21492</v>
      </c>
      <c r="C133" s="3"/>
      <c r="D133" s="4" t="s">
        <v>166</v>
      </c>
      <c r="E133" s="92">
        <f t="shared" si="7"/>
        <v>852960</v>
      </c>
      <c r="F133" s="92">
        <v>852963</v>
      </c>
      <c r="G133" s="92">
        <f t="shared" si="4"/>
        <v>4</v>
      </c>
      <c r="H133" s="4" t="s">
        <v>22</v>
      </c>
      <c r="I133" s="5">
        <f t="shared" si="5"/>
        <v>22.84</v>
      </c>
      <c r="J133" s="6" t="s">
        <v>2598</v>
      </c>
      <c r="K133" s="5">
        <v>22.84</v>
      </c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>
        <f t="shared" si="6"/>
        <v>22.84</v>
      </c>
    </row>
    <row r="134" spans="1:24" x14ac:dyDescent="0.3">
      <c r="A134" s="92">
        <v>123</v>
      </c>
      <c r="B134" s="92">
        <v>21493</v>
      </c>
      <c r="C134" s="3"/>
      <c r="D134" s="4" t="s">
        <v>235</v>
      </c>
      <c r="E134" s="92">
        <f t="shared" si="7"/>
        <v>852964</v>
      </c>
      <c r="F134" s="92">
        <v>852972</v>
      </c>
      <c r="G134" s="92">
        <f t="shared" si="4"/>
        <v>9</v>
      </c>
      <c r="H134" s="4" t="s">
        <v>119</v>
      </c>
      <c r="I134" s="5">
        <f t="shared" si="5"/>
        <v>51.39</v>
      </c>
      <c r="J134" s="6" t="s">
        <v>2599</v>
      </c>
      <c r="K134" s="5">
        <v>28.55</v>
      </c>
      <c r="L134" s="6" t="s">
        <v>2600</v>
      </c>
      <c r="M134" s="5">
        <v>22.84</v>
      </c>
      <c r="N134" s="6"/>
      <c r="O134" s="5"/>
      <c r="P134" s="6"/>
      <c r="Q134" s="5"/>
      <c r="R134" s="6"/>
      <c r="S134" s="5"/>
      <c r="T134" s="6"/>
      <c r="U134" s="5"/>
      <c r="V134" s="6"/>
      <c r="W134" s="5"/>
      <c r="X134" s="5">
        <f t="shared" si="6"/>
        <v>51.39</v>
      </c>
    </row>
    <row r="135" spans="1:24" x14ac:dyDescent="0.3">
      <c r="A135" s="92">
        <v>124</v>
      </c>
      <c r="B135" s="92">
        <v>21494</v>
      </c>
      <c r="C135" s="3"/>
      <c r="D135" s="4" t="s">
        <v>245</v>
      </c>
      <c r="E135" s="92">
        <f t="shared" si="7"/>
        <v>852973</v>
      </c>
      <c r="F135" s="92">
        <v>852976</v>
      </c>
      <c r="G135" s="92">
        <f t="shared" si="4"/>
        <v>4</v>
      </c>
      <c r="H135" s="4" t="s">
        <v>288</v>
      </c>
      <c r="I135" s="5">
        <f t="shared" si="5"/>
        <v>22.84</v>
      </c>
      <c r="J135" s="6" t="s">
        <v>2683</v>
      </c>
      <c r="K135" s="5">
        <v>22.84</v>
      </c>
      <c r="L135" s="6"/>
      <c r="M135" s="5"/>
      <c r="N135" s="6"/>
      <c r="O135" s="5"/>
      <c r="P135" s="6"/>
      <c r="Q135" s="5"/>
      <c r="R135" s="6"/>
      <c r="S135" s="5"/>
      <c r="T135" s="6"/>
      <c r="U135" s="5"/>
      <c r="V135" s="6"/>
      <c r="W135" s="5"/>
      <c r="X135" s="5">
        <f t="shared" si="6"/>
        <v>22.84</v>
      </c>
    </row>
    <row r="136" spans="1:24" x14ac:dyDescent="0.3">
      <c r="A136" s="92">
        <v>125</v>
      </c>
      <c r="B136" s="92">
        <v>21495</v>
      </c>
      <c r="C136" s="3"/>
      <c r="D136" s="4" t="s">
        <v>241</v>
      </c>
      <c r="E136" s="92">
        <f t="shared" si="7"/>
        <v>852977</v>
      </c>
      <c r="F136" s="92">
        <v>853020</v>
      </c>
      <c r="G136" s="92">
        <f t="shared" si="4"/>
        <v>44</v>
      </c>
      <c r="H136" s="4" t="s">
        <v>104</v>
      </c>
      <c r="I136" s="5">
        <f t="shared" si="5"/>
        <v>251.24</v>
      </c>
      <c r="J136" s="6" t="s">
        <v>2601</v>
      </c>
      <c r="K136" s="5">
        <v>171.3</v>
      </c>
      <c r="L136" s="6" t="s">
        <v>2602</v>
      </c>
      <c r="M136" s="5">
        <v>79.94</v>
      </c>
      <c r="N136" s="6"/>
      <c r="O136" s="5"/>
      <c r="P136" s="6"/>
      <c r="Q136" s="5"/>
      <c r="R136" s="6"/>
      <c r="S136" s="5"/>
      <c r="T136" s="6"/>
      <c r="U136" s="5"/>
      <c r="V136" s="6"/>
      <c r="W136" s="5"/>
      <c r="X136" s="5">
        <f t="shared" si="6"/>
        <v>251.24</v>
      </c>
    </row>
    <row r="137" spans="1:24" x14ac:dyDescent="0.3">
      <c r="A137" s="92">
        <v>126</v>
      </c>
      <c r="B137" s="92">
        <v>21496</v>
      </c>
      <c r="C137" s="3"/>
      <c r="D137" s="4" t="s">
        <v>234</v>
      </c>
      <c r="E137" s="92">
        <f t="shared" si="7"/>
        <v>853021</v>
      </c>
      <c r="F137" s="92">
        <v>853028</v>
      </c>
      <c r="G137" s="92">
        <f t="shared" si="4"/>
        <v>8</v>
      </c>
      <c r="H137" s="4" t="s">
        <v>104</v>
      </c>
      <c r="I137" s="5">
        <f t="shared" si="5"/>
        <v>45.68</v>
      </c>
      <c r="J137" s="6" t="s">
        <v>2684</v>
      </c>
      <c r="K137" s="5">
        <v>45.68</v>
      </c>
      <c r="L137" s="6"/>
      <c r="M137" s="5"/>
      <c r="N137" s="6"/>
      <c r="O137" s="5"/>
      <c r="P137" s="6"/>
      <c r="Q137" s="5"/>
      <c r="R137" s="6"/>
      <c r="S137" s="5"/>
      <c r="T137" s="6"/>
      <c r="U137" s="5"/>
      <c r="V137" s="6"/>
      <c r="W137" s="5"/>
      <c r="X137" s="5">
        <f t="shared" si="6"/>
        <v>45.68</v>
      </c>
    </row>
    <row r="138" spans="1:24" x14ac:dyDescent="0.3">
      <c r="A138" s="92">
        <v>127</v>
      </c>
      <c r="B138" s="92">
        <v>21497</v>
      </c>
      <c r="C138" s="3"/>
      <c r="D138" s="4" t="s">
        <v>230</v>
      </c>
      <c r="E138" s="92">
        <f t="shared" si="7"/>
        <v>853029</v>
      </c>
      <c r="F138" s="92">
        <v>853077</v>
      </c>
      <c r="G138" s="92">
        <f t="shared" si="4"/>
        <v>49</v>
      </c>
      <c r="H138" s="4" t="s">
        <v>104</v>
      </c>
      <c r="I138" s="5">
        <f t="shared" si="5"/>
        <v>279.79000000000002</v>
      </c>
      <c r="J138" s="6" t="s">
        <v>2603</v>
      </c>
      <c r="K138" s="5">
        <v>171.3</v>
      </c>
      <c r="L138" s="6" t="s">
        <v>2604</v>
      </c>
      <c r="M138" s="5">
        <v>108.49</v>
      </c>
      <c r="N138" s="6"/>
      <c r="O138" s="5"/>
      <c r="P138" s="6"/>
      <c r="Q138" s="5"/>
      <c r="R138" s="6"/>
      <c r="S138" s="5"/>
      <c r="T138" s="6"/>
      <c r="U138" s="5"/>
      <c r="V138" s="6"/>
      <c r="W138" s="5"/>
      <c r="X138" s="5">
        <f t="shared" si="6"/>
        <v>279.79000000000002</v>
      </c>
    </row>
    <row r="139" spans="1:24" x14ac:dyDescent="0.3">
      <c r="A139" s="92">
        <v>128</v>
      </c>
      <c r="B139" s="92">
        <v>21498</v>
      </c>
      <c r="C139" s="3"/>
      <c r="D139" s="4" t="s">
        <v>239</v>
      </c>
      <c r="E139" s="92">
        <f t="shared" si="7"/>
        <v>853078</v>
      </c>
      <c r="F139" s="92">
        <v>853085</v>
      </c>
      <c r="G139" s="92">
        <f t="shared" si="4"/>
        <v>8</v>
      </c>
      <c r="H139" s="4" t="s">
        <v>104</v>
      </c>
      <c r="I139" s="5">
        <f t="shared" si="5"/>
        <v>45.68</v>
      </c>
      <c r="J139" s="6" t="s">
        <v>2605</v>
      </c>
      <c r="K139" s="5">
        <v>45.68</v>
      </c>
      <c r="L139" s="6"/>
      <c r="M139" s="5"/>
      <c r="N139" s="6"/>
      <c r="O139" s="5"/>
      <c r="P139" s="6"/>
      <c r="Q139" s="5"/>
      <c r="R139" s="6"/>
      <c r="S139" s="5"/>
      <c r="T139" s="6"/>
      <c r="U139" s="5"/>
      <c r="V139" s="6"/>
      <c r="W139" s="5"/>
      <c r="X139" s="5">
        <f t="shared" ref="X139:X192" si="8">K139+M139+O139+Q139+S139+U139+W139</f>
        <v>45.68</v>
      </c>
    </row>
    <row r="140" spans="1:24" x14ac:dyDescent="0.3">
      <c r="A140" s="92">
        <v>129</v>
      </c>
      <c r="B140" s="92">
        <v>21499</v>
      </c>
      <c r="C140" s="3">
        <v>43364</v>
      </c>
      <c r="D140" s="4" t="s">
        <v>157</v>
      </c>
      <c r="E140" s="92">
        <f t="shared" si="7"/>
        <v>853086</v>
      </c>
      <c r="F140" s="92">
        <v>853086</v>
      </c>
      <c r="G140" s="92">
        <f t="shared" si="4"/>
        <v>1</v>
      </c>
      <c r="H140" s="4" t="s">
        <v>1878</v>
      </c>
      <c r="I140" s="5">
        <f t="shared" ref="I140:I192" si="9">(G140*5.71)</f>
        <v>5.71</v>
      </c>
      <c r="J140" s="6" t="s">
        <v>2541</v>
      </c>
      <c r="K140" s="5">
        <v>5.71</v>
      </c>
      <c r="L140" s="6"/>
      <c r="M140" s="5"/>
      <c r="N140" s="6"/>
      <c r="O140" s="5"/>
      <c r="P140" s="6"/>
      <c r="Q140" s="5"/>
      <c r="R140" s="6"/>
      <c r="S140" s="5"/>
      <c r="T140" s="6"/>
      <c r="U140" s="5"/>
      <c r="V140" s="6"/>
      <c r="W140" s="5"/>
      <c r="X140" s="5">
        <f t="shared" si="8"/>
        <v>5.71</v>
      </c>
    </row>
    <row r="141" spans="1:24" x14ac:dyDescent="0.3">
      <c r="A141" s="92">
        <v>130</v>
      </c>
      <c r="B141" s="92">
        <v>21500</v>
      </c>
      <c r="C141" s="3"/>
      <c r="D141" s="4" t="s">
        <v>156</v>
      </c>
      <c r="E141" s="92">
        <f t="shared" ref="E141:E192" si="10">(F140+1)</f>
        <v>853087</v>
      </c>
      <c r="F141" s="92">
        <v>853087</v>
      </c>
      <c r="G141" s="92">
        <f t="shared" ref="G141:G192" si="11">(F141-E141)+1</f>
        <v>1</v>
      </c>
      <c r="H141" s="4" t="s">
        <v>290</v>
      </c>
      <c r="I141" s="5">
        <f t="shared" si="9"/>
        <v>5.71</v>
      </c>
      <c r="J141" s="6" t="s">
        <v>2542</v>
      </c>
      <c r="K141" s="5">
        <v>5.71</v>
      </c>
      <c r="L141" s="6"/>
      <c r="M141" s="5"/>
      <c r="N141" s="6"/>
      <c r="O141" s="5"/>
      <c r="P141" s="6"/>
      <c r="Q141" s="5"/>
      <c r="R141" s="6"/>
      <c r="S141" s="5"/>
      <c r="T141" s="6"/>
      <c r="U141" s="5"/>
      <c r="V141" s="6"/>
      <c r="W141" s="5"/>
      <c r="X141" s="5">
        <f t="shared" si="8"/>
        <v>5.71</v>
      </c>
    </row>
    <row r="142" spans="1:24" x14ac:dyDescent="0.3">
      <c r="A142" s="92">
        <v>131</v>
      </c>
      <c r="B142" s="92">
        <v>21501</v>
      </c>
      <c r="C142" s="3"/>
      <c r="D142" s="4" t="s">
        <v>185</v>
      </c>
      <c r="E142" s="92">
        <f t="shared" si="10"/>
        <v>853088</v>
      </c>
      <c r="F142" s="92">
        <v>853091</v>
      </c>
      <c r="G142" s="92">
        <f t="shared" si="11"/>
        <v>4</v>
      </c>
      <c r="H142" s="4" t="s">
        <v>11</v>
      </c>
      <c r="I142" s="5">
        <f t="shared" si="9"/>
        <v>22.84</v>
      </c>
      <c r="J142" s="6" t="s">
        <v>2543</v>
      </c>
      <c r="K142" s="5">
        <v>22.84</v>
      </c>
      <c r="L142" s="6"/>
      <c r="M142" s="5"/>
      <c r="N142" s="6"/>
      <c r="O142" s="5"/>
      <c r="P142" s="5"/>
      <c r="Q142" s="5"/>
      <c r="R142" s="6"/>
      <c r="S142" s="5"/>
      <c r="T142" s="6"/>
      <c r="U142" s="5"/>
      <c r="V142" s="6"/>
      <c r="W142" s="5"/>
      <c r="X142" s="5">
        <f t="shared" si="8"/>
        <v>22.84</v>
      </c>
    </row>
    <row r="143" spans="1:24" x14ac:dyDescent="0.3">
      <c r="A143" s="92">
        <v>132</v>
      </c>
      <c r="B143" s="92">
        <v>21503</v>
      </c>
      <c r="C143" s="3"/>
      <c r="D143" s="4" t="s">
        <v>251</v>
      </c>
      <c r="E143" s="92">
        <f t="shared" si="10"/>
        <v>853092</v>
      </c>
      <c r="F143" s="92">
        <v>853094</v>
      </c>
      <c r="G143" s="92">
        <f t="shared" si="11"/>
        <v>3</v>
      </c>
      <c r="H143" s="4" t="s">
        <v>17</v>
      </c>
      <c r="I143" s="5">
        <f t="shared" si="9"/>
        <v>17.13</v>
      </c>
      <c r="J143" s="6" t="s">
        <v>2606</v>
      </c>
      <c r="K143" s="5">
        <v>17.13</v>
      </c>
      <c r="L143" s="6"/>
      <c r="M143" s="5"/>
      <c r="N143" s="6"/>
      <c r="O143" s="5"/>
      <c r="P143" s="6"/>
      <c r="Q143" s="5"/>
      <c r="R143" s="6"/>
      <c r="S143" s="5"/>
      <c r="T143" s="6"/>
      <c r="U143" s="5"/>
      <c r="V143" s="6"/>
      <c r="W143" s="5"/>
      <c r="X143" s="5">
        <f t="shared" si="8"/>
        <v>17.13</v>
      </c>
    </row>
    <row r="144" spans="1:24" x14ac:dyDescent="0.3">
      <c r="A144" s="92">
        <v>133</v>
      </c>
      <c r="B144" s="92">
        <v>21504</v>
      </c>
      <c r="C144" s="3"/>
      <c r="D144" s="4" t="s">
        <v>170</v>
      </c>
      <c r="E144" s="92">
        <f t="shared" si="10"/>
        <v>853095</v>
      </c>
      <c r="F144" s="92">
        <v>853095</v>
      </c>
      <c r="G144" s="92">
        <f t="shared" si="11"/>
        <v>1</v>
      </c>
      <c r="H144" s="4" t="s">
        <v>89</v>
      </c>
      <c r="I144" s="5">
        <f t="shared" si="9"/>
        <v>5.71</v>
      </c>
      <c r="J144" s="6" t="s">
        <v>2544</v>
      </c>
      <c r="K144" s="5">
        <v>5.71</v>
      </c>
      <c r="L144" s="6"/>
      <c r="M144" s="5"/>
      <c r="N144" s="6"/>
      <c r="O144" s="5"/>
      <c r="P144" s="6"/>
      <c r="Q144" s="5"/>
      <c r="R144" s="6"/>
      <c r="S144" s="5"/>
      <c r="T144" s="6"/>
      <c r="U144" s="5"/>
      <c r="V144" s="6"/>
      <c r="W144" s="5"/>
      <c r="X144" s="5">
        <f t="shared" si="8"/>
        <v>5.71</v>
      </c>
    </row>
    <row r="145" spans="1:24" x14ac:dyDescent="0.3">
      <c r="A145" s="92">
        <v>134</v>
      </c>
      <c r="B145" s="92">
        <v>21505</v>
      </c>
      <c r="C145" s="3"/>
      <c r="D145" s="4" t="s">
        <v>158</v>
      </c>
      <c r="E145" s="92">
        <f t="shared" si="10"/>
        <v>853096</v>
      </c>
      <c r="F145" s="92">
        <v>853100</v>
      </c>
      <c r="G145" s="92">
        <f t="shared" si="11"/>
        <v>5</v>
      </c>
      <c r="H145" s="4" t="s">
        <v>16</v>
      </c>
      <c r="I145" s="5">
        <f t="shared" si="9"/>
        <v>28.55</v>
      </c>
      <c r="J145" s="6" t="s">
        <v>2653</v>
      </c>
      <c r="K145" s="5">
        <v>5.71</v>
      </c>
      <c r="L145" s="6" t="s">
        <v>2654</v>
      </c>
      <c r="M145" s="5">
        <v>17.13</v>
      </c>
      <c r="N145" s="126" t="s">
        <v>98</v>
      </c>
      <c r="O145" s="5"/>
      <c r="P145" s="6"/>
      <c r="Q145" s="5"/>
      <c r="R145" s="6"/>
      <c r="S145" s="5"/>
      <c r="T145" s="6"/>
      <c r="U145" s="5"/>
      <c r="V145" s="6"/>
      <c r="W145" s="5"/>
      <c r="X145" s="5">
        <f t="shared" si="8"/>
        <v>22.84</v>
      </c>
    </row>
    <row r="146" spans="1:24" x14ac:dyDescent="0.3">
      <c r="A146" s="92">
        <v>135</v>
      </c>
      <c r="B146" s="92">
        <v>21506</v>
      </c>
      <c r="C146" s="3"/>
      <c r="D146" s="4" t="s">
        <v>874</v>
      </c>
      <c r="E146" s="92">
        <f t="shared" si="10"/>
        <v>853101</v>
      </c>
      <c r="F146" s="92">
        <v>853109</v>
      </c>
      <c r="G146" s="92">
        <f t="shared" si="11"/>
        <v>9</v>
      </c>
      <c r="H146" s="4" t="s">
        <v>42</v>
      </c>
      <c r="I146" s="5">
        <f t="shared" si="9"/>
        <v>51.39</v>
      </c>
      <c r="J146" s="6" t="s">
        <v>2652</v>
      </c>
      <c r="K146" s="5">
        <v>28.55</v>
      </c>
      <c r="L146" s="126" t="s">
        <v>98</v>
      </c>
      <c r="M146" s="5"/>
      <c r="N146" s="6"/>
      <c r="O146" s="5"/>
      <c r="P146" s="6"/>
      <c r="Q146" s="5"/>
      <c r="R146" s="6"/>
      <c r="S146" s="5"/>
      <c r="T146" s="6"/>
      <c r="U146" s="5"/>
      <c r="V146" s="6"/>
      <c r="W146" s="5"/>
      <c r="X146" s="5">
        <f t="shared" si="8"/>
        <v>28.55</v>
      </c>
    </row>
    <row r="147" spans="1:24" x14ac:dyDescent="0.3">
      <c r="A147" s="92">
        <v>136</v>
      </c>
      <c r="B147" s="92">
        <v>21507</v>
      </c>
      <c r="C147" s="3"/>
      <c r="D147" s="4" t="s">
        <v>268</v>
      </c>
      <c r="E147" s="92">
        <f t="shared" si="10"/>
        <v>853110</v>
      </c>
      <c r="F147" s="92">
        <v>853111</v>
      </c>
      <c r="G147" s="92">
        <f t="shared" si="11"/>
        <v>2</v>
      </c>
      <c r="H147" s="4" t="s">
        <v>19</v>
      </c>
      <c r="I147" s="5">
        <f t="shared" si="9"/>
        <v>11.42</v>
      </c>
      <c r="J147" s="6" t="s">
        <v>2607</v>
      </c>
      <c r="K147" s="5">
        <v>11.42</v>
      </c>
      <c r="L147" s="6"/>
      <c r="M147" s="5"/>
      <c r="N147" s="6"/>
      <c r="O147" s="5"/>
      <c r="P147" s="6"/>
      <c r="Q147" s="5"/>
      <c r="R147" s="6"/>
      <c r="S147" s="5"/>
      <c r="T147" s="6"/>
      <c r="U147" s="5"/>
      <c r="V147" s="6"/>
      <c r="W147" s="5"/>
      <c r="X147" s="5">
        <f t="shared" si="8"/>
        <v>11.42</v>
      </c>
    </row>
    <row r="148" spans="1:24" x14ac:dyDescent="0.3">
      <c r="A148" s="92">
        <v>137</v>
      </c>
      <c r="B148" s="92">
        <v>21508</v>
      </c>
      <c r="C148" s="3">
        <v>43367</v>
      </c>
      <c r="D148" s="4" t="s">
        <v>229</v>
      </c>
      <c r="E148" s="92">
        <f t="shared" si="10"/>
        <v>853112</v>
      </c>
      <c r="F148" s="92">
        <v>853116</v>
      </c>
      <c r="G148" s="92">
        <f t="shared" si="11"/>
        <v>5</v>
      </c>
      <c r="H148" s="4" t="s">
        <v>39</v>
      </c>
      <c r="I148" s="5">
        <f t="shared" si="9"/>
        <v>28.55</v>
      </c>
      <c r="J148" s="6" t="s">
        <v>2608</v>
      </c>
      <c r="K148" s="5">
        <v>28.55</v>
      </c>
      <c r="L148" s="6"/>
      <c r="M148" s="5"/>
      <c r="N148" s="6"/>
      <c r="O148" s="5"/>
      <c r="P148" s="6"/>
      <c r="Q148" s="5"/>
      <c r="R148" s="6"/>
      <c r="S148" s="5"/>
      <c r="T148" s="6"/>
      <c r="U148" s="5"/>
      <c r="V148" s="6"/>
      <c r="W148" s="5"/>
      <c r="X148" s="5">
        <f t="shared" si="8"/>
        <v>28.55</v>
      </c>
    </row>
    <row r="149" spans="1:24" x14ac:dyDescent="0.3">
      <c r="A149" s="92">
        <v>138</v>
      </c>
      <c r="B149" s="92">
        <v>21509</v>
      </c>
      <c r="C149" s="3"/>
      <c r="D149" s="4" t="s">
        <v>169</v>
      </c>
      <c r="E149" s="92">
        <f t="shared" si="10"/>
        <v>853117</v>
      </c>
      <c r="F149" s="92">
        <v>853118</v>
      </c>
      <c r="G149" s="92">
        <f t="shared" si="11"/>
        <v>2</v>
      </c>
      <c r="H149" s="4" t="s">
        <v>2024</v>
      </c>
      <c r="I149" s="5">
        <f t="shared" si="9"/>
        <v>11.42</v>
      </c>
      <c r="J149" s="126" t="s">
        <v>98</v>
      </c>
      <c r="K149" s="5"/>
      <c r="L149" s="6"/>
      <c r="M149" s="5"/>
      <c r="N149" s="6"/>
      <c r="O149" s="5"/>
      <c r="P149" s="6"/>
      <c r="Q149" s="5"/>
      <c r="R149" s="6"/>
      <c r="S149" s="5"/>
      <c r="T149" s="6"/>
      <c r="U149" s="5"/>
      <c r="V149" s="6"/>
      <c r="W149" s="5"/>
      <c r="X149" s="5">
        <f t="shared" si="8"/>
        <v>0</v>
      </c>
    </row>
    <row r="150" spans="1:24" x14ac:dyDescent="0.3">
      <c r="A150" s="92">
        <v>139</v>
      </c>
      <c r="B150" s="92">
        <v>21510</v>
      </c>
      <c r="C150" s="3"/>
      <c r="D150" s="4" t="s">
        <v>337</v>
      </c>
      <c r="E150" s="92">
        <f t="shared" si="10"/>
        <v>853119</v>
      </c>
      <c r="F150" s="92">
        <v>853150</v>
      </c>
      <c r="G150" s="92">
        <f t="shared" si="11"/>
        <v>32</v>
      </c>
      <c r="H150" s="4" t="s">
        <v>47</v>
      </c>
      <c r="I150" s="5">
        <f t="shared" si="9"/>
        <v>182.72</v>
      </c>
      <c r="J150" s="6" t="s">
        <v>501</v>
      </c>
      <c r="K150" s="5">
        <v>182.72</v>
      </c>
      <c r="L150" s="6"/>
      <c r="M150" s="5"/>
      <c r="N150" s="6"/>
      <c r="O150" s="5"/>
      <c r="P150" s="6"/>
      <c r="Q150" s="5"/>
      <c r="R150" s="6"/>
      <c r="S150" s="5"/>
      <c r="T150" s="6"/>
      <c r="U150" s="5"/>
      <c r="V150" s="6"/>
      <c r="W150" s="5"/>
      <c r="X150" s="5">
        <f t="shared" si="8"/>
        <v>182.72</v>
      </c>
    </row>
    <row r="151" spans="1:24" x14ac:dyDescent="0.3">
      <c r="A151" s="92">
        <v>140</v>
      </c>
      <c r="B151" s="92">
        <v>21511</v>
      </c>
      <c r="C151" s="3"/>
      <c r="D151" s="4" t="s">
        <v>170</v>
      </c>
      <c r="E151" s="92">
        <f t="shared" si="10"/>
        <v>853151</v>
      </c>
      <c r="F151" s="92">
        <v>853156</v>
      </c>
      <c r="G151" s="92">
        <f t="shared" si="11"/>
        <v>6</v>
      </c>
      <c r="H151" s="4" t="s">
        <v>193</v>
      </c>
      <c r="I151" s="5">
        <f t="shared" si="9"/>
        <v>34.26</v>
      </c>
      <c r="J151" s="134" t="s">
        <v>2709</v>
      </c>
      <c r="K151" s="127">
        <v>28.55</v>
      </c>
      <c r="L151" s="134" t="s">
        <v>2710</v>
      </c>
      <c r="M151" s="127">
        <v>5.71</v>
      </c>
      <c r="N151" s="6"/>
      <c r="O151" s="5"/>
      <c r="P151" s="6"/>
      <c r="Q151" s="5"/>
      <c r="R151" s="6"/>
      <c r="S151" s="5"/>
      <c r="T151" s="6"/>
      <c r="U151" s="5"/>
      <c r="V151" s="6"/>
      <c r="W151" s="5"/>
      <c r="X151" s="5">
        <f t="shared" si="8"/>
        <v>34.26</v>
      </c>
    </row>
    <row r="152" spans="1:24" x14ac:dyDescent="0.3">
      <c r="A152" s="92">
        <v>141</v>
      </c>
      <c r="B152" s="92">
        <v>21512</v>
      </c>
      <c r="C152" s="3"/>
      <c r="D152" s="4" t="s">
        <v>247</v>
      </c>
      <c r="E152" s="92">
        <f t="shared" si="10"/>
        <v>853157</v>
      </c>
      <c r="F152" s="92">
        <v>853165</v>
      </c>
      <c r="G152" s="92">
        <f t="shared" si="11"/>
        <v>9</v>
      </c>
      <c r="H152" s="4" t="s">
        <v>131</v>
      </c>
      <c r="I152" s="5">
        <f t="shared" si="9"/>
        <v>51.39</v>
      </c>
      <c r="J152" s="6" t="s">
        <v>2609</v>
      </c>
      <c r="K152" s="5">
        <v>22.84</v>
      </c>
      <c r="L152" s="6" t="s">
        <v>2610</v>
      </c>
      <c r="M152" s="5">
        <v>28.55</v>
      </c>
      <c r="N152" s="6"/>
      <c r="O152" s="5"/>
      <c r="P152" s="6"/>
      <c r="Q152" s="5"/>
      <c r="R152" s="6"/>
      <c r="S152" s="5"/>
      <c r="T152" s="6"/>
      <c r="U152" s="5"/>
      <c r="V152" s="6"/>
      <c r="W152" s="5"/>
      <c r="X152" s="5">
        <f t="shared" si="8"/>
        <v>51.39</v>
      </c>
    </row>
    <row r="153" spans="1:24" x14ac:dyDescent="0.3">
      <c r="A153" s="92">
        <v>142</v>
      </c>
      <c r="B153" s="92">
        <v>21513</v>
      </c>
      <c r="C153" s="3"/>
      <c r="D153" s="4" t="s">
        <v>179</v>
      </c>
      <c r="E153" s="92">
        <f t="shared" si="10"/>
        <v>853166</v>
      </c>
      <c r="F153" s="92">
        <v>853167</v>
      </c>
      <c r="G153" s="92">
        <f t="shared" si="11"/>
        <v>2</v>
      </c>
      <c r="H153" s="4" t="s">
        <v>381</v>
      </c>
      <c r="I153" s="5">
        <f t="shared" si="9"/>
        <v>11.42</v>
      </c>
      <c r="J153" s="6" t="s">
        <v>2611</v>
      </c>
      <c r="K153" s="5">
        <v>11.42</v>
      </c>
      <c r="L153" s="6"/>
      <c r="M153" s="5"/>
      <c r="N153" s="6"/>
      <c r="O153" s="5"/>
      <c r="P153" s="6"/>
      <c r="Q153" s="5"/>
      <c r="R153" s="6"/>
      <c r="S153" s="5"/>
      <c r="T153" s="6"/>
      <c r="U153" s="5"/>
      <c r="V153" s="6"/>
      <c r="W153" s="5"/>
      <c r="X153" s="5">
        <f t="shared" si="8"/>
        <v>11.42</v>
      </c>
    </row>
    <row r="154" spans="1:24" x14ac:dyDescent="0.3">
      <c r="A154" s="92">
        <v>143</v>
      </c>
      <c r="B154" s="92">
        <v>21514</v>
      </c>
      <c r="C154" s="3"/>
      <c r="D154" s="4" t="s">
        <v>1043</v>
      </c>
      <c r="E154" s="92">
        <f t="shared" si="10"/>
        <v>853168</v>
      </c>
      <c r="F154" s="92">
        <v>853169</v>
      </c>
      <c r="G154" s="92">
        <f t="shared" si="11"/>
        <v>2</v>
      </c>
      <c r="H154" s="4" t="s">
        <v>14</v>
      </c>
      <c r="I154" s="5">
        <f t="shared" si="9"/>
        <v>11.42</v>
      </c>
      <c r="J154" s="6" t="s">
        <v>2612</v>
      </c>
      <c r="K154" s="5">
        <v>11.42</v>
      </c>
      <c r="L154" s="6"/>
      <c r="M154" s="5"/>
      <c r="N154" s="6"/>
      <c r="O154" s="5"/>
      <c r="P154" s="6"/>
      <c r="Q154" s="5"/>
      <c r="R154" s="6"/>
      <c r="S154" s="5"/>
      <c r="T154" s="6"/>
      <c r="U154" s="5"/>
      <c r="V154" s="6"/>
      <c r="W154" s="5"/>
      <c r="X154" s="5">
        <f t="shared" si="8"/>
        <v>11.42</v>
      </c>
    </row>
    <row r="155" spans="1:24" x14ac:dyDescent="0.3">
      <c r="A155" s="92">
        <v>144</v>
      </c>
      <c r="B155" s="92">
        <v>21515</v>
      </c>
      <c r="C155" s="3"/>
      <c r="D155" s="4" t="s">
        <v>336</v>
      </c>
      <c r="E155" s="92">
        <f t="shared" si="10"/>
        <v>853170</v>
      </c>
      <c r="F155" s="92">
        <v>853240</v>
      </c>
      <c r="G155" s="92">
        <f t="shared" si="11"/>
        <v>71</v>
      </c>
      <c r="H155" s="4" t="s">
        <v>21</v>
      </c>
      <c r="I155" s="5">
        <f t="shared" si="9"/>
        <v>405.41</v>
      </c>
      <c r="J155" s="6" t="s">
        <v>501</v>
      </c>
      <c r="K155" s="5">
        <v>405.41</v>
      </c>
      <c r="L155" s="6"/>
      <c r="M155" s="5"/>
      <c r="N155" s="6"/>
      <c r="O155" s="5"/>
      <c r="P155" s="6"/>
      <c r="Q155" s="5"/>
      <c r="R155" s="6"/>
      <c r="S155" s="5"/>
      <c r="T155" s="6"/>
      <c r="U155" s="5"/>
      <c r="V155" s="6"/>
      <c r="W155" s="5"/>
      <c r="X155" s="5">
        <f t="shared" si="8"/>
        <v>405.41</v>
      </c>
    </row>
    <row r="156" spans="1:24" x14ac:dyDescent="0.3">
      <c r="A156" s="92">
        <v>145</v>
      </c>
      <c r="B156" s="92">
        <v>21516</v>
      </c>
      <c r="C156" s="3"/>
      <c r="D156" s="4" t="s">
        <v>185</v>
      </c>
      <c r="E156" s="92">
        <f t="shared" si="10"/>
        <v>853241</v>
      </c>
      <c r="F156" s="92">
        <v>853261</v>
      </c>
      <c r="G156" s="92">
        <f t="shared" si="11"/>
        <v>21</v>
      </c>
      <c r="H156" s="4" t="s">
        <v>11</v>
      </c>
      <c r="I156" s="5">
        <f t="shared" si="9"/>
        <v>119.91</v>
      </c>
      <c r="J156" s="6" t="s">
        <v>2685</v>
      </c>
      <c r="K156" s="5">
        <v>28.55</v>
      </c>
      <c r="L156" s="6" t="s">
        <v>2686</v>
      </c>
      <c r="M156" s="5">
        <v>39.97</v>
      </c>
      <c r="N156" s="6" t="s">
        <v>2687</v>
      </c>
      <c r="O156" s="5">
        <v>11.42</v>
      </c>
      <c r="P156" s="6" t="s">
        <v>2688</v>
      </c>
      <c r="Q156" s="5">
        <v>39.97</v>
      </c>
      <c r="R156" s="6"/>
      <c r="S156" s="5"/>
      <c r="T156" s="6"/>
      <c r="U156" s="5"/>
      <c r="V156" s="6"/>
      <c r="W156" s="5"/>
      <c r="X156" s="5">
        <f t="shared" si="8"/>
        <v>119.91</v>
      </c>
    </row>
    <row r="157" spans="1:24" x14ac:dyDescent="0.3">
      <c r="A157" s="92">
        <v>146</v>
      </c>
      <c r="B157" s="92">
        <v>21517</v>
      </c>
      <c r="C157" s="3"/>
      <c r="D157" s="4" t="s">
        <v>270</v>
      </c>
      <c r="E157" s="92">
        <f t="shared" si="10"/>
        <v>853262</v>
      </c>
      <c r="F157" s="92">
        <v>853270</v>
      </c>
      <c r="G157" s="92">
        <f t="shared" si="11"/>
        <v>9</v>
      </c>
      <c r="H157" s="4" t="s">
        <v>109</v>
      </c>
      <c r="I157" s="5">
        <f t="shared" si="9"/>
        <v>51.39</v>
      </c>
      <c r="J157" s="6" t="s">
        <v>2613</v>
      </c>
      <c r="K157" s="5">
        <v>17.13</v>
      </c>
      <c r="L157" s="6" t="s">
        <v>2614</v>
      </c>
      <c r="M157" s="5">
        <v>17.13</v>
      </c>
      <c r="N157" s="6" t="s">
        <v>2615</v>
      </c>
      <c r="O157" s="5">
        <v>17.13</v>
      </c>
      <c r="P157" s="6"/>
      <c r="Q157" s="5"/>
      <c r="R157" s="6"/>
      <c r="S157" s="5"/>
      <c r="T157" s="6"/>
      <c r="U157" s="5"/>
      <c r="V157" s="6"/>
      <c r="W157" s="5"/>
      <c r="X157" s="5">
        <f t="shared" si="8"/>
        <v>51.39</v>
      </c>
    </row>
    <row r="158" spans="1:24" x14ac:dyDescent="0.3">
      <c r="A158" s="92">
        <v>147</v>
      </c>
      <c r="B158" s="92">
        <v>21518</v>
      </c>
      <c r="C158" s="3"/>
      <c r="D158" s="4" t="s">
        <v>244</v>
      </c>
      <c r="E158" s="92">
        <f t="shared" si="10"/>
        <v>853271</v>
      </c>
      <c r="F158" s="92">
        <v>853272</v>
      </c>
      <c r="G158" s="92">
        <f t="shared" si="11"/>
        <v>2</v>
      </c>
      <c r="H158" s="4" t="s">
        <v>50</v>
      </c>
      <c r="I158" s="5">
        <f t="shared" si="9"/>
        <v>11.42</v>
      </c>
      <c r="J158" s="6" t="s">
        <v>2689</v>
      </c>
      <c r="K158" s="5">
        <v>11.42</v>
      </c>
      <c r="L158" s="6"/>
      <c r="M158" s="5"/>
      <c r="N158" s="6"/>
      <c r="O158" s="5"/>
      <c r="P158" s="6"/>
      <c r="Q158" s="5"/>
      <c r="R158" s="6"/>
      <c r="S158" s="5"/>
      <c r="T158" s="6"/>
      <c r="U158" s="5"/>
      <c r="V158" s="6"/>
      <c r="W158" s="5"/>
      <c r="X158" s="5">
        <f t="shared" si="8"/>
        <v>11.42</v>
      </c>
    </row>
    <row r="159" spans="1:24" x14ac:dyDescent="0.3">
      <c r="A159" s="92">
        <v>148</v>
      </c>
      <c r="B159" s="92">
        <v>21519</v>
      </c>
      <c r="C159" s="3">
        <v>43368</v>
      </c>
      <c r="D159" s="4" t="s">
        <v>261</v>
      </c>
      <c r="E159" s="92">
        <f t="shared" si="10"/>
        <v>853273</v>
      </c>
      <c r="F159" s="92">
        <v>853277</v>
      </c>
      <c r="G159" s="92">
        <f t="shared" si="11"/>
        <v>5</v>
      </c>
      <c r="H159" s="4" t="s">
        <v>61</v>
      </c>
      <c r="I159" s="5">
        <f t="shared" si="9"/>
        <v>28.55</v>
      </c>
      <c r="J159" s="6" t="s">
        <v>2690</v>
      </c>
      <c r="K159" s="5">
        <v>28.55</v>
      </c>
      <c r="L159" s="6"/>
      <c r="M159" s="5"/>
      <c r="N159" s="6"/>
      <c r="O159" s="5"/>
      <c r="P159" s="6"/>
      <c r="Q159" s="5"/>
      <c r="R159" s="6"/>
      <c r="S159" s="5"/>
      <c r="T159" s="6"/>
      <c r="U159" s="5"/>
      <c r="V159" s="6"/>
      <c r="W159" s="5"/>
      <c r="X159" s="5">
        <f t="shared" si="8"/>
        <v>28.55</v>
      </c>
    </row>
    <row r="160" spans="1:24" x14ac:dyDescent="0.3">
      <c r="A160" s="92">
        <v>149</v>
      </c>
      <c r="B160" s="92">
        <v>21520</v>
      </c>
      <c r="C160" s="3"/>
      <c r="D160" s="4" t="s">
        <v>333</v>
      </c>
      <c r="E160" s="92">
        <f t="shared" si="10"/>
        <v>853278</v>
      </c>
      <c r="F160" s="92">
        <v>853288</v>
      </c>
      <c r="G160" s="92">
        <f t="shared" si="11"/>
        <v>11</v>
      </c>
      <c r="H160" s="4" t="s">
        <v>188</v>
      </c>
      <c r="I160" s="5">
        <f t="shared" si="9"/>
        <v>62.81</v>
      </c>
      <c r="J160" s="6" t="s">
        <v>2616</v>
      </c>
      <c r="K160" s="5">
        <v>11.42</v>
      </c>
      <c r="L160" s="6" t="s">
        <v>2617</v>
      </c>
      <c r="M160" s="5">
        <v>22.84</v>
      </c>
      <c r="N160" s="6" t="s">
        <v>2711</v>
      </c>
      <c r="O160" s="5">
        <v>5.71</v>
      </c>
      <c r="P160" s="6" t="s">
        <v>2618</v>
      </c>
      <c r="Q160" s="5">
        <v>22.84</v>
      </c>
      <c r="R160" s="6"/>
      <c r="S160" s="5"/>
      <c r="T160" s="6"/>
      <c r="U160" s="5"/>
      <c r="V160" s="6"/>
      <c r="W160" s="5"/>
      <c r="X160" s="5">
        <f t="shared" si="8"/>
        <v>62.81</v>
      </c>
    </row>
    <row r="161" spans="1:24" x14ac:dyDescent="0.3">
      <c r="A161" s="92">
        <v>150</v>
      </c>
      <c r="B161" s="92">
        <v>21521</v>
      </c>
      <c r="C161" s="3"/>
      <c r="D161" s="4" t="s">
        <v>177</v>
      </c>
      <c r="E161" s="92">
        <f t="shared" si="10"/>
        <v>853289</v>
      </c>
      <c r="F161" s="92">
        <v>853291</v>
      </c>
      <c r="G161" s="92">
        <f t="shared" si="11"/>
        <v>3</v>
      </c>
      <c r="H161" s="4" t="s">
        <v>45</v>
      </c>
      <c r="I161" s="5">
        <f t="shared" si="9"/>
        <v>17.13</v>
      </c>
      <c r="J161" s="6" t="s">
        <v>2712</v>
      </c>
      <c r="K161" s="5">
        <v>17.13</v>
      </c>
      <c r="L161" s="6"/>
      <c r="M161" s="5"/>
      <c r="N161" s="6"/>
      <c r="O161" s="5"/>
      <c r="P161" s="6"/>
      <c r="Q161" s="5"/>
      <c r="R161" s="6"/>
      <c r="S161" s="5"/>
      <c r="T161" s="6"/>
      <c r="U161" s="5"/>
      <c r="V161" s="6"/>
      <c r="W161" s="5"/>
      <c r="X161" s="5">
        <f t="shared" si="8"/>
        <v>17.13</v>
      </c>
    </row>
    <row r="162" spans="1:24" x14ac:dyDescent="0.3">
      <c r="A162" s="92">
        <v>151</v>
      </c>
      <c r="B162" s="92">
        <v>21522</v>
      </c>
      <c r="C162" s="3"/>
      <c r="D162" s="4" t="s">
        <v>164</v>
      </c>
      <c r="E162" s="92">
        <f t="shared" si="10"/>
        <v>853292</v>
      </c>
      <c r="F162" s="92">
        <v>853301</v>
      </c>
      <c r="G162" s="92">
        <f t="shared" si="11"/>
        <v>10</v>
      </c>
      <c r="H162" s="4" t="s">
        <v>121</v>
      </c>
      <c r="I162" s="5">
        <f t="shared" si="9"/>
        <v>57.1</v>
      </c>
      <c r="J162" s="6" t="s">
        <v>2619</v>
      </c>
      <c r="K162" s="5">
        <v>28.55</v>
      </c>
      <c r="L162" s="6" t="s">
        <v>2620</v>
      </c>
      <c r="M162" s="5">
        <v>28.55</v>
      </c>
      <c r="N162" s="6"/>
      <c r="O162" s="5"/>
      <c r="P162" s="6"/>
      <c r="Q162" s="5"/>
      <c r="R162" s="6"/>
      <c r="S162" s="5"/>
      <c r="T162" s="6"/>
      <c r="U162" s="5"/>
      <c r="V162" s="6"/>
      <c r="W162" s="5"/>
      <c r="X162" s="5">
        <f t="shared" si="8"/>
        <v>57.1</v>
      </c>
    </row>
    <row r="163" spans="1:24" x14ac:dyDescent="0.3">
      <c r="A163" s="92">
        <v>152</v>
      </c>
      <c r="B163" s="92">
        <v>21523</v>
      </c>
      <c r="C163" s="3"/>
      <c r="D163" s="4" t="s">
        <v>248</v>
      </c>
      <c r="E163" s="92">
        <f t="shared" si="10"/>
        <v>853302</v>
      </c>
      <c r="F163" s="92">
        <v>853308</v>
      </c>
      <c r="G163" s="92">
        <f t="shared" si="11"/>
        <v>7</v>
      </c>
      <c r="H163" s="4" t="s">
        <v>13</v>
      </c>
      <c r="I163" s="5">
        <f t="shared" si="9"/>
        <v>39.97</v>
      </c>
      <c r="J163" s="6" t="s">
        <v>2621</v>
      </c>
      <c r="K163" s="5">
        <v>39.97</v>
      </c>
      <c r="L163" s="6"/>
      <c r="M163" s="5"/>
      <c r="N163" s="6"/>
      <c r="O163" s="5"/>
      <c r="P163" s="6"/>
      <c r="Q163" s="5"/>
      <c r="R163" s="6"/>
      <c r="S163" s="5"/>
      <c r="T163" s="6"/>
      <c r="U163" s="5"/>
      <c r="V163" s="6"/>
      <c r="W163" s="5"/>
      <c r="X163" s="5">
        <f t="shared" si="8"/>
        <v>39.97</v>
      </c>
    </row>
    <row r="164" spans="1:24" x14ac:dyDescent="0.3">
      <c r="A164" s="92">
        <v>153</v>
      </c>
      <c r="B164" s="92">
        <v>21524</v>
      </c>
      <c r="C164" s="3"/>
      <c r="D164" s="4" t="s">
        <v>158</v>
      </c>
      <c r="E164" s="92">
        <f t="shared" si="10"/>
        <v>853309</v>
      </c>
      <c r="F164" s="92">
        <v>853310</v>
      </c>
      <c r="G164" s="92">
        <f t="shared" si="11"/>
        <v>2</v>
      </c>
      <c r="H164" s="4" t="s">
        <v>24</v>
      </c>
      <c r="I164" s="5">
        <f t="shared" si="9"/>
        <v>11.42</v>
      </c>
      <c r="J164" s="6" t="s">
        <v>2622</v>
      </c>
      <c r="K164" s="5">
        <v>11.42</v>
      </c>
      <c r="L164" s="6"/>
      <c r="M164" s="5"/>
      <c r="N164" s="6"/>
      <c r="O164" s="5"/>
      <c r="P164" s="6"/>
      <c r="Q164" s="5"/>
      <c r="R164" s="6"/>
      <c r="S164" s="5"/>
      <c r="T164" s="6"/>
      <c r="U164" s="5"/>
      <c r="V164" s="6"/>
      <c r="W164" s="5"/>
      <c r="X164" s="5">
        <f t="shared" si="8"/>
        <v>11.42</v>
      </c>
    </row>
    <row r="165" spans="1:24" x14ac:dyDescent="0.3">
      <c r="A165" s="92">
        <v>154</v>
      </c>
      <c r="B165" s="92">
        <v>21525</v>
      </c>
      <c r="C165" s="3"/>
      <c r="D165" s="4" t="s">
        <v>268</v>
      </c>
      <c r="E165" s="92">
        <f t="shared" si="10"/>
        <v>853311</v>
      </c>
      <c r="F165" s="92">
        <v>853311</v>
      </c>
      <c r="G165" s="92">
        <f t="shared" si="11"/>
        <v>1</v>
      </c>
      <c r="H165" s="4" t="s">
        <v>17</v>
      </c>
      <c r="I165" s="5">
        <f t="shared" si="9"/>
        <v>5.71</v>
      </c>
      <c r="J165" s="6" t="s">
        <v>2623</v>
      </c>
      <c r="K165" s="5">
        <v>5.71</v>
      </c>
      <c r="L165" s="6"/>
      <c r="M165" s="5"/>
      <c r="N165" s="6"/>
      <c r="O165" s="5"/>
      <c r="P165" s="6"/>
      <c r="Q165" s="5"/>
      <c r="R165" s="6"/>
      <c r="S165" s="5"/>
      <c r="T165" s="6"/>
      <c r="U165" s="5"/>
      <c r="V165" s="6"/>
      <c r="W165" s="5"/>
      <c r="X165" s="5">
        <f t="shared" si="8"/>
        <v>5.71</v>
      </c>
    </row>
    <row r="166" spans="1:24" x14ac:dyDescent="0.3">
      <c r="A166" s="92">
        <v>155</v>
      </c>
      <c r="B166" s="92">
        <v>21526</v>
      </c>
      <c r="C166" s="3"/>
      <c r="D166" s="4" t="s">
        <v>250</v>
      </c>
      <c r="E166" s="92">
        <f t="shared" si="10"/>
        <v>853312</v>
      </c>
      <c r="F166" s="92">
        <v>853314</v>
      </c>
      <c r="G166" s="92">
        <f t="shared" si="11"/>
        <v>3</v>
      </c>
      <c r="H166" s="4" t="s">
        <v>74</v>
      </c>
      <c r="I166" s="5">
        <f t="shared" si="9"/>
        <v>17.13</v>
      </c>
      <c r="J166" s="6" t="s">
        <v>2624</v>
      </c>
      <c r="K166" s="5">
        <v>11.42</v>
      </c>
      <c r="L166" s="6" t="s">
        <v>2625</v>
      </c>
      <c r="M166" s="5">
        <v>5.71</v>
      </c>
      <c r="N166" s="6"/>
      <c r="O166" s="5"/>
      <c r="P166" s="6"/>
      <c r="Q166" s="5"/>
      <c r="R166" s="6"/>
      <c r="S166" s="5"/>
      <c r="T166" s="6"/>
      <c r="U166" s="5"/>
      <c r="V166" s="6"/>
      <c r="W166" s="5"/>
      <c r="X166" s="5">
        <f t="shared" si="8"/>
        <v>17.13</v>
      </c>
    </row>
    <row r="167" spans="1:24" x14ac:dyDescent="0.3">
      <c r="A167" s="92">
        <v>156</v>
      </c>
      <c r="B167" s="92">
        <v>21527</v>
      </c>
      <c r="C167" s="3"/>
      <c r="D167" s="4" t="s">
        <v>255</v>
      </c>
      <c r="E167" s="92">
        <f t="shared" si="10"/>
        <v>853315</v>
      </c>
      <c r="F167" s="92">
        <v>853325</v>
      </c>
      <c r="G167" s="92">
        <f t="shared" si="11"/>
        <v>11</v>
      </c>
      <c r="H167" s="4" t="s">
        <v>23</v>
      </c>
      <c r="I167" s="5">
        <f t="shared" si="9"/>
        <v>62.81</v>
      </c>
      <c r="J167" s="6" t="s">
        <v>2626</v>
      </c>
      <c r="K167" s="5">
        <v>28.55</v>
      </c>
      <c r="L167" s="6" t="s">
        <v>2627</v>
      </c>
      <c r="M167" s="5">
        <v>34.26</v>
      </c>
      <c r="N167" s="6"/>
      <c r="O167" s="5"/>
      <c r="P167" s="6"/>
      <c r="Q167" s="5"/>
      <c r="R167" s="6"/>
      <c r="S167" s="5"/>
      <c r="T167" s="6"/>
      <c r="U167" s="5"/>
      <c r="V167" s="6"/>
      <c r="W167" s="5"/>
      <c r="X167" s="5">
        <f t="shared" si="8"/>
        <v>62.81</v>
      </c>
    </row>
    <row r="168" spans="1:24" x14ac:dyDescent="0.3">
      <c r="A168" s="92">
        <v>157</v>
      </c>
      <c r="B168" s="92">
        <v>21528</v>
      </c>
      <c r="C168" s="3"/>
      <c r="D168" s="4" t="s">
        <v>186</v>
      </c>
      <c r="E168" s="92">
        <f t="shared" si="10"/>
        <v>853326</v>
      </c>
      <c r="F168" s="92">
        <v>853329</v>
      </c>
      <c r="G168" s="92">
        <f t="shared" si="11"/>
        <v>4</v>
      </c>
      <c r="H168" s="4" t="s">
        <v>3</v>
      </c>
      <c r="I168" s="5">
        <f t="shared" si="9"/>
        <v>22.84</v>
      </c>
      <c r="J168" s="6" t="s">
        <v>2628</v>
      </c>
      <c r="K168" s="5">
        <v>22.84</v>
      </c>
      <c r="L168" s="6"/>
      <c r="M168" s="5"/>
      <c r="N168" s="6"/>
      <c r="O168" s="5"/>
      <c r="P168" s="6"/>
      <c r="Q168" s="5"/>
      <c r="R168" s="6"/>
      <c r="S168" s="5"/>
      <c r="T168" s="6"/>
      <c r="U168" s="5"/>
      <c r="V168" s="6"/>
      <c r="W168" s="5"/>
      <c r="X168" s="5">
        <f t="shared" si="8"/>
        <v>22.84</v>
      </c>
    </row>
    <row r="169" spans="1:24" s="76" customFormat="1" x14ac:dyDescent="0.3">
      <c r="A169" s="92">
        <v>158</v>
      </c>
      <c r="B169" s="92">
        <v>21529</v>
      </c>
      <c r="C169" s="3"/>
      <c r="D169" s="4" t="s">
        <v>176</v>
      </c>
      <c r="E169" s="92">
        <f t="shared" si="10"/>
        <v>853330</v>
      </c>
      <c r="F169" s="92">
        <v>853333</v>
      </c>
      <c r="G169" s="92">
        <f t="shared" si="11"/>
        <v>4</v>
      </c>
      <c r="H169" s="4" t="s">
        <v>105</v>
      </c>
      <c r="I169" s="5">
        <f t="shared" si="9"/>
        <v>22.84</v>
      </c>
      <c r="J169" s="6" t="s">
        <v>2629</v>
      </c>
      <c r="K169" s="5">
        <v>22.84</v>
      </c>
      <c r="L169" s="6"/>
      <c r="M169" s="5"/>
      <c r="N169" s="6"/>
      <c r="O169" s="5"/>
      <c r="P169" s="6"/>
      <c r="Q169" s="5"/>
      <c r="R169" s="6"/>
      <c r="S169" s="5"/>
      <c r="T169" s="6"/>
      <c r="U169" s="5"/>
      <c r="V169" s="6"/>
      <c r="W169" s="5"/>
      <c r="X169" s="5">
        <f t="shared" si="8"/>
        <v>22.84</v>
      </c>
    </row>
    <row r="170" spans="1:24" s="76" customFormat="1" x14ac:dyDescent="0.3">
      <c r="A170" s="92">
        <v>159</v>
      </c>
      <c r="B170" s="92">
        <v>21530</v>
      </c>
      <c r="C170" s="3"/>
      <c r="D170" s="4" t="s">
        <v>245</v>
      </c>
      <c r="E170" s="92">
        <f t="shared" si="10"/>
        <v>853334</v>
      </c>
      <c r="F170" s="92">
        <v>853337</v>
      </c>
      <c r="G170" s="92">
        <f t="shared" si="11"/>
        <v>4</v>
      </c>
      <c r="H170" s="4" t="s">
        <v>94</v>
      </c>
      <c r="I170" s="5">
        <f t="shared" si="9"/>
        <v>22.84</v>
      </c>
      <c r="J170" s="6" t="s">
        <v>2630</v>
      </c>
      <c r="K170" s="5">
        <v>22.84</v>
      </c>
      <c r="L170" s="6"/>
      <c r="M170" s="5"/>
      <c r="N170" s="6"/>
      <c r="O170" s="5"/>
      <c r="P170" s="6"/>
      <c r="Q170" s="5"/>
      <c r="R170" s="6"/>
      <c r="S170" s="5"/>
      <c r="T170" s="6"/>
      <c r="U170" s="5"/>
      <c r="V170" s="6"/>
      <c r="W170" s="5"/>
      <c r="X170" s="5">
        <f t="shared" si="8"/>
        <v>22.84</v>
      </c>
    </row>
    <row r="171" spans="1:24" s="76" customFormat="1" x14ac:dyDescent="0.3">
      <c r="A171" s="92">
        <v>160</v>
      </c>
      <c r="B171" s="92">
        <v>21531</v>
      </c>
      <c r="C171" s="3"/>
      <c r="D171" s="4" t="s">
        <v>152</v>
      </c>
      <c r="E171" s="92">
        <f t="shared" si="10"/>
        <v>853338</v>
      </c>
      <c r="F171" s="92">
        <v>853341</v>
      </c>
      <c r="G171" s="92">
        <f t="shared" si="11"/>
        <v>4</v>
      </c>
      <c r="H171" s="4" t="s">
        <v>107</v>
      </c>
      <c r="I171" s="5">
        <f t="shared" si="9"/>
        <v>22.84</v>
      </c>
      <c r="J171" s="6" t="s">
        <v>2631</v>
      </c>
      <c r="K171" s="5">
        <v>22.84</v>
      </c>
      <c r="L171" s="6"/>
      <c r="M171" s="5"/>
      <c r="N171" s="6"/>
      <c r="O171" s="5"/>
      <c r="P171" s="6"/>
      <c r="Q171" s="5"/>
      <c r="R171" s="6"/>
      <c r="S171" s="5"/>
      <c r="T171" s="6"/>
      <c r="U171" s="5"/>
      <c r="V171" s="6"/>
      <c r="W171" s="5"/>
      <c r="X171" s="5">
        <f t="shared" si="8"/>
        <v>22.84</v>
      </c>
    </row>
    <row r="172" spans="1:24" s="76" customFormat="1" x14ac:dyDescent="0.3">
      <c r="A172" s="92">
        <v>161</v>
      </c>
      <c r="B172" s="92">
        <v>21532</v>
      </c>
      <c r="C172" s="3"/>
      <c r="D172" s="4" t="s">
        <v>257</v>
      </c>
      <c r="E172" s="92">
        <f t="shared" si="10"/>
        <v>853342</v>
      </c>
      <c r="F172" s="92">
        <v>853342</v>
      </c>
      <c r="G172" s="92">
        <f t="shared" si="11"/>
        <v>1</v>
      </c>
      <c r="H172" s="4" t="s">
        <v>650</v>
      </c>
      <c r="I172" s="5">
        <f t="shared" si="9"/>
        <v>5.71</v>
      </c>
      <c r="J172" s="6" t="s">
        <v>2632</v>
      </c>
      <c r="K172" s="5">
        <v>5.71</v>
      </c>
      <c r="L172" s="6"/>
      <c r="M172" s="5"/>
      <c r="N172" s="6"/>
      <c r="O172" s="5"/>
      <c r="P172" s="6"/>
      <c r="Q172" s="5"/>
      <c r="R172" s="6"/>
      <c r="S172" s="5"/>
      <c r="T172" s="6"/>
      <c r="U172" s="5"/>
      <c r="V172" s="6"/>
      <c r="W172" s="5"/>
      <c r="X172" s="5">
        <f t="shared" si="8"/>
        <v>5.71</v>
      </c>
    </row>
    <row r="173" spans="1:24" s="76" customFormat="1" x14ac:dyDescent="0.3">
      <c r="A173" s="92">
        <v>162</v>
      </c>
      <c r="B173" s="92">
        <v>21533</v>
      </c>
      <c r="C173" s="3">
        <v>43369</v>
      </c>
      <c r="D173" s="4" t="s">
        <v>156</v>
      </c>
      <c r="E173" s="92">
        <f t="shared" si="10"/>
        <v>853343</v>
      </c>
      <c r="F173" s="92">
        <v>853344</v>
      </c>
      <c r="G173" s="92">
        <f t="shared" si="11"/>
        <v>2</v>
      </c>
      <c r="H173" s="4" t="s">
        <v>290</v>
      </c>
      <c r="I173" s="5">
        <f t="shared" si="9"/>
        <v>11.42</v>
      </c>
      <c r="J173" s="6" t="s">
        <v>2633</v>
      </c>
      <c r="K173" s="5">
        <v>11.42</v>
      </c>
      <c r="L173" s="6"/>
      <c r="M173" s="5"/>
      <c r="N173" s="6"/>
      <c r="O173" s="5"/>
      <c r="P173" s="6"/>
      <c r="Q173" s="5"/>
      <c r="R173" s="6"/>
      <c r="S173" s="5"/>
      <c r="T173" s="6"/>
      <c r="U173" s="5"/>
      <c r="V173" s="6"/>
      <c r="W173" s="5"/>
      <c r="X173" s="5">
        <f t="shared" si="8"/>
        <v>11.42</v>
      </c>
    </row>
    <row r="174" spans="1:24" s="76" customFormat="1" x14ac:dyDescent="0.3">
      <c r="A174" s="92">
        <v>163</v>
      </c>
      <c r="B174" s="92">
        <v>21534</v>
      </c>
      <c r="C174" s="3"/>
      <c r="D174" s="4" t="s">
        <v>257</v>
      </c>
      <c r="E174" s="92">
        <f t="shared" si="10"/>
        <v>853345</v>
      </c>
      <c r="F174" s="92">
        <v>853352</v>
      </c>
      <c r="G174" s="92">
        <f t="shared" si="11"/>
        <v>8</v>
      </c>
      <c r="H174" s="4" t="s">
        <v>1395</v>
      </c>
      <c r="I174" s="5">
        <f t="shared" si="9"/>
        <v>45.68</v>
      </c>
      <c r="J174" s="6" t="s">
        <v>2634</v>
      </c>
      <c r="K174" s="5">
        <v>34.26</v>
      </c>
      <c r="L174" s="6" t="s">
        <v>2635</v>
      </c>
      <c r="M174" s="5">
        <v>11.42</v>
      </c>
      <c r="N174" s="6"/>
      <c r="O174" s="5"/>
      <c r="P174" s="6"/>
      <c r="Q174" s="5"/>
      <c r="R174" s="6"/>
      <c r="S174" s="5"/>
      <c r="T174" s="6"/>
      <c r="U174" s="5"/>
      <c r="V174" s="6"/>
      <c r="W174" s="5"/>
      <c r="X174" s="5">
        <f t="shared" si="8"/>
        <v>45.68</v>
      </c>
    </row>
    <row r="175" spans="1:24" s="76" customFormat="1" x14ac:dyDescent="0.3">
      <c r="A175" s="92">
        <v>164</v>
      </c>
      <c r="B175" s="92">
        <v>21535</v>
      </c>
      <c r="C175" s="3"/>
      <c r="D175" s="4" t="s">
        <v>262</v>
      </c>
      <c r="E175" s="92">
        <f t="shared" si="10"/>
        <v>853353</v>
      </c>
      <c r="F175" s="92">
        <v>853357</v>
      </c>
      <c r="G175" s="92">
        <f t="shared" si="11"/>
        <v>5</v>
      </c>
      <c r="H175" s="4" t="s">
        <v>184</v>
      </c>
      <c r="I175" s="5">
        <f t="shared" si="9"/>
        <v>28.55</v>
      </c>
      <c r="J175" s="134" t="s">
        <v>2713</v>
      </c>
      <c r="K175" s="127">
        <v>28.55</v>
      </c>
      <c r="L175" s="6"/>
      <c r="M175" s="5"/>
      <c r="N175" s="6"/>
      <c r="O175" s="5"/>
      <c r="P175" s="6"/>
      <c r="Q175" s="5"/>
      <c r="R175" s="6"/>
      <c r="S175" s="5"/>
      <c r="T175" s="6"/>
      <c r="U175" s="5"/>
      <c r="V175" s="6"/>
      <c r="W175" s="5"/>
      <c r="X175" s="5">
        <f t="shared" si="8"/>
        <v>28.55</v>
      </c>
    </row>
    <row r="176" spans="1:24" s="76" customFormat="1" x14ac:dyDescent="0.3">
      <c r="A176" s="92">
        <v>165</v>
      </c>
      <c r="B176" s="92">
        <v>21536</v>
      </c>
      <c r="C176" s="3"/>
      <c r="D176" s="4" t="s">
        <v>156</v>
      </c>
      <c r="E176" s="92">
        <f t="shared" si="10"/>
        <v>853358</v>
      </c>
      <c r="F176" s="92">
        <v>853362</v>
      </c>
      <c r="G176" s="92">
        <f t="shared" si="11"/>
        <v>5</v>
      </c>
      <c r="H176" s="4" t="s">
        <v>6</v>
      </c>
      <c r="I176" s="5">
        <f t="shared" si="9"/>
        <v>28.55</v>
      </c>
      <c r="J176" s="6" t="s">
        <v>2636</v>
      </c>
      <c r="K176" s="5">
        <v>22.84</v>
      </c>
      <c r="L176" s="6" t="s">
        <v>2637</v>
      </c>
      <c r="M176" s="5">
        <v>5.71</v>
      </c>
      <c r="N176" s="6"/>
      <c r="O176" s="5"/>
      <c r="P176" s="6"/>
      <c r="Q176" s="5"/>
      <c r="R176" s="6"/>
      <c r="S176" s="5"/>
      <c r="T176" s="6"/>
      <c r="U176" s="5"/>
      <c r="V176" s="6"/>
      <c r="W176" s="5"/>
      <c r="X176" s="5">
        <f t="shared" si="8"/>
        <v>28.55</v>
      </c>
    </row>
    <row r="177" spans="1:24" s="76" customFormat="1" x14ac:dyDescent="0.3">
      <c r="A177" s="92">
        <v>166</v>
      </c>
      <c r="B177" s="92">
        <v>21537</v>
      </c>
      <c r="C177" s="3"/>
      <c r="D177" s="4" t="s">
        <v>244</v>
      </c>
      <c r="E177" s="92">
        <f t="shared" si="10"/>
        <v>853363</v>
      </c>
      <c r="F177" s="92">
        <v>853368</v>
      </c>
      <c r="G177" s="92">
        <f t="shared" si="11"/>
        <v>6</v>
      </c>
      <c r="H177" s="4" t="s">
        <v>38</v>
      </c>
      <c r="I177" s="5">
        <f t="shared" si="9"/>
        <v>34.26</v>
      </c>
      <c r="J177" s="6" t="s">
        <v>2691</v>
      </c>
      <c r="K177" s="5">
        <v>17.13</v>
      </c>
      <c r="L177" s="6" t="s">
        <v>2692</v>
      </c>
      <c r="M177" s="5">
        <v>17.13</v>
      </c>
      <c r="N177" s="6"/>
      <c r="O177" s="5"/>
      <c r="P177" s="6"/>
      <c r="Q177" s="5"/>
      <c r="R177" s="6"/>
      <c r="S177" s="5"/>
      <c r="T177" s="6"/>
      <c r="U177" s="5"/>
      <c r="V177" s="6"/>
      <c r="W177" s="5"/>
      <c r="X177" s="5">
        <f t="shared" si="8"/>
        <v>34.26</v>
      </c>
    </row>
    <row r="178" spans="1:24" s="76" customFormat="1" x14ac:dyDescent="0.3">
      <c r="A178" s="92">
        <v>167</v>
      </c>
      <c r="B178" s="92">
        <v>21538</v>
      </c>
      <c r="C178" s="3"/>
      <c r="D178" s="4" t="s">
        <v>268</v>
      </c>
      <c r="E178" s="92">
        <f t="shared" si="10"/>
        <v>853369</v>
      </c>
      <c r="F178" s="92">
        <v>853374</v>
      </c>
      <c r="G178" s="92">
        <f t="shared" si="11"/>
        <v>6</v>
      </c>
      <c r="H178" s="4" t="s">
        <v>89</v>
      </c>
      <c r="I178" s="5">
        <f t="shared" si="9"/>
        <v>34.26</v>
      </c>
      <c r="J178" s="6" t="s">
        <v>2638</v>
      </c>
      <c r="K178" s="5">
        <v>34.26</v>
      </c>
      <c r="L178" s="6"/>
      <c r="M178" s="5"/>
      <c r="N178" s="6"/>
      <c r="O178" s="5"/>
      <c r="P178" s="6"/>
      <c r="Q178" s="5"/>
      <c r="R178" s="6"/>
      <c r="S178" s="5"/>
      <c r="T178" s="6"/>
      <c r="U178" s="5"/>
      <c r="V178" s="6"/>
      <c r="W178" s="5"/>
      <c r="X178" s="5">
        <f t="shared" si="8"/>
        <v>34.26</v>
      </c>
    </row>
    <row r="179" spans="1:24" s="76" customFormat="1" x14ac:dyDescent="0.3">
      <c r="A179" s="92">
        <v>168</v>
      </c>
      <c r="B179" s="92">
        <v>21539</v>
      </c>
      <c r="C179" s="3"/>
      <c r="D179" s="4" t="s">
        <v>166</v>
      </c>
      <c r="E179" s="92">
        <f t="shared" si="10"/>
        <v>853375</v>
      </c>
      <c r="F179" s="92">
        <v>853378</v>
      </c>
      <c r="G179" s="92">
        <f t="shared" si="11"/>
        <v>4</v>
      </c>
      <c r="H179" s="4" t="s">
        <v>22</v>
      </c>
      <c r="I179" s="5">
        <f t="shared" si="9"/>
        <v>22.84</v>
      </c>
      <c r="J179" s="6" t="s">
        <v>2693</v>
      </c>
      <c r="K179" s="5">
        <v>22.84</v>
      </c>
      <c r="L179" s="6"/>
      <c r="M179" s="5"/>
      <c r="N179" s="6"/>
      <c r="O179" s="5"/>
      <c r="P179" s="6"/>
      <c r="Q179" s="5"/>
      <c r="R179" s="6"/>
      <c r="S179" s="5"/>
      <c r="T179" s="6"/>
      <c r="U179" s="5"/>
      <c r="V179" s="6"/>
      <c r="W179" s="5"/>
      <c r="X179" s="5">
        <f t="shared" si="8"/>
        <v>22.84</v>
      </c>
    </row>
    <row r="180" spans="1:24" s="76" customFormat="1" x14ac:dyDescent="0.3">
      <c r="A180" s="92">
        <v>169</v>
      </c>
      <c r="B180" s="92">
        <v>21540</v>
      </c>
      <c r="C180" s="3"/>
      <c r="D180" s="4" t="s">
        <v>152</v>
      </c>
      <c r="E180" s="92">
        <f t="shared" si="10"/>
        <v>853379</v>
      </c>
      <c r="F180" s="92">
        <v>853381</v>
      </c>
      <c r="G180" s="92">
        <f t="shared" si="11"/>
        <v>3</v>
      </c>
      <c r="H180" s="4" t="s">
        <v>302</v>
      </c>
      <c r="I180" s="5">
        <f t="shared" si="9"/>
        <v>17.13</v>
      </c>
      <c r="J180" s="6" t="s">
        <v>2639</v>
      </c>
      <c r="K180" s="5">
        <v>17.13</v>
      </c>
      <c r="L180" s="6"/>
      <c r="M180" s="5"/>
      <c r="N180" s="6"/>
      <c r="O180" s="5"/>
      <c r="P180" s="6"/>
      <c r="Q180" s="5"/>
      <c r="R180" s="6"/>
      <c r="S180" s="5"/>
      <c r="T180" s="6"/>
      <c r="U180" s="5"/>
      <c r="V180" s="6"/>
      <c r="W180" s="5"/>
      <c r="X180" s="5">
        <f t="shared" si="8"/>
        <v>17.13</v>
      </c>
    </row>
    <row r="181" spans="1:24" s="76" customFormat="1" x14ac:dyDescent="0.3">
      <c r="A181" s="92">
        <v>170</v>
      </c>
      <c r="B181" s="92">
        <v>21541</v>
      </c>
      <c r="C181" s="3">
        <v>43370</v>
      </c>
      <c r="D181" s="4" t="s">
        <v>158</v>
      </c>
      <c r="E181" s="92">
        <f t="shared" si="10"/>
        <v>853382</v>
      </c>
      <c r="F181" s="92">
        <v>853383</v>
      </c>
      <c r="G181" s="92">
        <f t="shared" si="11"/>
        <v>2</v>
      </c>
      <c r="H181" s="4" t="s">
        <v>24</v>
      </c>
      <c r="I181" s="5">
        <f t="shared" si="9"/>
        <v>11.42</v>
      </c>
      <c r="J181" s="6" t="s">
        <v>2694</v>
      </c>
      <c r="K181" s="5">
        <v>11.42</v>
      </c>
      <c r="L181" s="6"/>
      <c r="M181" s="5"/>
      <c r="N181" s="6"/>
      <c r="O181" s="5"/>
      <c r="P181" s="6"/>
      <c r="Q181" s="5"/>
      <c r="R181" s="6"/>
      <c r="S181" s="5"/>
      <c r="T181" s="6"/>
      <c r="U181" s="5"/>
      <c r="V181" s="6"/>
      <c r="W181" s="5"/>
      <c r="X181" s="5">
        <f t="shared" si="8"/>
        <v>11.42</v>
      </c>
    </row>
    <row r="182" spans="1:24" s="76" customFormat="1" x14ac:dyDescent="0.3">
      <c r="A182" s="92">
        <v>171</v>
      </c>
      <c r="B182" s="92">
        <v>21542</v>
      </c>
      <c r="C182" s="3"/>
      <c r="D182" s="4" t="s">
        <v>161</v>
      </c>
      <c r="E182" s="92">
        <f t="shared" si="10"/>
        <v>853384</v>
      </c>
      <c r="F182" s="92">
        <v>853386</v>
      </c>
      <c r="G182" s="92">
        <f t="shared" si="11"/>
        <v>3</v>
      </c>
      <c r="H182" s="4" t="s">
        <v>7</v>
      </c>
      <c r="I182" s="5">
        <f t="shared" si="9"/>
        <v>17.13</v>
      </c>
      <c r="J182" s="6" t="s">
        <v>2695</v>
      </c>
      <c r="K182" s="5">
        <v>17.13</v>
      </c>
      <c r="L182" s="6"/>
      <c r="M182" s="5"/>
      <c r="N182" s="6"/>
      <c r="O182" s="5"/>
      <c r="P182" s="6"/>
      <c r="Q182" s="5"/>
      <c r="R182" s="6"/>
      <c r="S182" s="5"/>
      <c r="T182" s="6"/>
      <c r="U182" s="5"/>
      <c r="V182" s="6"/>
      <c r="W182" s="5"/>
      <c r="X182" s="5">
        <f t="shared" si="8"/>
        <v>17.13</v>
      </c>
    </row>
    <row r="183" spans="1:24" s="76" customFormat="1" x14ac:dyDescent="0.3">
      <c r="A183" s="92">
        <v>172</v>
      </c>
      <c r="B183" s="92">
        <v>21543</v>
      </c>
      <c r="C183" s="3"/>
      <c r="D183" s="4" t="s">
        <v>251</v>
      </c>
      <c r="E183" s="92">
        <f t="shared" si="10"/>
        <v>853387</v>
      </c>
      <c r="F183" s="92">
        <v>853387</v>
      </c>
      <c r="G183" s="92">
        <f t="shared" si="11"/>
        <v>1</v>
      </c>
      <c r="H183" s="4" t="s">
        <v>35</v>
      </c>
      <c r="I183" s="5">
        <f t="shared" si="9"/>
        <v>5.71</v>
      </c>
      <c r="J183" s="6" t="s">
        <v>2640</v>
      </c>
      <c r="K183" s="5">
        <v>5.71</v>
      </c>
      <c r="L183" s="6"/>
      <c r="M183" s="5"/>
      <c r="N183" s="6"/>
      <c r="O183" s="5"/>
      <c r="P183" s="6"/>
      <c r="Q183" s="5"/>
      <c r="R183" s="6"/>
      <c r="S183" s="5"/>
      <c r="T183" s="6"/>
      <c r="U183" s="5"/>
      <c r="V183" s="6"/>
      <c r="W183" s="5"/>
      <c r="X183" s="5">
        <f t="shared" si="8"/>
        <v>5.71</v>
      </c>
    </row>
    <row r="184" spans="1:24" s="76" customFormat="1" x14ac:dyDescent="0.3">
      <c r="A184" s="92">
        <v>173</v>
      </c>
      <c r="B184" s="92">
        <v>21544</v>
      </c>
      <c r="C184" s="3"/>
      <c r="D184" s="4" t="s">
        <v>233</v>
      </c>
      <c r="E184" s="92">
        <f t="shared" si="10"/>
        <v>853388</v>
      </c>
      <c r="F184" s="92">
        <v>853388</v>
      </c>
      <c r="G184" s="92">
        <f t="shared" si="11"/>
        <v>1</v>
      </c>
      <c r="H184" s="4" t="s">
        <v>94</v>
      </c>
      <c r="I184" s="5">
        <f t="shared" si="9"/>
        <v>5.71</v>
      </c>
      <c r="J184" s="6" t="s">
        <v>2641</v>
      </c>
      <c r="K184" s="5">
        <v>5.71</v>
      </c>
      <c r="L184" s="6"/>
      <c r="M184" s="5"/>
      <c r="N184" s="6"/>
      <c r="O184" s="5"/>
      <c r="P184" s="6"/>
      <c r="Q184" s="5"/>
      <c r="R184" s="6"/>
      <c r="S184" s="5"/>
      <c r="T184" s="6"/>
      <c r="U184" s="5"/>
      <c r="V184" s="6"/>
      <c r="W184" s="5"/>
      <c r="X184" s="5">
        <f t="shared" si="8"/>
        <v>5.71</v>
      </c>
    </row>
    <row r="185" spans="1:24" s="76" customFormat="1" x14ac:dyDescent="0.3">
      <c r="A185" s="92">
        <v>174</v>
      </c>
      <c r="B185" s="92">
        <v>21545</v>
      </c>
      <c r="C185" s="3"/>
      <c r="D185" s="4" t="s">
        <v>233</v>
      </c>
      <c r="E185" s="92">
        <f t="shared" si="10"/>
        <v>853389</v>
      </c>
      <c r="F185" s="92">
        <v>853389</v>
      </c>
      <c r="G185" s="92">
        <f t="shared" si="11"/>
        <v>1</v>
      </c>
      <c r="H185" s="4" t="s">
        <v>94</v>
      </c>
      <c r="I185" s="5">
        <f t="shared" si="9"/>
        <v>5.71</v>
      </c>
      <c r="J185" s="6" t="s">
        <v>2642</v>
      </c>
      <c r="K185" s="5">
        <v>5.71</v>
      </c>
      <c r="L185" s="6"/>
      <c r="M185" s="5"/>
      <c r="N185" s="6"/>
      <c r="O185" s="5"/>
      <c r="P185" s="6"/>
      <c r="Q185" s="5"/>
      <c r="R185" s="6"/>
      <c r="S185" s="5"/>
      <c r="T185" s="6"/>
      <c r="U185" s="5"/>
      <c r="V185" s="6"/>
      <c r="W185" s="5"/>
      <c r="X185" s="5">
        <f t="shared" si="8"/>
        <v>5.71</v>
      </c>
    </row>
    <row r="186" spans="1:24" s="76" customFormat="1" x14ac:dyDescent="0.3">
      <c r="A186" s="92">
        <v>175</v>
      </c>
      <c r="B186" s="92">
        <v>21546</v>
      </c>
      <c r="C186" s="3"/>
      <c r="D186" s="4" t="s">
        <v>157</v>
      </c>
      <c r="E186" s="92">
        <f t="shared" si="10"/>
        <v>853390</v>
      </c>
      <c r="F186" s="92">
        <v>853390</v>
      </c>
      <c r="G186" s="92">
        <f t="shared" si="11"/>
        <v>1</v>
      </c>
      <c r="H186" s="4" t="s">
        <v>1567</v>
      </c>
      <c r="I186" s="5">
        <f t="shared" si="9"/>
        <v>5.71</v>
      </c>
      <c r="J186" s="6" t="s">
        <v>2696</v>
      </c>
      <c r="K186" s="5">
        <v>5.71</v>
      </c>
      <c r="L186" s="6"/>
      <c r="M186" s="5"/>
      <c r="N186" s="6"/>
      <c r="O186" s="5"/>
      <c r="P186" s="6"/>
      <c r="Q186" s="5"/>
      <c r="R186" s="6"/>
      <c r="S186" s="5"/>
      <c r="T186" s="6"/>
      <c r="U186" s="5"/>
      <c r="V186" s="6"/>
      <c r="W186" s="5"/>
      <c r="X186" s="5">
        <f t="shared" si="8"/>
        <v>5.71</v>
      </c>
    </row>
    <row r="187" spans="1:24" s="76" customFormat="1" x14ac:dyDescent="0.3">
      <c r="A187" s="92">
        <v>176</v>
      </c>
      <c r="B187" s="92">
        <v>21547</v>
      </c>
      <c r="C187" s="3"/>
      <c r="D187" s="4" t="s">
        <v>169</v>
      </c>
      <c r="E187" s="92">
        <f t="shared" si="10"/>
        <v>853391</v>
      </c>
      <c r="F187" s="92">
        <v>853395</v>
      </c>
      <c r="G187" s="92">
        <f t="shared" si="11"/>
        <v>5</v>
      </c>
      <c r="H187" s="4" t="s">
        <v>9</v>
      </c>
      <c r="I187" s="5">
        <f t="shared" si="9"/>
        <v>28.55</v>
      </c>
      <c r="J187" s="6" t="s">
        <v>2697</v>
      </c>
      <c r="K187" s="5">
        <v>22.84</v>
      </c>
      <c r="L187" s="6" t="s">
        <v>2698</v>
      </c>
      <c r="M187" s="5">
        <v>5.71</v>
      </c>
      <c r="N187" s="6"/>
      <c r="O187" s="5"/>
      <c r="P187" s="6"/>
      <c r="Q187" s="5"/>
      <c r="R187" s="6"/>
      <c r="S187" s="5"/>
      <c r="T187" s="6"/>
      <c r="U187" s="5"/>
      <c r="V187" s="6"/>
      <c r="W187" s="5"/>
      <c r="X187" s="5">
        <f t="shared" si="8"/>
        <v>28.55</v>
      </c>
    </row>
    <row r="188" spans="1:24" s="76" customFormat="1" x14ac:dyDescent="0.3">
      <c r="A188" s="92">
        <v>177</v>
      </c>
      <c r="B188" s="92">
        <v>21548</v>
      </c>
      <c r="C188" s="3"/>
      <c r="D188" s="4" t="s">
        <v>238</v>
      </c>
      <c r="E188" s="92">
        <f t="shared" si="10"/>
        <v>853396</v>
      </c>
      <c r="F188" s="92">
        <v>853404</v>
      </c>
      <c r="G188" s="92">
        <f t="shared" si="11"/>
        <v>9</v>
      </c>
      <c r="H188" s="4" t="s">
        <v>288</v>
      </c>
      <c r="I188" s="5">
        <f t="shared" si="9"/>
        <v>51.39</v>
      </c>
      <c r="J188" s="6" t="s">
        <v>2643</v>
      </c>
      <c r="K188" s="5">
        <v>51.39</v>
      </c>
      <c r="L188" s="6"/>
      <c r="M188" s="5"/>
      <c r="N188" s="6"/>
      <c r="O188" s="5"/>
      <c r="P188" s="6"/>
      <c r="Q188" s="5"/>
      <c r="R188" s="6"/>
      <c r="S188" s="5"/>
      <c r="T188" s="6"/>
      <c r="U188" s="5"/>
      <c r="V188" s="6"/>
      <c r="W188" s="5"/>
      <c r="X188" s="5">
        <f t="shared" si="8"/>
        <v>51.39</v>
      </c>
    </row>
    <row r="189" spans="1:24" s="76" customFormat="1" x14ac:dyDescent="0.3">
      <c r="A189" s="92">
        <v>178</v>
      </c>
      <c r="B189" s="92">
        <v>21549</v>
      </c>
      <c r="C189" s="3"/>
      <c r="D189" s="4" t="s">
        <v>172</v>
      </c>
      <c r="E189" s="92">
        <f t="shared" si="10"/>
        <v>853405</v>
      </c>
      <c r="F189" s="92">
        <v>853405</v>
      </c>
      <c r="G189" s="92">
        <f t="shared" si="11"/>
        <v>1</v>
      </c>
      <c r="H189" s="4" t="s">
        <v>102</v>
      </c>
      <c r="I189" s="5">
        <f t="shared" si="9"/>
        <v>5.71</v>
      </c>
      <c r="J189" s="6" t="s">
        <v>2699</v>
      </c>
      <c r="K189" s="5">
        <v>5.71</v>
      </c>
      <c r="L189" s="6"/>
      <c r="M189" s="5"/>
      <c r="N189" s="6"/>
      <c r="O189" s="5"/>
      <c r="P189" s="6"/>
      <c r="Q189" s="5"/>
      <c r="R189" s="6"/>
      <c r="S189" s="5"/>
      <c r="T189" s="6"/>
      <c r="U189" s="5"/>
      <c r="V189" s="6"/>
      <c r="W189" s="5"/>
      <c r="X189" s="5">
        <f t="shared" si="8"/>
        <v>5.71</v>
      </c>
    </row>
    <row r="190" spans="1:24" s="76" customFormat="1" x14ac:dyDescent="0.3">
      <c r="A190" s="92">
        <v>179</v>
      </c>
      <c r="B190" s="92">
        <v>21550</v>
      </c>
      <c r="C190" s="3"/>
      <c r="D190" s="4" t="s">
        <v>235</v>
      </c>
      <c r="E190" s="92">
        <f t="shared" si="10"/>
        <v>853406</v>
      </c>
      <c r="F190" s="92">
        <v>853415</v>
      </c>
      <c r="G190" s="92">
        <f t="shared" si="11"/>
        <v>10</v>
      </c>
      <c r="H190" s="4" t="s">
        <v>119</v>
      </c>
      <c r="I190" s="5">
        <f t="shared" si="9"/>
        <v>57.1</v>
      </c>
      <c r="J190" s="6" t="s">
        <v>2700</v>
      </c>
      <c r="K190" s="5">
        <v>28.55</v>
      </c>
      <c r="L190" s="6" t="s">
        <v>2701</v>
      </c>
      <c r="M190" s="5">
        <v>28.55</v>
      </c>
      <c r="N190" s="6"/>
      <c r="O190" s="5"/>
      <c r="P190" s="6"/>
      <c r="Q190" s="5"/>
      <c r="R190" s="6"/>
      <c r="S190" s="5"/>
      <c r="T190" s="6"/>
      <c r="U190" s="5"/>
      <c r="V190" s="6"/>
      <c r="W190" s="5"/>
      <c r="X190" s="5">
        <f t="shared" si="8"/>
        <v>57.1</v>
      </c>
    </row>
    <row r="191" spans="1:24" s="76" customFormat="1" x14ac:dyDescent="0.3">
      <c r="A191" s="92">
        <v>180</v>
      </c>
      <c r="B191" s="92">
        <v>21551</v>
      </c>
      <c r="C191" s="3"/>
      <c r="D191" s="4" t="s">
        <v>245</v>
      </c>
      <c r="E191" s="92">
        <f t="shared" si="10"/>
        <v>853416</v>
      </c>
      <c r="F191" s="92">
        <v>853426</v>
      </c>
      <c r="G191" s="92">
        <f t="shared" si="11"/>
        <v>11</v>
      </c>
      <c r="H191" s="4" t="s">
        <v>17</v>
      </c>
      <c r="I191" s="5">
        <f t="shared" si="9"/>
        <v>62.81</v>
      </c>
      <c r="J191" s="6" t="s">
        <v>1973</v>
      </c>
      <c r="K191" s="5">
        <v>34.26</v>
      </c>
      <c r="L191" s="6" t="s">
        <v>2702</v>
      </c>
      <c r="M191" s="5">
        <v>11.42</v>
      </c>
      <c r="N191" s="6" t="s">
        <v>2703</v>
      </c>
      <c r="O191" s="5">
        <v>17.13</v>
      </c>
      <c r="P191" s="6"/>
      <c r="Q191" s="5"/>
      <c r="R191" s="6"/>
      <c r="S191" s="5"/>
      <c r="T191" s="6"/>
      <c r="U191" s="5"/>
      <c r="V191" s="6"/>
      <c r="W191" s="5"/>
      <c r="X191" s="5">
        <f t="shared" si="8"/>
        <v>62.81</v>
      </c>
    </row>
    <row r="192" spans="1:24" s="76" customFormat="1" x14ac:dyDescent="0.3">
      <c r="A192" s="92">
        <v>181</v>
      </c>
      <c r="B192" s="92">
        <v>21552</v>
      </c>
      <c r="C192" s="3">
        <v>43371</v>
      </c>
      <c r="D192" s="4" t="s">
        <v>178</v>
      </c>
      <c r="E192" s="92">
        <f t="shared" si="10"/>
        <v>853427</v>
      </c>
      <c r="F192" s="92">
        <v>853428</v>
      </c>
      <c r="G192" s="92">
        <f t="shared" si="11"/>
        <v>2</v>
      </c>
      <c r="H192" s="4" t="s">
        <v>52</v>
      </c>
      <c r="I192" s="5">
        <f t="shared" si="9"/>
        <v>11.42</v>
      </c>
      <c r="J192" s="6" t="s">
        <v>2644</v>
      </c>
      <c r="K192" s="5">
        <v>11.42</v>
      </c>
      <c r="L192" s="6"/>
      <c r="M192" s="5"/>
      <c r="N192" s="6"/>
      <c r="O192" s="5"/>
      <c r="P192" s="6"/>
      <c r="Q192" s="5"/>
      <c r="R192" s="6"/>
      <c r="S192" s="5"/>
      <c r="T192" s="6"/>
      <c r="U192" s="5"/>
      <c r="V192" s="6"/>
      <c r="W192" s="5"/>
      <c r="X192" s="5">
        <f t="shared" si="8"/>
        <v>11.42</v>
      </c>
    </row>
    <row r="193" spans="1:24" s="76" customFormat="1" x14ac:dyDescent="0.3">
      <c r="A193" s="92"/>
      <c r="B193" s="4"/>
      <c r="C193" s="3"/>
      <c r="D193" s="43"/>
      <c r="E193" s="92"/>
      <c r="F193" s="92"/>
      <c r="G193" s="92"/>
      <c r="H193" s="4"/>
      <c r="I193" s="5"/>
      <c r="J193" s="6"/>
      <c r="K193" s="5"/>
      <c r="L193" s="6"/>
      <c r="M193" s="5"/>
      <c r="N193" s="6"/>
      <c r="O193" s="5"/>
      <c r="P193" s="6"/>
      <c r="Q193" s="5"/>
      <c r="R193" s="6"/>
      <c r="S193" s="5"/>
      <c r="T193" s="6"/>
      <c r="U193" s="5"/>
      <c r="V193" s="6"/>
      <c r="W193" s="5"/>
      <c r="X193" s="5"/>
    </row>
    <row r="194" spans="1:24" s="76" customFormat="1" x14ac:dyDescent="0.3">
      <c r="A194" s="92"/>
      <c r="B194" s="4"/>
      <c r="C194" s="3"/>
      <c r="D194" s="43"/>
      <c r="E194" s="92"/>
      <c r="F194" s="92"/>
      <c r="G194" s="92">
        <f>SUM(G12:G192)</f>
        <v>2639</v>
      </c>
      <c r="H194" s="4"/>
      <c r="I194" s="5">
        <f>SUM(I12:I192)</f>
        <v>15068.689999999964</v>
      </c>
      <c r="J194" s="6"/>
      <c r="K194" s="5"/>
      <c r="L194" s="6"/>
      <c r="M194" s="5"/>
      <c r="N194" s="6"/>
      <c r="O194" s="5"/>
      <c r="P194" s="6"/>
      <c r="Q194" s="5"/>
      <c r="R194" s="6"/>
      <c r="S194" s="5"/>
      <c r="T194" s="6"/>
      <c r="U194" s="5"/>
      <c r="V194" s="6"/>
      <c r="W194" s="5"/>
      <c r="X194" s="5">
        <f>SUM(X12:X192)</f>
        <v>14891.679999999964</v>
      </c>
    </row>
    <row r="195" spans="1:24" s="76" customFormat="1" x14ac:dyDescent="0.3">
      <c r="D195" s="44"/>
    </row>
    <row r="196" spans="1:24" s="76" customFormat="1" x14ac:dyDescent="0.3">
      <c r="D196" s="44"/>
    </row>
    <row r="197" spans="1:24" x14ac:dyDescent="0.3">
      <c r="I197" s="185" t="s">
        <v>1929</v>
      </c>
      <c r="J197" s="185" t="s">
        <v>1930</v>
      </c>
      <c r="K197" s="186" t="s">
        <v>1931</v>
      </c>
      <c r="L197" s="187"/>
    </row>
    <row r="198" spans="1:24" x14ac:dyDescent="0.3">
      <c r="I198" s="185"/>
      <c r="J198" s="185"/>
      <c r="K198" s="188"/>
      <c r="L198" s="189"/>
    </row>
    <row r="199" spans="1:24" s="76" customFormat="1" x14ac:dyDescent="0.3">
      <c r="D199" s="44"/>
      <c r="I199" s="4"/>
      <c r="J199" s="4"/>
      <c r="K199" s="190"/>
      <c r="L199" s="191"/>
    </row>
    <row r="200" spans="1:24" s="76" customFormat="1" x14ac:dyDescent="0.3">
      <c r="D200" s="44"/>
      <c r="I200" s="125">
        <f>(I194)</f>
        <v>15068.689999999964</v>
      </c>
      <c r="J200" s="125">
        <f>(X194)</f>
        <v>14891.679999999964</v>
      </c>
      <c r="K200" s="192">
        <v>177.01</v>
      </c>
      <c r="L200" s="193"/>
    </row>
    <row r="201" spans="1:24" s="76" customFormat="1" x14ac:dyDescent="0.3">
      <c r="D201" s="44"/>
    </row>
    <row r="202" spans="1:24" s="76" customFormat="1" x14ac:dyDescent="0.3">
      <c r="D202" s="44"/>
    </row>
    <row r="203" spans="1:24" s="76" customFormat="1" x14ac:dyDescent="0.3">
      <c r="D203" s="44"/>
    </row>
    <row r="204" spans="1:24" s="76" customFormat="1" x14ac:dyDescent="0.3">
      <c r="D204" s="44"/>
    </row>
    <row r="205" spans="1:24" s="76" customFormat="1" x14ac:dyDescent="0.3">
      <c r="D205" s="44"/>
    </row>
    <row r="206" spans="1:24" s="76" customFormat="1" x14ac:dyDescent="0.3">
      <c r="D206" s="44"/>
    </row>
    <row r="207" spans="1:24" s="76" customFormat="1" x14ac:dyDescent="0.3">
      <c r="D207" s="44"/>
    </row>
    <row r="208" spans="1:24" s="76" customFormat="1" x14ac:dyDescent="0.3">
      <c r="D208" s="44"/>
    </row>
    <row r="209" spans="4:4" s="76" customFormat="1" x14ac:dyDescent="0.3">
      <c r="D209" s="44"/>
    </row>
    <row r="210" spans="4:4" s="76" customFormat="1" x14ac:dyDescent="0.3">
      <c r="D210" s="44"/>
    </row>
    <row r="211" spans="4:4" s="76" customFormat="1" x14ac:dyDescent="0.3">
      <c r="D211" s="44"/>
    </row>
    <row r="212" spans="4:4" s="76" customFormat="1" x14ac:dyDescent="0.3">
      <c r="D212" s="44"/>
    </row>
    <row r="213" spans="4:4" s="76" customFormat="1" x14ac:dyDescent="0.3">
      <c r="D213" s="44"/>
    </row>
    <row r="214" spans="4:4" s="76" customFormat="1" x14ac:dyDescent="0.3">
      <c r="D214" s="44"/>
    </row>
    <row r="218" spans="4:4" s="76" customFormat="1" x14ac:dyDescent="0.3">
      <c r="D218" s="44"/>
    </row>
    <row r="219" spans="4:4" s="76" customFormat="1" x14ac:dyDescent="0.3">
      <c r="D219" s="44"/>
    </row>
    <row r="220" spans="4:4" s="76" customFormat="1" x14ac:dyDescent="0.3">
      <c r="D220" s="44"/>
    </row>
    <row r="221" spans="4:4" s="76" customFormat="1" x14ac:dyDescent="0.3">
      <c r="D221" s="44"/>
    </row>
    <row r="222" spans="4:4" s="76" customFormat="1" x14ac:dyDescent="0.3">
      <c r="D222" s="44"/>
    </row>
    <row r="223" spans="4:4" s="76" customFormat="1" x14ac:dyDescent="0.3">
      <c r="D223" s="44"/>
    </row>
    <row r="224" spans="4:4" s="76" customFormat="1" x14ac:dyDescent="0.3">
      <c r="D224" s="44"/>
    </row>
  </sheetData>
  <mergeCells count="12">
    <mergeCell ref="I197:I198"/>
    <mergeCell ref="J197:J198"/>
    <mergeCell ref="K197:L198"/>
    <mergeCell ref="K199:L199"/>
    <mergeCell ref="K200:L200"/>
    <mergeCell ref="B10:X10"/>
    <mergeCell ref="A1:X4"/>
    <mergeCell ref="B5:X5"/>
    <mergeCell ref="B6:X6"/>
    <mergeCell ref="B7:X7"/>
    <mergeCell ref="B8:X8"/>
    <mergeCell ref="B9:X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multicentro</vt:lpstr>
      <vt:lpstr>USDA</vt:lpstr>
      <vt:lpstr>FAO</vt:lpstr>
      <vt:lpstr>EMPRENDEDURISMO</vt:lpstr>
      <vt:lpstr>UICN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ronald.aviles</dc:creator>
  <cp:lastModifiedBy>Tecnico OIR</cp:lastModifiedBy>
  <cp:lastPrinted>2019-01-07T20:29:46Z</cp:lastPrinted>
  <dcterms:created xsi:type="dcterms:W3CDTF">2016-05-06T20:01:38Z</dcterms:created>
  <dcterms:modified xsi:type="dcterms:W3CDTF">2019-05-10T01:00:24Z</dcterms:modified>
</cp:coreProperties>
</file>