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cosam\Desktop\KEREN AGOSTO 2019\INFORMACION UAIP\"/>
    </mc:Choice>
  </mc:AlternateContent>
  <bookViews>
    <workbookView xWindow="0" yWindow="0" windowWidth="24000" windowHeight="9645" firstSheet="5" activeTab="7"/>
  </bookViews>
  <sheets>
    <sheet name="Licitacion Pública 06-MED-2019" sheetId="6" r:id="rId1"/>
    <sheet name="Incremento 20% LP 01-MED-2019" sheetId="11" r:id="rId2"/>
    <sheet name="CD N° 1-MED-DESIERTOS " sheetId="12" r:id="rId3"/>
    <sheet name="CD N° 02-MED-URGENCIA" sheetId="13" r:id="rId4"/>
    <sheet name="CD N° 03-MED-ONCOL-URG" sheetId="14" r:id="rId5"/>
    <sheet name="CD N° 04-MED-ONCO-URG" sheetId="17" r:id="rId6"/>
    <sheet name="CD N° 05-MED-ONCO-URG" sheetId="16" r:id="rId7"/>
    <sheet name="CD N° 7 - MED-ONCO-URG" sheetId="18" r:id="rId8"/>
  </sheets>
  <definedNames>
    <definedName name="_xlnm.Print_Area" localSheetId="3">'CD N° 02-MED-URGENCIA'!$A$1:$J$172</definedName>
    <definedName name="_xlnm.Print_Area" localSheetId="4">'CD N° 03-MED-ONCOL-URG'!$A$1:$J$28</definedName>
    <definedName name="_xlnm.Print_Area" localSheetId="5">'CD N° 04-MED-ONCO-URG'!$A$1:$J$45</definedName>
    <definedName name="_xlnm.Print_Area" localSheetId="2">'CD N° 1-MED-DESIERTOS '!$A$1:$L$38</definedName>
    <definedName name="_xlnm.Print_Area" localSheetId="7">'CD N° 7 - MED-ONCO-URG'!$A$1:$J$33</definedName>
    <definedName name="_xlnm.Print_Area" localSheetId="1">'Incremento 20% LP 01-MED-2019'!$A$1:$L$306</definedName>
    <definedName name="_xlnm.Print_Titles" localSheetId="3">'CD N° 02-MED-URGENCIA'!$3:$8</definedName>
    <definedName name="_xlnm.Print_Titles" localSheetId="1">'Incremento 20% LP 01-MED-2019'!$3:$9</definedName>
    <definedName name="_xlnm.Print_Titles" localSheetId="0">'Licitacion Pública 06-MED-2019'!$2:$6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8" l="1"/>
  <c r="J13" i="18"/>
  <c r="J23" i="18" s="1"/>
  <c r="J172" i="13" l="1"/>
  <c r="J11" i="16" l="1"/>
  <c r="J12" i="16" s="1"/>
  <c r="J17" i="16" s="1"/>
  <c r="J44" i="17"/>
  <c r="J21" i="14" l="1"/>
  <c r="J26" i="14" s="1"/>
  <c r="J37" i="12" l="1"/>
  <c r="K299" i="11" l="1"/>
  <c r="L299" i="11" s="1"/>
  <c r="K298" i="11"/>
  <c r="L298" i="11" s="1"/>
  <c r="K297" i="11"/>
  <c r="L297" i="11" s="1"/>
  <c r="K296" i="11"/>
  <c r="L296" i="11" s="1"/>
  <c r="K295" i="11"/>
  <c r="L295" i="11" s="1"/>
  <c r="K294" i="11"/>
  <c r="L294" i="11" s="1"/>
  <c r="K285" i="11"/>
  <c r="L285" i="11" s="1"/>
  <c r="K284" i="11"/>
  <c r="L284" i="11" s="1"/>
  <c r="K283" i="11"/>
  <c r="L283" i="11" s="1"/>
  <c r="K282" i="11"/>
  <c r="L282" i="11" s="1"/>
  <c r="K281" i="11"/>
  <c r="L281" i="11" s="1"/>
  <c r="K280" i="11"/>
  <c r="L280" i="11" s="1"/>
  <c r="K279" i="11"/>
  <c r="L279" i="11" s="1"/>
  <c r="K278" i="11"/>
  <c r="L278" i="11" s="1"/>
  <c r="K277" i="11"/>
  <c r="L277" i="11" s="1"/>
  <c r="K276" i="11"/>
  <c r="L276" i="11" s="1"/>
  <c r="K275" i="11"/>
  <c r="L275" i="11" s="1"/>
  <c r="K274" i="11"/>
  <c r="L274" i="11" s="1"/>
  <c r="K273" i="11"/>
  <c r="L273" i="11" s="1"/>
  <c r="K272" i="11"/>
  <c r="L272" i="11" s="1"/>
  <c r="K271" i="11"/>
  <c r="L271" i="11" s="1"/>
  <c r="K270" i="11"/>
  <c r="L270" i="11" s="1"/>
  <c r="K269" i="11"/>
  <c r="L269" i="11" s="1"/>
  <c r="K268" i="11"/>
  <c r="L268" i="11" s="1"/>
  <c r="K267" i="11"/>
  <c r="L267" i="11" s="1"/>
  <c r="K266" i="11"/>
  <c r="L266" i="11" s="1"/>
  <c r="K265" i="11"/>
  <c r="L265" i="11" s="1"/>
  <c r="K264" i="11"/>
  <c r="L264" i="11" s="1"/>
  <c r="K255" i="11"/>
  <c r="L255" i="11" s="1"/>
  <c r="K254" i="11"/>
  <c r="L254" i="11" s="1"/>
  <c r="K253" i="11"/>
  <c r="L253" i="11" s="1"/>
  <c r="L252" i="11"/>
  <c r="L251" i="11"/>
  <c r="K250" i="11"/>
  <c r="L250" i="11" s="1"/>
  <c r="K241" i="11"/>
  <c r="L241" i="11" s="1"/>
  <c r="K240" i="11"/>
  <c r="L240" i="11" s="1"/>
  <c r="K239" i="11"/>
  <c r="L239" i="11" s="1"/>
  <c r="K238" i="11"/>
  <c r="L238" i="11" s="1"/>
  <c r="K229" i="11"/>
  <c r="L229" i="11" s="1"/>
  <c r="K228" i="11"/>
  <c r="L228" i="11" s="1"/>
  <c r="L227" i="11"/>
  <c r="K218" i="11"/>
  <c r="L218" i="11" s="1"/>
  <c r="K217" i="11"/>
  <c r="L217" i="11" s="1"/>
  <c r="K216" i="11"/>
  <c r="L216" i="11" s="1"/>
  <c r="K215" i="11"/>
  <c r="L215" i="11" s="1"/>
  <c r="K214" i="11"/>
  <c r="L214" i="11" s="1"/>
  <c r="K205" i="11"/>
  <c r="L205" i="11" s="1"/>
  <c r="K204" i="11"/>
  <c r="L204" i="11" s="1"/>
  <c r="K203" i="11"/>
  <c r="L203" i="11" s="1"/>
  <c r="K202" i="11"/>
  <c r="L202" i="11" s="1"/>
  <c r="K201" i="11"/>
  <c r="L201" i="11" s="1"/>
  <c r="K200" i="11"/>
  <c r="L200" i="11" s="1"/>
  <c r="K199" i="11"/>
  <c r="L199" i="11" s="1"/>
  <c r="K198" i="11"/>
  <c r="L198" i="11" s="1"/>
  <c r="K189" i="11"/>
  <c r="L189" i="11" s="1"/>
  <c r="L188" i="11"/>
  <c r="K187" i="11"/>
  <c r="L187" i="11" s="1"/>
  <c r="K186" i="11"/>
  <c r="L186" i="11" s="1"/>
  <c r="K185" i="11"/>
  <c r="L185" i="11" s="1"/>
  <c r="K184" i="11"/>
  <c r="L184" i="11" s="1"/>
  <c r="K183" i="11"/>
  <c r="L183" i="11" s="1"/>
  <c r="K182" i="11"/>
  <c r="L182" i="11" s="1"/>
  <c r="K172" i="11"/>
  <c r="L172" i="11" s="1"/>
  <c r="K171" i="11"/>
  <c r="L171" i="11" s="1"/>
  <c r="K163" i="11"/>
  <c r="L163" i="11" s="1"/>
  <c r="K162" i="11"/>
  <c r="L162" i="11" s="1"/>
  <c r="K161" i="11"/>
  <c r="L161" i="11" s="1"/>
  <c r="K160" i="11"/>
  <c r="L160" i="11" s="1"/>
  <c r="K159" i="11"/>
  <c r="L159" i="11" s="1"/>
  <c r="K158" i="11"/>
  <c r="L158" i="11" s="1"/>
  <c r="K149" i="11"/>
  <c r="L149" i="11" s="1"/>
  <c r="L150" i="11" s="1"/>
  <c r="K140" i="11"/>
  <c r="L140" i="11" s="1"/>
  <c r="K139" i="11"/>
  <c r="L139" i="11" s="1"/>
  <c r="K138" i="11"/>
  <c r="L138" i="11" s="1"/>
  <c r="K137" i="11"/>
  <c r="L137" i="11" s="1"/>
  <c r="K136" i="11"/>
  <c r="L136" i="11" s="1"/>
  <c r="K135" i="11"/>
  <c r="L135" i="11" s="1"/>
  <c r="K134" i="11"/>
  <c r="L134" i="11" s="1"/>
  <c r="K133" i="11"/>
  <c r="L133" i="11" s="1"/>
  <c r="K132" i="11"/>
  <c r="L132" i="11" s="1"/>
  <c r="K131" i="11"/>
  <c r="L131" i="11" s="1"/>
  <c r="K130" i="11"/>
  <c r="L130" i="11" s="1"/>
  <c r="K129" i="11"/>
  <c r="L129" i="11" s="1"/>
  <c r="K128" i="11"/>
  <c r="L128" i="11" s="1"/>
  <c r="K127" i="11"/>
  <c r="L127" i="11" s="1"/>
  <c r="K126" i="11"/>
  <c r="L126" i="11" s="1"/>
  <c r="K125" i="11"/>
  <c r="L125" i="11" s="1"/>
  <c r="K124" i="11"/>
  <c r="L124" i="11" s="1"/>
  <c r="K123" i="11"/>
  <c r="L123" i="11" s="1"/>
  <c r="L122" i="11"/>
  <c r="K121" i="11"/>
  <c r="L121" i="11" s="1"/>
  <c r="K120" i="11"/>
  <c r="L120" i="11" s="1"/>
  <c r="K119" i="11"/>
  <c r="L119" i="11" s="1"/>
  <c r="K118" i="11"/>
  <c r="L118" i="11" s="1"/>
  <c r="K117" i="11"/>
  <c r="L117" i="11" s="1"/>
  <c r="K116" i="11"/>
  <c r="L116" i="11" s="1"/>
  <c r="K115" i="11"/>
  <c r="L115" i="11" s="1"/>
  <c r="K114" i="11"/>
  <c r="L114" i="11" s="1"/>
  <c r="K113" i="11"/>
  <c r="L113" i="11" s="1"/>
  <c r="K112" i="11"/>
  <c r="L112" i="11" s="1"/>
  <c r="K111" i="11"/>
  <c r="L111" i="11" s="1"/>
  <c r="K110" i="11"/>
  <c r="L110" i="11" s="1"/>
  <c r="K109" i="11"/>
  <c r="L109" i="11" s="1"/>
  <c r="K108" i="11"/>
  <c r="L108" i="11" s="1"/>
  <c r="K107" i="11"/>
  <c r="L107" i="11" s="1"/>
  <c r="K106" i="11"/>
  <c r="L106" i="11" s="1"/>
  <c r="K105" i="11"/>
  <c r="L105" i="11" s="1"/>
  <c r="K104" i="11"/>
  <c r="L104" i="11" s="1"/>
  <c r="K103" i="11"/>
  <c r="L103" i="11" s="1"/>
  <c r="K102" i="11"/>
  <c r="L102" i="11" s="1"/>
  <c r="K101" i="11"/>
  <c r="L101" i="11" s="1"/>
  <c r="K100" i="11"/>
  <c r="L100" i="11" s="1"/>
  <c r="K99" i="11"/>
  <c r="L99" i="11" s="1"/>
  <c r="K98" i="11"/>
  <c r="L98" i="11" s="1"/>
  <c r="K89" i="11"/>
  <c r="L89" i="11" s="1"/>
  <c r="K88" i="11"/>
  <c r="L88" i="11" s="1"/>
  <c r="K87" i="11"/>
  <c r="L87" i="11" s="1"/>
  <c r="K86" i="11"/>
  <c r="L86" i="11" s="1"/>
  <c r="K85" i="11"/>
  <c r="L85" i="11" s="1"/>
  <c r="K84" i="11"/>
  <c r="L84" i="11" s="1"/>
  <c r="K83" i="11"/>
  <c r="L83" i="11" s="1"/>
  <c r="K82" i="11"/>
  <c r="L82" i="11" s="1"/>
  <c r="K81" i="11"/>
  <c r="L81" i="11" s="1"/>
  <c r="K80" i="11"/>
  <c r="L80" i="11" s="1"/>
  <c r="K79" i="11"/>
  <c r="L79" i="11" s="1"/>
  <c r="K78" i="11"/>
  <c r="L78" i="11" s="1"/>
  <c r="K69" i="11"/>
  <c r="L69" i="11" s="1"/>
  <c r="K68" i="11"/>
  <c r="L68" i="11" s="1"/>
  <c r="K67" i="11"/>
  <c r="L67" i="11" s="1"/>
  <c r="K66" i="11"/>
  <c r="L66" i="11" s="1"/>
  <c r="K65" i="11"/>
  <c r="L65" i="11" s="1"/>
  <c r="K64" i="11"/>
  <c r="L64" i="11" s="1"/>
  <c r="K55" i="11"/>
  <c r="L55" i="11" s="1"/>
  <c r="K54" i="11"/>
  <c r="L54" i="11" s="1"/>
  <c r="K53" i="11"/>
  <c r="L53" i="11" s="1"/>
  <c r="K52" i="11"/>
  <c r="L52" i="11" s="1"/>
  <c r="K51" i="11"/>
  <c r="L51" i="11" s="1"/>
  <c r="K50" i="11"/>
  <c r="L50" i="11" s="1"/>
  <c r="K41" i="11"/>
  <c r="L41" i="11" s="1"/>
  <c r="K40" i="11"/>
  <c r="L40" i="11" s="1"/>
  <c r="K39" i="11"/>
  <c r="L39" i="11" s="1"/>
  <c r="K38" i="11"/>
  <c r="L38" i="11" s="1"/>
  <c r="K37" i="11"/>
  <c r="L37" i="11" s="1"/>
  <c r="K36" i="11"/>
  <c r="L36" i="11" s="1"/>
  <c r="L35" i="11"/>
  <c r="K34" i="11"/>
  <c r="L34" i="11" s="1"/>
  <c r="K33" i="11"/>
  <c r="L33" i="11" s="1"/>
  <c r="K32" i="11"/>
  <c r="L32" i="11" s="1"/>
  <c r="K31" i="11"/>
  <c r="L31" i="11" s="1"/>
  <c r="K22" i="11"/>
  <c r="L22" i="11" s="1"/>
  <c r="K21" i="11"/>
  <c r="L21" i="11" s="1"/>
  <c r="K20" i="11"/>
  <c r="L20" i="11" s="1"/>
  <c r="K19" i="11"/>
  <c r="L19" i="11" s="1"/>
  <c r="K18" i="11"/>
  <c r="L18" i="11" s="1"/>
  <c r="K17" i="11"/>
  <c r="L17" i="11" s="1"/>
  <c r="K16" i="11"/>
  <c r="L16" i="11" s="1"/>
  <c r="K15" i="11"/>
  <c r="L15" i="11" s="1"/>
  <c r="K14" i="11"/>
  <c r="L14" i="11" s="1"/>
  <c r="L242" i="11" l="1"/>
  <c r="L173" i="11"/>
  <c r="L230" i="11"/>
  <c r="L90" i="11"/>
  <c r="L164" i="11"/>
  <c r="L219" i="11"/>
  <c r="L256" i="11"/>
  <c r="L301" i="11"/>
  <c r="L23" i="11"/>
  <c r="L42" i="11"/>
  <c r="L286" i="11"/>
  <c r="L56" i="11"/>
  <c r="L70" i="11"/>
  <c r="L141" i="11"/>
  <c r="L190" i="11"/>
  <c r="L206" i="11"/>
  <c r="L305" i="11" l="1"/>
  <c r="J52" i="6" l="1"/>
</calcChain>
</file>

<file path=xl/sharedStrings.xml><?xml version="1.0" encoding="utf-8"?>
<sst xmlns="http://schemas.openxmlformats.org/spreadsheetml/2006/main" count="1964" uniqueCount="1024">
  <si>
    <t>GERENCIA DE ADQUISICIONES</t>
  </si>
  <si>
    <t>N°</t>
  </si>
  <si>
    <t>CENTRO FARMACÉUTICO DE LA FUERZA ARMADA</t>
  </si>
  <si>
    <t xml:space="preserve">Administradora de Contrato: Licda. Claudia Marlene Pineda </t>
  </si>
  <si>
    <t>MARCA</t>
  </si>
  <si>
    <t>CANTIDAD</t>
  </si>
  <si>
    <t>PRECIO UNITARIO</t>
  </si>
  <si>
    <t>MONTO TOTAL ADJUDICADO</t>
  </si>
  <si>
    <t>102-0026</t>
  </si>
  <si>
    <t>SULFATO FERROSO 300 MG TABLETA EMPAQUE PRIMARIO INDIVIDUAL .</t>
  </si>
  <si>
    <t>SULFATO FERROSO GAMMA 300MG TABLETA</t>
  </si>
  <si>
    <t>GAMMA</t>
  </si>
  <si>
    <t>102-0035</t>
  </si>
  <si>
    <t>FOLHEM 5MG TABLETA ORAL</t>
  </si>
  <si>
    <t>102-0072</t>
  </si>
  <si>
    <t>ZIN ELEMENTAL 10MG/5ML SUSPENSIÓN. FRASCO (120-240ML)</t>
  </si>
  <si>
    <t>GAMMAZINC ZINC SULFATO JARABE</t>
  </si>
  <si>
    <t>102-0075</t>
  </si>
  <si>
    <t>VITAMINAS PRENATALES TABLETA RECUBIERTA EMPAQUE PRIMARIO INDIVIDUAL O FRASCO.</t>
  </si>
  <si>
    <t>NINE SUPLEMENTO PRENATAL TABLETAS RECUBIERTAS, MULTIVITAMINAS CON MINERALES Y FLÚOR TABLETAS RECUBIERTAS, BLISTER X 10</t>
  </si>
  <si>
    <t>106-0010</t>
  </si>
  <si>
    <t>CLORFENIRAMINA 2.5ML, JARABE FRASCO DE 120ML</t>
  </si>
  <si>
    <t>CLORFENIRAMINA GAMMA 2MG/5ML; JARABE FRASCO 120ML</t>
  </si>
  <si>
    <t>107-0044</t>
  </si>
  <si>
    <t>108-0156</t>
  </si>
  <si>
    <t>TRIMETROPRIM + SULFAMETOXASOL (160+800)MG TABLETA RANURADA EMPAQUE PRIMARIO INDIVIDUAL</t>
  </si>
  <si>
    <t>TOXAZOL FORTE GAMMA TABLETAS; 160MG/800MG, BLISTER X 10</t>
  </si>
  <si>
    <t>110-0282</t>
  </si>
  <si>
    <t>ENALAPRIL 20MG TABLETA RANURADA EMPAQUE PRIMARIO INDIVIDUAL</t>
  </si>
  <si>
    <t>TENSAL ENALAPRIL GAMMA 20MG; TABLETAS, BLISTER X 10</t>
  </si>
  <si>
    <t>114-0060</t>
  </si>
  <si>
    <t>CLOTRIMAZOL 1% CREMA TOPICA TUBO (20-40) GR.</t>
  </si>
  <si>
    <t>114-0237</t>
  </si>
  <si>
    <t>SULFADIAZINA DE PLATA 1% CREMA TARRO 400 PROTEGIDO DE LA LUZ</t>
  </si>
  <si>
    <t>ALGEST CREMA, TARRO DE 400 GRAMOS</t>
  </si>
  <si>
    <t>102-0008</t>
  </si>
  <si>
    <t>SOLUCION DE OLIGOELEMENTOS SOLUCION INYECTABLE I.V. FRASCO VIAL</t>
  </si>
  <si>
    <t>TRACEFUSIN SOLUCION INYECTABLE; FRASCO VIAL 20 ML</t>
  </si>
  <si>
    <t>PISA</t>
  </si>
  <si>
    <t>103-0168</t>
  </si>
  <si>
    <t>KETOROLACO TROMETAMINA  30MG\ML SOLUCIÓN INYECTABLE I.M.-I.V. AMPOLLA DE 1ML</t>
  </si>
  <si>
    <t>ONEMER 30MG/1ML SOLUCION INYECTABLE; AMPOLLA DE 1 ML</t>
  </si>
  <si>
    <t>107-0010</t>
  </si>
  <si>
    <t>ADRENALINA - SOLUCION ACUOSA 1MG/ML SOLUCION INYECTABLE I.V.-I.M-S.C. AMPOLLA 1ML PROTEGIDA DE LA LUZ</t>
  </si>
  <si>
    <t>PINADRINA 1 MG/1ML SOLUCION INYECTABLE; FRASCO VIAL 1 ML</t>
  </si>
  <si>
    <t>108-0096</t>
  </si>
  <si>
    <t>VANCOMICINA 500MG POLVO PARA SOLUCION INYECTABLE FRASCO VIAL</t>
  </si>
  <si>
    <t>VANAURUS 500 MG POLVO PARA SOLUCION INYECTABLE; FRASCO 500 MG</t>
  </si>
  <si>
    <t>109-0006</t>
  </si>
  <si>
    <t>HEPARINA (SODICA) 5000 U.I./ML SOLUCION INYECTABLE I.V.-S.C. FRASCO VIAL 5ML</t>
  </si>
  <si>
    <t>110-0009</t>
  </si>
  <si>
    <t>AMIODARONA CLORHIDRATO 50MG/ML SOLUCION INYECTABLE I.V. AMPOLLA 3ML</t>
  </si>
  <si>
    <t>CIRTRENT 150 MG/ 3 ML SOLUCION INYECTABLE; AMPOLLA 3 ML</t>
  </si>
  <si>
    <t>110-0116</t>
  </si>
  <si>
    <t>FUROSEMIDE 10MG/ML SOLUCION INYECTABLE I.V. AMPOLLA 2ML PROTEGIDA DE LA LUZ</t>
  </si>
  <si>
    <t>HENEXAL 20 MG/2ML SOLUCION INYECTABLE; AMPOLLA 2 ML</t>
  </si>
  <si>
    <t>111-0020</t>
  </si>
  <si>
    <t>INSULINA HUMANA ISOFANA NPH-ADN RECOMBIANTE 100 U.I/ML SUSPENSION INYECTABLE S.C.  FRASCO VIAL (5-10)ML</t>
  </si>
  <si>
    <t>INSULEX N 100 UL/ML SUSPENSION INYECTABLE; FRASCO 10 ML</t>
  </si>
  <si>
    <t>126-0027</t>
  </si>
  <si>
    <t>BUVACAINA 0.5% SOLUCION INYECTABLE; FRASCO 30  ML</t>
  </si>
  <si>
    <t>126-0106</t>
  </si>
  <si>
    <t>PANCURONIUM BROMURO 2MG/ML SOLUCION INYECTABLE I.V. AMPOLLA 2ML</t>
  </si>
  <si>
    <t>BROMUREX 4 MG/2 ML SOLUCION INYECTABLE, AMPOLLA 2 ML</t>
  </si>
  <si>
    <t>127-0055</t>
  </si>
  <si>
    <t>CALCIO (GLUCONATO) 10% SOLUCION INYECTABLE I.V. AMPOLLA 10ML</t>
  </si>
  <si>
    <t>GC AL 10% PISA; AMPOLLA 10 ML</t>
  </si>
  <si>
    <t>103-0126</t>
  </si>
  <si>
    <t>TRAMADOL 100MG/ML SOLUCION ORAL. FRASCO GOTERO</t>
  </si>
  <si>
    <t>TRAMAL FCO GOTERO 10 ML</t>
  </si>
  <si>
    <t>GRUNENTHAL</t>
  </si>
  <si>
    <t>103-0180</t>
  </si>
  <si>
    <r>
      <t>ETORICOXIB 90MG  COMPRIMIDO</t>
    </r>
    <r>
      <rPr>
        <sz val="12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EMPAQUE PRIMARIO INDIVIDUAL PROTEGIDO DE LA LUZ</t>
    </r>
  </si>
  <si>
    <t>ARCOXIA  90 MG; COMPRIMIDOS CAJA X 14</t>
  </si>
  <si>
    <t>MSD</t>
  </si>
  <si>
    <t>108-0211</t>
  </si>
  <si>
    <t>FUSIDATO SÓDICO 2%  UNGÜENTO TUBO 15 GR</t>
  </si>
  <si>
    <t>FUCIDIN 2 % UNGÜENTO TUBO DE 15G</t>
  </si>
  <si>
    <t>LEO PHARMA</t>
  </si>
  <si>
    <t>110-0031</t>
  </si>
  <si>
    <t>PENTOXIFILINA 400MG COMPRIMIDO EMPAQUE PRIMARIO INDIVIDUAL</t>
  </si>
  <si>
    <t>TRENTAL 400MG TABLETAS. CAJA X 20 EN BLÍSTER X 10</t>
  </si>
  <si>
    <t>SANOFI</t>
  </si>
  <si>
    <t>113-0126</t>
  </si>
  <si>
    <t>113-0135</t>
  </si>
  <si>
    <t>TOPIRAMATO 100MG COMPRIMIDO EMPAQUE PRIMARIO INDIVIDUAL O FRASCO POR 20-30 TABLETAS.</t>
  </si>
  <si>
    <t>TOPAMAX 100 MG TABLETAS. FRASCO DE 20 TAB.</t>
  </si>
  <si>
    <t>JANSSEN</t>
  </si>
  <si>
    <t>117-0017</t>
  </si>
  <si>
    <t>DIOSMINA/HESPERIDINA O DIOSMINA O EXTRACTO DE RUCUS ACULEATUS/HESPERIDINA/ÁCIDO ASCÓRBICO 450MG/50MG, 600MG, 150MG/150MG/100MG, TABLETA ORAL, FCO. O CAJA EMPAQUE PRIMARIO INDIVIDUAL</t>
  </si>
  <si>
    <t>CYCLO 3 FORT CAP. CAJA X 2 FRASCO DE 30 CAP. CADA FRASCO</t>
  </si>
  <si>
    <t>PIERRE FABRE</t>
  </si>
  <si>
    <t>105-0193</t>
  </si>
  <si>
    <t>ESOMEPRAZOLE O PANTOPRAZOLE, 40MG, TABLETAS O CAPSULAS EMPAQUE PRIMARIO INDIVIDUAL PROTEGIDO POR LA LUZ</t>
  </si>
  <si>
    <t>ZOLTUM 40 MG. CAJA X 28 COMPRIMIDOS CON RECUBIERTA ENTÉRICA.</t>
  </si>
  <si>
    <t>ASOFARMA</t>
  </si>
  <si>
    <t>GLAXOSMITHKLINE</t>
  </si>
  <si>
    <t>108-0160</t>
  </si>
  <si>
    <t>AMOXICILINA SODICA + CLAVULANATO DE SODIO 500MG/100MG POLVO ESTERIL PARA INYECCION I.V. FRASCO VIAL</t>
  </si>
  <si>
    <t>AUGMENTIN I.V. 1G. POLVO PARA SOLUCIÓN INYECTABLE, CAJA X 10 VIALES.</t>
  </si>
  <si>
    <t>108-0224</t>
  </si>
  <si>
    <t>LEVOFLOXACINA 500MG TABLETA EMPAQUE PRIMARIO INDIVIDUAL</t>
  </si>
  <si>
    <t>MELITASE 500 MG. CAJA X 7 COMPRIMIDOS RECUBIERTOS</t>
  </si>
  <si>
    <t>115-0068</t>
  </si>
  <si>
    <t>ALBENDAZOLE 200MG TABLETA ORAL EMPAQUE PRIMARIO INDIVIDUAL</t>
  </si>
  <si>
    <t>ZENTEL 200 MG. DISP. X 50 TABLETAS RECUBIERTAS.</t>
  </si>
  <si>
    <t>119-0148</t>
  </si>
  <si>
    <t>DUTASTERIDA + TAMSULOSINA CLORHIDRATO  0.5MG + 0.4MG CAPSULA/TABLETA CAPSULA DE LIBERACIÓN PROLONGADA</t>
  </si>
  <si>
    <t>DUODART 0.5MG/0.4MG. CAJA X 30 CAPSULAS DURAS</t>
  </si>
  <si>
    <t>124-0010</t>
  </si>
  <si>
    <t>FLAVOXATO CLORHIDARTO 200MG COMPRIMIDO EMPAQUE PRIMARIO INDIVIDUAL</t>
  </si>
  <si>
    <t>BLADURIL 200 MG. CAJA X 20 COMPRIMIDOS RECUBIERTOS</t>
  </si>
  <si>
    <t>103-0136</t>
  </si>
  <si>
    <t>PREDNISONA 50MG TABLETA RANURADA EMPAQUE PRIMARIO INDIVIDUAL.</t>
  </si>
  <si>
    <t>PREDNISONA PL 50 MG TABLETAS, BLISTER ÁMBAR X 10 TABLETAS</t>
  </si>
  <si>
    <t>PAILL</t>
  </si>
  <si>
    <t>105-0086</t>
  </si>
  <si>
    <t>ENZIMAS DIGESTIVAS  CON DIMETIL POLISILOXANO  150-200 MG, PANCREATINA 40-80MG COMPRIMIDO, EMPAQUE PRIMARIO INDIVIDUAL, PROTEGIDO DE LA LUZ.</t>
  </si>
  <si>
    <t>ANAFLAT ENZIMATICO TABLETAS RECUBIERTAS; BLISTER ÁMBAR X 10 TABLETAS RECUBIERTAS</t>
  </si>
  <si>
    <t>105-0190</t>
  </si>
  <si>
    <t>SUCRALFATO 1GR TABLETA O POLVO GRANULADO EMPAQUE PRIMARIO INDIVIDUAL O SOBRE</t>
  </si>
  <si>
    <t>SUCRASSYL 1 G POLVO GRANULADO; SOBRE X 6 G</t>
  </si>
  <si>
    <t>106-0005</t>
  </si>
  <si>
    <t>BETAMETASONA ACETATO+ BETAMETASONA (FOSFATO SODICO) (3+3) MG/ML SOLUCION INYECTABLE I.M. -I.A.-I.L. AMPOLLA 1ML</t>
  </si>
  <si>
    <t>BETACRONO-DOCE 3 MG/3 MG/ML SUSPENSION INYECTABLE; AMPOLLA CRISTALINA X 1 ML</t>
  </si>
  <si>
    <t>107-0166</t>
  </si>
  <si>
    <t>SALBUTAMOL (SULFATO) 0.50% 5MG/ML SOLUCION PARA NEBULIZAR FRASCO 20ML PROTEGIDO DE LA LUZ</t>
  </si>
  <si>
    <t>SALBUSOL-R 5 MG/ML SOLUCION PARA RESPIRADOR; FRASCO GOTERO ÁMBAR X 20 ML</t>
  </si>
  <si>
    <t>108-0235</t>
  </si>
  <si>
    <t>CLINDAMICINA 300MG CAPSULAS EMPAQUE PRIMARIO INDIVIDUAL</t>
  </si>
  <si>
    <t>CLINDALACINA 300MG CÁPSULA; BLISTER CRISTALINO X 10 CÁPSULAS</t>
  </si>
  <si>
    <t>110-0096</t>
  </si>
  <si>
    <t>ESPIRONOLACTONA 100MG TABLETA ORAL , EMPAQUE PRIMARIO PROTEGIDO DE LA LUZ</t>
  </si>
  <si>
    <t>ESPIRONOLACTONA PL 100 MG TABLETAS, BLISTER ÁMBAR X 10 TABLETAS</t>
  </si>
  <si>
    <t>113-0036</t>
  </si>
  <si>
    <t>DIFENILHIDANTOINA (FENITOINA SODICO) 50MG/MLSOLUCION INYECTABLE I.V. FRASCO VIAL 5ML</t>
  </si>
  <si>
    <t>FENITOINA PL 50MG/ML SOLUCION INYECTABLE; VIAL ÁMBAR X 5 ML</t>
  </si>
  <si>
    <t>119-0050</t>
  </si>
  <si>
    <t>MEDROXIPROGESTERONA ACETATO 150MG/ML SUSPENSION INYECTABLE FRASCO VIAL 1ML</t>
  </si>
  <si>
    <t>TRYMEST 150 SUSPENSION INYECTABLE; VIAL CRISTALINO X 1 ML</t>
  </si>
  <si>
    <t>121-0021</t>
  </si>
  <si>
    <t>CLORANFENICOL 0.5% SOLUCION OFTALMICA FRASCO GOTERO (5-10)ML PROTEGIDO DE LA LUZ</t>
  </si>
  <si>
    <t>IRIS-FENICOL 5 MG/ML SOLUCION OFTALMICA ESTERIL, FRASCO GOTERO X 10 ML</t>
  </si>
  <si>
    <t>121-0156</t>
  </si>
  <si>
    <t>TIMOLOL (MALEATO) 0.5% SOLUCION OFTALMICA FRASCO GOTERO PROTEGIDO DE LA LUZ</t>
  </si>
  <si>
    <t>IRISTIMOL 5 MG/ML SOLUCION OFTALMICA, FRASCO GOTERO X 5 ML</t>
  </si>
  <si>
    <t>121-0185</t>
  </si>
  <si>
    <t>TOBRAMICINA + DEXAMETASONA (0.3+0.1)% UNGÜENTO OFTALMICO TUBO (3-5)GR.</t>
  </si>
  <si>
    <t>IRIS TOBRA-D 3 MG/1 MG/G UNGÜENTO OFTÁLMICO; TUBO X 3.5 GRAMOS</t>
  </si>
  <si>
    <t>102-0020</t>
  </si>
  <si>
    <t>COMPLEJO  "B" VITAMINA B12 SOLUCION INYECTABLE I.M.-I.V-S.C. FRASCO VIAL 10ML</t>
  </si>
  <si>
    <t>FORTIPLEX SOLUCION INYECTABLE IM-IV FRASCO VIAL 10 ML</t>
  </si>
  <si>
    <t>VIJOSA</t>
  </si>
  <si>
    <t>102-0100</t>
  </si>
  <si>
    <t>HIERRO SACAROSA 100MG/5ML SOLUCION INYECTABLE. AMPOLLA DE 5ML PROTEGIDA DE LA LUZ</t>
  </si>
  <si>
    <t>SACARATO FERRICO 20 MG/ML SOLUCION INYECTABLE IV AMPOLLA AMBAR 5 ML</t>
  </si>
  <si>
    <t>103-0050</t>
  </si>
  <si>
    <t>DEXAMETASONA FOSFATO (SODICO) 4MG/ML  SOLUCION INYECTABLE I.M.-I.V.FRASCO VIAL 5ML PROTEGIDO DE LA LUZ</t>
  </si>
  <si>
    <t>DEXAMETASONA FOSFATO 4 MG/ML NF SOLUCIÓN INYECTABLE IM-IV FCO. VIAL 5 ML</t>
  </si>
  <si>
    <t>103-0158</t>
  </si>
  <si>
    <t>DICLOFENAC SODICO 25MG/ML. SOLUCION INYECTABLE I.M, AMPOLLA 3ML.</t>
  </si>
  <si>
    <t>DICLOFENAC SODICO 25 MG / ML SOLUCION INYECTABLE IM – IV AMPOLLA 3 ML</t>
  </si>
  <si>
    <t>104-0005</t>
  </si>
  <si>
    <t>PETHIDINA (CLORHIDRATO) 50MG/ML, SOLUCIÓN INYECTABLE I.M.-I.V.-S.C , AMPOLLA 2ML.</t>
  </si>
  <si>
    <t>PETIDINA HCL 50 MG/ML SOL. INYECTABLE IM-IV-SC AMPOLLA 2 ML</t>
  </si>
  <si>
    <t>104-0010</t>
  </si>
  <si>
    <t>MORFINA SULFATO 10 MG/ML SOLUCIÓN INYECTABLE I.M.-I.V. AMPOLLA 1ML. PROTEGIDA DE LA LUZ</t>
  </si>
  <si>
    <t>SULFATO DE MORFINA 10 MG/ML SOLUCION INYECTABLE IM-IV-SC AMPOLLA 1 ML</t>
  </si>
  <si>
    <t>105-0026</t>
  </si>
  <si>
    <t>ATROPINA SULFATO 0.5 MG\ML SOLUCION INYECTABLE I.V.-I.M-S.C. AMPOLLA 1 ML</t>
  </si>
  <si>
    <t>ATROPINA SULFATO 0.5 MG/ML SOLUCION INYECTABLE IM-IV-SC AMPOLLA 1 ML</t>
  </si>
  <si>
    <t>105-0174</t>
  </si>
  <si>
    <t>RANITIDINA (CLORHIDRATO) 50MG SOLUCIÓN INYECTABLE I.M.-I.V., AMPOLLA (2-5)ML PROTEGIDA DE LA LUZ</t>
  </si>
  <si>
    <t>RANITIDINA 50 MG SOL. INYECTABLE IM-IV  AMPOLLA AMBAR 2 ML</t>
  </si>
  <si>
    <t>106-0025</t>
  </si>
  <si>
    <t>CLORFENIRAMINA MALEATO, 10MG/ML, SOLUCION INYECTABLE I.M.-I.V. AMPOLLA 1ML PROTEGIDA DE LA LUZ</t>
  </si>
  <si>
    <t>FENALER SOLUCION INYECTABLE IM-IV-SC 10 MG / ML AMPOLLA AMBAR 1 ML</t>
  </si>
  <si>
    <t>107-0015</t>
  </si>
  <si>
    <t>NOREPINEFRINA 1 MG / ML SOLUCION INYECTABLE IV AMPOLLA 4 ML</t>
  </si>
  <si>
    <t>107-0063</t>
  </si>
  <si>
    <t>IPATROPIUM BROMURO 250MCG\ML, SOLUCIÓN PARA NEBULIZAR, FRASCO 20ML PROTEGIDO DE LA LUZ</t>
  </si>
  <si>
    <t>BROMURO DE IPRATROPIO 250 MCG/ML SOLUCION PARA INHALACION FRASCO DOSIFICADOR AMBAR 20 ML</t>
  </si>
  <si>
    <t>108-0006</t>
  </si>
  <si>
    <t>AMIKACINA SULFATO 250MG/ML SOLUCIÓN INYECTABLE I.V.-I.M. FRASCO VIAL 2ML</t>
  </si>
  <si>
    <t>VIJOMIKIN 500 MG / 2 ML SOL. INY. IM – IV FRASCO VIAL 2 ML</t>
  </si>
  <si>
    <t>108-0020</t>
  </si>
  <si>
    <t>AMPICILINA 1GR POLVO PARA SUSPENCION INYECTABLE I.M.-I.V. FRASCO VIAL</t>
  </si>
  <si>
    <t>VIMPICIL 1 G POLVO PARA SOLUCIÓN INYECTABLE USO IM - IV FRASCO VIAL</t>
  </si>
  <si>
    <t>108-0052</t>
  </si>
  <si>
    <t>CEFTRIAXONA 1GR POLVO PARA DILUCIÓN USO PARENTERAL I.M-I.V. FRASCO VIAL.</t>
  </si>
  <si>
    <t>ROCEFORT 1 GR POLVO PARA SOLUCION INYECTABLE IM-IV FRASCO VIAL</t>
  </si>
  <si>
    <t>108-0060</t>
  </si>
  <si>
    <t>CIPROFLOXACINA   200MG SOLUCIÓN INYECTABLE I.V. FRASCO VIAL</t>
  </si>
  <si>
    <t>CIPROFLOXACINA SOLUCIÓN INYECTABLE 2 MG/ML USO IV FRASCO VIAL 100 ML</t>
  </si>
  <si>
    <t>108-0094</t>
  </si>
  <si>
    <t>IMIPENEM (ANHIDRO) + CILASTATINA (SÓDICA) (500MG + 500MG), FRASCO VIAL</t>
  </si>
  <si>
    <t>IMIPENEM + CILASTATINA (500 MG + 500 MG) POLVO PARA SOL. INY. IV FRASCO VIAL</t>
  </si>
  <si>
    <t>108-0095</t>
  </si>
  <si>
    <t>MEROPENEM 1G POLVO PARA DILUSION I.V. FRASCO VIAL</t>
  </si>
  <si>
    <t>MEROPENEM 1 GR POLVO PARA SOLUCION INYECTABLE IV FRASCO VIAL</t>
  </si>
  <si>
    <t>108-0101</t>
  </si>
  <si>
    <t>METRONIDAZOLE 5MG/ML SOLUCION INYECTABLE I.V. FRASCO VIAL O BOLSA DE 100ML</t>
  </si>
  <si>
    <t>METRONIDAZOL 5 MG / ML SOLUCION INYECTABLE IV FRASCO VIAL 100 ML</t>
  </si>
  <si>
    <t>108-0136</t>
  </si>
  <si>
    <t>AMPICILINA (SODICA) + SULBACTAM (SODICO) (1,000+500)MG POLVO PARA DILUSION I.V. FRASCO VIAL</t>
  </si>
  <si>
    <t>AMPICILINA + SULBACTAM (1,000 + 500) MG POLVO PARA SOLUCION INY. IV FRASCO VIAL</t>
  </si>
  <si>
    <t>108-0195</t>
  </si>
  <si>
    <t>CEFAZOLINA 1GR. SOLUCION INYECTABLE FRASCO VIAL</t>
  </si>
  <si>
    <t>CEFAZOLINA 1 GR POLVO PARA SOL. INY. IM-IV FRASCO VIAL</t>
  </si>
  <si>
    <t>108-0215</t>
  </si>
  <si>
    <t>PIPERACILINA (SODICA) + TAZOBACTAM (SODICO) (4+0.5) GR. POLVO PARA SUSPENSIÓN PARENTERAL FRASCO VIAL</t>
  </si>
  <si>
    <t>PIPERACILINA + TAZOBACTAM 4.5 GR POLVO PARA SOL. INYECTABLE IM - IV FRASCO VIAL</t>
  </si>
  <si>
    <t>108-0236</t>
  </si>
  <si>
    <t>CLINDAMICINA 900MG SOLUCION INYECTABLE I.V. FRASCO VIAL</t>
  </si>
  <si>
    <t>CLINDAMICINA 150 MG/ ML SOL. INYECTABLE  IM - IV FRASCO VIAL 6 ML</t>
  </si>
  <si>
    <t>110-0055</t>
  </si>
  <si>
    <t>DIGOXINA 0.25MG/ML SOLUCION INYECTABLE AMPOLLA (1-2) ML PROTEGIDA POR LA LUZ</t>
  </si>
  <si>
    <t>DIGOXINA 0.25 MG / ML SOLUCION INYECTABLE IM - IV AMPOLLA AMBAR 2 ML</t>
  </si>
  <si>
    <t>110-0140</t>
  </si>
  <si>
    <t>HIDRALAZINA 20MG SOLUCION INYECTABLE I.V. AMPOLLA 1-2ML</t>
  </si>
  <si>
    <t>HIDRALAZINA HCL 20 MG / ML SOLUCION INYECTABLE IM - IV AMPOLLA 1 ML</t>
  </si>
  <si>
    <t>110-0276</t>
  </si>
  <si>
    <t>POTASIO (CLORURO) 2MEQ/ML SOLUCION INYECTABLE I.V. AMPOLLA 10ML</t>
  </si>
  <si>
    <t>CLORURO DE POTASIO 2 MEQ / ML SOLUCION INYECTABLE IV AMPOLLA 10 ML</t>
  </si>
  <si>
    <t>110-0330</t>
  </si>
  <si>
    <t>OCTREOTIDE ACETATO 0.1MG/ML SOLUCIÓN INYECTABLE IV AMPOLLA DE 1ML</t>
  </si>
  <si>
    <t>OCTREOTIDA 0.1 MG / ML SOLUCION INYECTABLE IV – SC AMPOLLA 1 ML</t>
  </si>
  <si>
    <t>110-0355</t>
  </si>
  <si>
    <t>NITROPRUSIATO DE SODIO 25 MG/ML SOLUCIÓN INYECTABLE I.V. FRASCO VIAL 2ML PROTEGIDO DE LA LUZ</t>
  </si>
  <si>
    <t>NITROPRUSIATO DE SODIO 25 MG / ML SOL. INYECTABLE IV AMPOLLA AMBAR  2 ML</t>
  </si>
  <si>
    <t>113-0065</t>
  </si>
  <si>
    <t>FENOBARBITAL (SÓDICO) 65MG/ML SOLUCIÓN INYECTABLE IV-IM AMPOLLA 2ML</t>
  </si>
  <si>
    <t>FENOBARBITAL SODICO 130 MG / 2 ML SOL. INYECTABLE IM – IV AMPOLLA 2 ML</t>
  </si>
  <si>
    <t>119-0080</t>
  </si>
  <si>
    <t>SULFATO DE MAGNESIO 50% SOLUCIÓN INYECTABLE IV AMPOLLA 10ML</t>
  </si>
  <si>
    <t>SULFATO DE MAGNESIO 50 % SOLUCION INYECTABLE IM – IV AMPOLLA 10 ML</t>
  </si>
  <si>
    <t>120-0071</t>
  </si>
  <si>
    <t>ORFENADRINA (CITRATO) 30MG/ML SOLUCIÓN INYECTABLE IV-IM AMPOLLA 2ML</t>
  </si>
  <si>
    <t>RELAFLEX 60 MG/2 ML SOLUCIÓN INYECTABLE IM - IV AMPOLLA 2 ML</t>
  </si>
  <si>
    <t>120-0075</t>
  </si>
  <si>
    <t>HALOPERIDOL 5MG\ML SOLUCIÓN INYECTABLE I.V.-I.M. AMPOLLA 1ML PROTEGIDA DE LA LUZ</t>
  </si>
  <si>
    <t>HALOPERIDOL 5 MG / ML SOL. INYECTABLE IM - IV AMPOLLA AMBAR 1 ML</t>
  </si>
  <si>
    <t>121-0106</t>
  </si>
  <si>
    <t>EQUIVALENTES DE FILM LAGRIMAL SOLUCIÓN OFTÁLMICA FRASCO GOTERO 10ML</t>
  </si>
  <si>
    <t>METILCELULOSA 0.5 % SOLUCION OFTALMICA FRASCO GOTERO 10 ML</t>
  </si>
  <si>
    <t>121-0176</t>
  </si>
  <si>
    <t>DORZOLAMIDA 2% SOLUCIÓN OFTÁLMICA FRASCO GOTERO</t>
  </si>
  <si>
    <t>DORZOLAMIDA 2 % SOLUCION OFTALMICA FRASCO GOTERO 5 ML</t>
  </si>
  <si>
    <t>126-0022</t>
  </si>
  <si>
    <t>EFEDRINA SULFATO 50MG\ML SOLUCIÓN INYECTABLE I.V-I.M.-S.C. AMPOLLA 1ML PROTEGIDA DE LA LUZ</t>
  </si>
  <si>
    <t>126-0030</t>
  </si>
  <si>
    <t>FENTANYL (CITRATO) 0.05 MG/ML SOLUCIÓN INYECTABLE I.M.-I.V. AMPOLLA  2ML PROTEGIDA DE LA LUZ</t>
  </si>
  <si>
    <t>FENTANILO 0.05 MG/ML SOLUCION INYECTABLE IM-IV AMPOLLA AMBAR 2 ML</t>
  </si>
  <si>
    <t>126-0060</t>
  </si>
  <si>
    <t>KETAMINE (CLORHIDRATO) 50MG/ML SOLUCIÓN INYECTABLE IV FRASCO VIAL 10ML PROTEGIDO DE LA LUZ</t>
  </si>
  <si>
    <t>KETAMINA 50 MG / ML SOLUCION INYECTABLE IM – IV FRASCO VIAL AMBAR 10 ML.</t>
  </si>
  <si>
    <t>126-0071</t>
  </si>
  <si>
    <t>LIDOCAINA CLORHIDRATO SIN EPINEFRINA Y CON PRESERVANTE 2%, SOLUCIÓN INYECTABLE FRASCO VIAL DE 50ML</t>
  </si>
  <si>
    <t>VIJOCAINA 2 % SOLUCION INYECTABLE IM-IV-SC  CON PRESERVANTES FRASCO VIAL 50 ML</t>
  </si>
  <si>
    <t>126-0081</t>
  </si>
  <si>
    <t>MIDAZOLAM (CLORHIDRATO) 5MG/ML SOLUCIÓN INYECTABLE IV-IM AMP. 3 ML</t>
  </si>
  <si>
    <t>MIDAZOLAM 5 MG / ML SOLUCION INYECTABLE IM – IV AMPOLLA 3 ML</t>
  </si>
  <si>
    <t>126-0085</t>
  </si>
  <si>
    <t>NALBUFINA CLORHIDRATO 10 MG/ ML SOL. INY. IM-IV-SC AMP. 1 ML</t>
  </si>
  <si>
    <t>NALBUFINA CLORHIDRATO 10 MG/ML SOL. INY. IM–IV–SC AMPOLLA 1 ML</t>
  </si>
  <si>
    <t>126-0090</t>
  </si>
  <si>
    <t>NALOXONA CLORHIDRATO 0.4MG\ML SOLUCIÓN INYECTABLE I.V.- I.M. FRASCO VIAL O  AMPOLLA 1ML</t>
  </si>
  <si>
    <t>NALOXONA HCL 0.4 MG / ML SOLUCIÓN INYECTABLE IM-IV-SC AMPOLLA 1 ML</t>
  </si>
  <si>
    <t>126-0127</t>
  </si>
  <si>
    <t>CISATRACURIO BESILATO 2MG\ML SOLUCIÓN INYECTABLE I.V. AMPOLLA 2.5ML PROTEGIDA DE LA LUZ</t>
  </si>
  <si>
    <t>CISATRACURIO BESILATO 2 MG/ML SOLUCION INYECTABLE IV AMPOLLA 2.5 ML</t>
  </si>
  <si>
    <t>127-0040</t>
  </si>
  <si>
    <t>AGUA DESTILADA SOLUCIÓN INYECTABLE, FCO. 50ML</t>
  </si>
  <si>
    <t>AGUA DESTILADA PARA SOLUCION INYECTABLE IM – IV FRASCO VIAL 50 ML</t>
  </si>
  <si>
    <t>127-0059</t>
  </si>
  <si>
    <t>DEXTROSA 50%, SOLUCIÓN INYECTABLE I.V. BOLSA O FRASCO DE 50ML</t>
  </si>
  <si>
    <t>DEXTROSA 50 % SOLUCION INYECTABLE IV FRASCO VIAL 50 ML</t>
  </si>
  <si>
    <t>110-0239</t>
  </si>
  <si>
    <t>NITROGLICERINA 5MG\ML SOLUCIÓN INYECTABLE I.V. FRASCO VIAL 10ML PROTEGIDO DE LA LUZ.</t>
  </si>
  <si>
    <t>NITROGLICERINA 50MG/10ML. BIOSANO SOLUCIÓN INYECTABLE I.V. FRASCO VIAL 10ML., PROTEGIDO DE LA LUZ</t>
  </si>
  <si>
    <t>BIOSANO</t>
  </si>
  <si>
    <t>102-0085</t>
  </si>
  <si>
    <t>ACIDO ASCORBICO 500MG TABLETAS. EMPAQUE PRIMARIO INDIVIDUAL</t>
  </si>
  <si>
    <t>VITAMINA C 500 MG TABLETAS ECOMED CAJA X 100</t>
  </si>
  <si>
    <t>ECOMED</t>
  </si>
  <si>
    <t>LORATADINA 10 MG, TABLETA, EMPAQUE PRIMARIO INDIVIDUAL</t>
  </si>
  <si>
    <t>LORATADINA 10 MG TABLETAS ECOMED CAJA X 100</t>
  </si>
  <si>
    <t>110-0060</t>
  </si>
  <si>
    <t>DIGOXINA 0.25MG TABLETA RANURADA EMPAQUE PRIMARIO INDIVIDUAL</t>
  </si>
  <si>
    <t>PHARMEGOXIN 0.25 TABLETAS CAJA X 30</t>
  </si>
  <si>
    <t>PHARMEDIC</t>
  </si>
  <si>
    <t>111-0009</t>
  </si>
  <si>
    <t>METFORMINA (CLORHIDRATO) 850MG TABLETA RANURADA EMPAQUE PRIMARIO INDIVIDUAL</t>
  </si>
  <si>
    <t>METGLUCOL 850 MG TABLETAS RECUBIERTAS CAJA X 30</t>
  </si>
  <si>
    <t>113-0005</t>
  </si>
  <si>
    <t>BIPERIDENO, CLORHIDRATO 2MG TABLETA RANURADA EMPAQUE PRIMARIO INDIVIDUAL</t>
  </si>
  <si>
    <t>BIPERIDENO 2MG TABLETAS PHARMEDIC CAJA X 30</t>
  </si>
  <si>
    <t>117-0121</t>
  </si>
  <si>
    <t>CIPROFIBRATO 100MG TABLETA EMPAQUE PRIMARIO INDIVIDUAL</t>
  </si>
  <si>
    <t>HIPERFIB 100 MG TABLETAS RECUBIERTAS CAJA X 30</t>
  </si>
  <si>
    <t>B BRAUN</t>
  </si>
  <si>
    <t>102-0092</t>
  </si>
  <si>
    <t>SOLUCIÓN NUTRICIÓN PARENTERAL DE ÁCIDOS GRASOS 10-20% SOLUCIÓN INYECTABLE FRASCO 500ML</t>
  </si>
  <si>
    <t>SOLUCIÓN NUTRICIÓN PARENTERAL DE ÁCIDOS GRASOS 20%, SOLUCIÓN INYECTABLE FRASCO 500ML (LIPOFUNDIN MCT/LCT  20%)</t>
  </si>
  <si>
    <t>126-0068</t>
  </si>
  <si>
    <t>PROPOFOL AL 1% 10MG/ML EMULSION INYECTABLE AMPOLLA 20-50ML</t>
  </si>
  <si>
    <t>PROPOFOL 1% (10MG/ML) EMULSIÓN PARA INYECCIÓN O INFUSIÓN,  AMPOLLA  DE 20 ML.</t>
  </si>
  <si>
    <t>103-0021</t>
  </si>
  <si>
    <t>ACIDO ACETILSALICÍLICO 100 MG TABLETA, EMPAQUE PRIMARIO INDIVIDUAL.</t>
  </si>
  <si>
    <t>CARDIOASATEG 100 MG TG TABLETA                                                 BLISTER CRISTALINO X 10, CAJA X 100 TABLETAS</t>
  </si>
  <si>
    <t>TG</t>
  </si>
  <si>
    <t>108-0057</t>
  </si>
  <si>
    <t>CIPROFLOXACINA 500MG CAPSULA O TABLETA EMPAQUE PRIMARIO INDIVIDUAL</t>
  </si>
  <si>
    <t>NOR-CIPROX 500 MG TABLETA RECUBIERTA BLISTER PROTEGIDO DE LA LUZ X 10; CAJA X 500 TABLETAS</t>
  </si>
  <si>
    <t>TERAMED</t>
  </si>
  <si>
    <t>110-0010</t>
  </si>
  <si>
    <t>ALOPURINOL 300 MG TABLETA RANURADA EMPAQUE PRIMARIO INDIVIDUAL</t>
  </si>
  <si>
    <t>NOR-PURINOL 300 MG TABLETA BLISTER CRISTALINO X 10; CAJA X 30 TABLETAS</t>
  </si>
  <si>
    <t>110-0120</t>
  </si>
  <si>
    <t>FUROSEMIDE 40MG TABLETA RANURADA EMPAQUE PRIMARIO INDIVIDUAL</t>
  </si>
  <si>
    <t>FUROSETEG 40MG TG TABLETA BLIST. PROT. DE LA LUZ X 21; CAJA X 252 TABLETAS</t>
  </si>
  <si>
    <t>110-0296</t>
  </si>
  <si>
    <t>PROPANOLOL CLORHIDRATO 40MG TABLETA EMPAQUE PRIMARIO INDIVIDUAL</t>
  </si>
  <si>
    <t>110-0347</t>
  </si>
  <si>
    <t>CARVEDILOL 25MG TABLETA RANURADA EMPAQUE PRIMARIO INDIVIDUAL</t>
  </si>
  <si>
    <t>117-0021</t>
  </si>
  <si>
    <t>SIMVASTATINA 20MG TABLETA EMPAQUE PRIMARIO INDIVIDUAL</t>
  </si>
  <si>
    <t>119-0137</t>
  </si>
  <si>
    <t>METRONIDAZOLE  0.75%  CREMA VAGINAL TUBO (40-50)GR CON APLICADOR</t>
  </si>
  <si>
    <t>NOR-METRO GEL 0.75% GEL VAGINAL TUBO X 50 GRS CON 5 APLICADORES, TUBO EN CAJA INDIVIDUAL</t>
  </si>
  <si>
    <t>103-0071</t>
  </si>
  <si>
    <t>ERGOTAMINA + CAFEINA + PARACETAMOL  (1 + 40 + 450)MG TABLETA RANURADA, EMPAQUE PRIMARIO INDIVIDUAL PROTEGIDO DE LA LUZ.</t>
  </si>
  <si>
    <t>ASTA MEDICA</t>
  </si>
  <si>
    <t>107-0180</t>
  </si>
  <si>
    <t>PREDNISOLONA (SODIO) 15MG/3ML JARABE FRASCO</t>
  </si>
  <si>
    <t>PRELONE 15MG/5ML JARABE CAJA X 1 FRASCO X 60ML</t>
  </si>
  <si>
    <t>110-0025</t>
  </si>
  <si>
    <t>VALSARTAN O CANDESARTAN 160MG/16MG CAPSULA O TABLETA RECUBIERTA/TABLETA RANURADA EMPAQUE PRIMARIO INDIVIDUAL</t>
  </si>
  <si>
    <t>DIOVAN 160MG COMPRIMIDOS CON CUBIERTA PELICULAR CAJA X 28 TABLETAS</t>
  </si>
  <si>
    <t>NOVARTIS</t>
  </si>
  <si>
    <t>110-0026</t>
  </si>
  <si>
    <t>VALSARTAN O CANDESARTAN 320MG/32MG TABLETA EMPAQUE PRIMARIO INDIVIDUAL</t>
  </si>
  <si>
    <t>DIOVAN 320MG COMPRIMIDOS  CON CUBIERTA PELICULAR CAJA POR 28 TABLETAS</t>
  </si>
  <si>
    <t>110-0035</t>
  </si>
  <si>
    <t>VALSARTAN + AMLODIPINA O TELMISARTAN + AMLODIPINA 320MG/5MG O 80MG/5MG TABLETA EMPAQUE PRIMARIO INDIVIDUAL</t>
  </si>
  <si>
    <t>110-0040</t>
  </si>
  <si>
    <t>PERINDOPRIL ARGININA/INDAPAMIDA/AMLODIPINA 10MG/2.5MG/10MG COMPRIMIDO EMPAQUE PROTEGIDO DE LA LUZ</t>
  </si>
  <si>
    <t>TRIPLIXAN 10MG/2.5MG/10MG COMPRIMIDOS RECUBIERTOS CAJA X 30 TABLETAS</t>
  </si>
  <si>
    <t>SERVIER</t>
  </si>
  <si>
    <t>113-0015</t>
  </si>
  <si>
    <t>CARBAMAZEPINA 200MG TABLETA RANURADA EMPAQUE PRIMARIO INDIVIDUAL</t>
  </si>
  <si>
    <t>TEGRETOL 200MG  COMPRIMIDO CAJA X 100 COMPRIMIDOS</t>
  </si>
  <si>
    <t>120-0085</t>
  </si>
  <si>
    <t>OLANZAPINA 10MG TABLETA RECUBIERTA EMPAQUE PRIMARIO INDIVIDUAL</t>
  </si>
  <si>
    <t>LILLY</t>
  </si>
  <si>
    <t>PFIZER</t>
  </si>
  <si>
    <t>103-0159</t>
  </si>
  <si>
    <t>MENARINI</t>
  </si>
  <si>
    <t>103-0162</t>
  </si>
  <si>
    <t>DEXKETOPROFENO TROMETANOL 25MG SOLUCIÓN ORAL SOBRES</t>
  </si>
  <si>
    <t>ENANTYUM 25MG DEXKETOPROFENO (TROMETAMOL) SOLUCIÓN ORAL BEBIBLE PRESENTACIÓN: CAJA X 100 SOBRES</t>
  </si>
  <si>
    <t>105-0015</t>
  </si>
  <si>
    <t>105-0116</t>
  </si>
  <si>
    <t>HIOSCINA N-BUTILBROMURO, PARACETAMOL  O ROCIVERINA 10 MG / 500 MG; 10MG GRAGEA EMPAQUE PRIMARIO INDIVIDUAL PROTEGIDO DE LA LUZ</t>
  </si>
  <si>
    <t>109-0026</t>
  </si>
  <si>
    <t>ENOXAPARINA O BEMIPARINA SODICA 40MG/3500U SOLUCION INYECTABLE JERINGA PRECARGADA</t>
  </si>
  <si>
    <t>119-0206</t>
  </si>
  <si>
    <t>LEVOTIROXINA SODICA 0.1MG TABLETA RANURADA EMPAQUE PRIMARIO INDIVIDUAL PROTEGIDO DE LA LUZ</t>
  </si>
  <si>
    <t>TIROXMEN 100 LEVOTIROXINA SODICA 0.1 MG PRESENTACIÓN: CAJA X 100 COMPRIMIDOS RECUBIERTOS</t>
  </si>
  <si>
    <t>110-0023</t>
  </si>
  <si>
    <t>ALFA METIL DOPA 500MG TABLETA EMPAQUE PRIMARIO INDIVIDUAL</t>
  </si>
  <si>
    <t>ALDOMET 500MG TABLETA RECUBIERTA CAJA X 30 TABLETAS RECUBIERTAS</t>
  </si>
  <si>
    <t>ASPEN</t>
  </si>
  <si>
    <t>110-0231</t>
  </si>
  <si>
    <t>NIFEDIPINA 30MG LIBERACION PROLONGADA O LERCANIDIPINO CLORHIDRATO 20MG COMPRIMIDOS RECUBIERTOS CON PELICULA EMPAQUE PRIMARIO PROTEGIDO DE LA LUZ</t>
  </si>
  <si>
    <t>C.I.FARMACAPSULAS</t>
  </si>
  <si>
    <t>124-0031</t>
  </si>
  <si>
    <t>NITROFURANTOINA MACROCRISTALES 100MG CAPSULAS EMPAQUE PRIMARIO INDIVIDUAL</t>
  </si>
  <si>
    <t>NITROFURANTOINA 100 MG MACROCRISTALES CAPSULAS CAJA POR 300 CAPSULAS</t>
  </si>
  <si>
    <t>LAPROFF</t>
  </si>
  <si>
    <t>102-0051</t>
  </si>
  <si>
    <t>CARBONATO DE CALCIO (EQUIVALENTE A CALCIO ELEMENTAL) 600MG TABLETAS O CAPSULAS EMPAQUE PRIMARIO INDIVIDUAL O FRASCO</t>
  </si>
  <si>
    <t>CHEMEDIK</t>
  </si>
  <si>
    <t>105-0141</t>
  </si>
  <si>
    <t>CLO-PRIM 10MG. TABLETA BLISTER X 10 TABLETAS RANURADA CAJA X 500 TABLETAS</t>
  </si>
  <si>
    <t>ARSAL</t>
  </si>
  <si>
    <t>110-0166</t>
  </si>
  <si>
    <t>CITALOPRAM 20MG COMPRIMIDO EMPAQUE PRIMARIO INDIVIDUAL</t>
  </si>
  <si>
    <t>113-0060</t>
  </si>
  <si>
    <t>FENOBARBITAL 100MG TABLETA RANURADA EMPAQUE PRIMARIO INDIVIDUAL</t>
  </si>
  <si>
    <t>HUMBRAL  100MG. TABLETAS BLISTER X 10 TABLETAS RANURADAS CAJA X 500 TABLETAS RANURADAS SE NECESITA PERMISO ANTE DNM</t>
  </si>
  <si>
    <t>101-0006</t>
  </si>
  <si>
    <t>ALBUMINA HUMANA 20-25% SOLUCION INYECTABLE I.V. FRASCO VIAL 50ML</t>
  </si>
  <si>
    <t>SERALBUMIN 20% FRASCO VIAL DE 50ML</t>
  </si>
  <si>
    <t>GRIFOLS</t>
  </si>
  <si>
    <t>102-0001</t>
  </si>
  <si>
    <t>FORMULA POLIMERICA PARA ADULTOS; CHO 50-60%, PROTEINAS (ALTO VALOR BIOLOGICO)12-17%, GRASAS 25-35%, LIBRE DE LACTOSA Y GLUTEN 400-500GR POLVO PARA DILUIR. LATA</t>
  </si>
  <si>
    <t>ENSURE VAINILLA 400GR LATA</t>
  </si>
  <si>
    <t>ABBOTT</t>
  </si>
  <si>
    <t>102-0003</t>
  </si>
  <si>
    <t>NUTRICION ENTERAL PARA PACIENTES CON INTOLERANCIA A LA GLUCOSA CON UNA DENSIDAD CALORICA DE 1-1.5 CAL/ML CON MAYOR PROPORCION DE GRASA QUE CHO, CON FIBRA Y LIBRE DE LACTOSA, CON UNA OSMOLARIDAD DE 300-700 MOM/KG DE AGUA, POLVO. LATA 400 G.</t>
  </si>
  <si>
    <t>110-0344</t>
  </si>
  <si>
    <t>VERAPAMILO CLORHIDRATO 80MG TABLETA RECUBIERTA RANURADA EMPAQUE PRIMARIO INDIVIDUAL</t>
  </si>
  <si>
    <t>ISOPTIN 80MG TABLETA RECUBIERTA CAJA X 50 TABLETAS</t>
  </si>
  <si>
    <t>110-0365</t>
  </si>
  <si>
    <t>PROPAFENONA 150MG TABLETA RECUBIERTA EMPAQUE PRIMARIO INDIVIDUAL</t>
  </si>
  <si>
    <t>RYTMONORM 150 MG TABLETAS RECUBIERTAS CAJA CON 30 TABLETAS</t>
  </si>
  <si>
    <t>119-0054</t>
  </si>
  <si>
    <t>CREMA ANTIHEMORROIDAL CON ANALGESICO LOCAL + ESTEROIDE 10-30G UNGÜENTO TUBO CON APLICADOR RECTAL</t>
  </si>
  <si>
    <t>ANSO POMADA TUBO DE 15GR</t>
  </si>
  <si>
    <t>LACER</t>
  </si>
  <si>
    <t>101-0200</t>
  </si>
  <si>
    <t>FACTOR SURFACTANTE  (FOSFOLIPIDOS DE PULMON BOVINO) 8ML, SUSPENSION PARA USO INTRATRAQUEAL, FRASCO VIAL PROTEGIDO DE LA LUZ.</t>
  </si>
  <si>
    <t>SURVANTA (8ML.) SUSPENSION ESTERIL, FRASCO VIAL PROTEGIDO DE LA LUZ</t>
  </si>
  <si>
    <t>ABBVIE</t>
  </si>
  <si>
    <t>LA SANTE</t>
  </si>
  <si>
    <t>105-0194</t>
  </si>
  <si>
    <t>ESOMEPRAZOLE 40MG, POLVO PARA SOLUCION INYECTABLE I.V., FRASCO VIAL PROTEGIDO DE LA LUZ</t>
  </si>
  <si>
    <t>NEXIUM I.V. 40MG POLVO LIOFILIZADO PARA SOLUCION INYECTABLE / INFUSION I.V.</t>
  </si>
  <si>
    <t>ASTRAZENECA</t>
  </si>
  <si>
    <t>106-0008</t>
  </si>
  <si>
    <t>FLUTICASONA 125MCG AEROSOL FRASCO INHALADOR</t>
  </si>
  <si>
    <t>FLIXOTIDE 125MCG. AEROSOL PARA INHALACION EN SUSPENSION</t>
  </si>
  <si>
    <t>GSK</t>
  </si>
  <si>
    <t>107-0184</t>
  </si>
  <si>
    <t>AVAMYS 27.5 MCG SUSPENSION PARA PULVERIZACION NASAL EN AEROSOL 120 DOSIS</t>
  </si>
  <si>
    <t>107-0195</t>
  </si>
  <si>
    <t>BUDESONIDA 0.5MG/ML SUSPENSIÓN PARA NEBULIZAR AMPOLLA MONODOSIS PROTEGIDA DE LA LUZ</t>
  </si>
  <si>
    <t>PULMICORT 0.5MG/ML SUSPENSION PARA NEBULIZACION AMPOLLA MONODOSIS PROTEGIDA DE LA LUZ. CAJA X 20 AMPOLLAS</t>
  </si>
  <si>
    <t>107-0210</t>
  </si>
  <si>
    <t>FORMOTEROL + BUDESONIDA 80/4.5 POLVO PARA INHALAR FRASCO INHALADOR DE POLVO SECO</t>
  </si>
  <si>
    <t>SYMBICORT  TURBOHALER  80/4.5 UG POLVO PARA INHALACION, 60 DOSIS  FRASCO INHALADOR DE POLVO SECO</t>
  </si>
  <si>
    <t>108-0021</t>
  </si>
  <si>
    <t>AMOXICILINA 250MG/5ML POLVO PARA SUSPENSIÓN ORAL FRASCO 100ML CON DOSIFICADOR GRADUADO</t>
  </si>
  <si>
    <t>AMOXICILINA 250MG/5ML. LA SANTE POLVO PARA  SUSPENSION ORAL FRASCO 100ML. CON DOSIFICADOR GRADUADO</t>
  </si>
  <si>
    <t>108-0166</t>
  </si>
  <si>
    <t>AMOXICILINA + ACIDO CLAVULANICO 875/125MG CAPSULAS EMPAQUE PRIMARIO INDIVIDUAL</t>
  </si>
  <si>
    <t>AUGMENTIN BID 875-125MG. TABLETAS RECUBIERTAS. CAJA X 14 TABLETAS</t>
  </si>
  <si>
    <t>110-0015</t>
  </si>
  <si>
    <t>METOPROLOL 100MG TABLETA DE LIBERACION PROLONGADA EMPAQUE PRIMARIO INDIVIDUAL</t>
  </si>
  <si>
    <t>BETALOC ZOK 100MG TABLETAS DE LIBERACION PROLONGADA, FRASCO X 100 TAB. EMPAQUE PRIMARIO INDIVIDUAL</t>
  </si>
  <si>
    <t>113-0026</t>
  </si>
  <si>
    <t>DIFENILHIDANTOINA (FENITOINA SODICO) 100MG CAPSULA DE LIBERACION PROLONGADA EMPAQUE PRIMARIO INDIVIDUAL O FRASCO PROTEGIDO DE LA LUZ</t>
  </si>
  <si>
    <t>DILANTIN 100 MG. CAPSULAS DE LIBERACION PROLONGADA, FRASCO SELLADO X 100 CAPSULAS PROTEGIDO DE LA LUZ</t>
  </si>
  <si>
    <t>113-0124</t>
  </si>
  <si>
    <t>ACIDO VALPROICO (SODICO) 200MG/1ML JARABE FRASCO 40ML CON DOSIFICADOR GRADUADO PROTEGIDO DE LA LUZ</t>
  </si>
  <si>
    <t>VALPAKINE SOLUCION 200MG./ML. FRASCO X 40ML.</t>
  </si>
  <si>
    <t>114-0245</t>
  </si>
  <si>
    <t>FLUCONAZOL 2MG/ML SOLUCION INYECTABLE I.V. FRASCO VIAL 100ML</t>
  </si>
  <si>
    <t>DIFLUCAN IV 2MG/ML. SOLUCION INYECTABLE</t>
  </si>
  <si>
    <t>115-0069</t>
  </si>
  <si>
    <t>ALBENDAZOLE 200MG/5ML SUSPENSION ORAL FRASCO</t>
  </si>
  <si>
    <t>ZENTEL 4MG. SUSPENSION ORAL. CAJA X 6 FRASCOS</t>
  </si>
  <si>
    <t>119-0046</t>
  </si>
  <si>
    <t>119-0056</t>
  </si>
  <si>
    <t>ESTROGENOS CONJUGADOS 0.625MG/GR CREMA VAGINAL TUBO (40-60)GR CON APLICADOR</t>
  </si>
  <si>
    <t>PREMARIN CREMA VAGINAL CAJA CON TUBO DE 43G CON APLICADOR</t>
  </si>
  <si>
    <t>120-0060</t>
  </si>
  <si>
    <t>GABAPENTINA 300MG CAPSULA O TABLETA EMPAQUE PRIMARIO INDIVIDUAL</t>
  </si>
  <si>
    <t>NEURONTIN 300MG. CAPSULA, EMPAQUE PRIMARIO INDIVIDUAL, CAJA X 30 CAPSULAS</t>
  </si>
  <si>
    <t>120-0065</t>
  </si>
  <si>
    <t>RISPERIDONA 2MG TABLETA RANURADA EMPAQUE PRIMARIO INDIVIDUAL</t>
  </si>
  <si>
    <t>RISPERDAL 2MG. TABLETAS EMPAQUE PRIMARIO INDIVIDUAL. CAJA X 20 TABLETAS RANURADAS</t>
  </si>
  <si>
    <t>SOPHIA</t>
  </si>
  <si>
    <t>121-0171</t>
  </si>
  <si>
    <t>TROPICAMIDA + FENILEFRINA (CLORHIDRATO) (0.8+5)% SOLUCION OFTALMICA FRASCO GOTERO</t>
  </si>
  <si>
    <t>T-P OFTENO SOLUCION OFTALMICA, FRASCO GOTERO X 15ML.</t>
  </si>
  <si>
    <t>125-0013</t>
  </si>
  <si>
    <t>METIL PREDNISOLONA (SUCCIATO SODICO) 500MG POLVO PARA DILUCION I.M.-I.V. FRASCO VIAL</t>
  </si>
  <si>
    <t>SOLU-MEDROL 500MG POLVO Y DISOLVENTE PARA SOLUCION INYECTABLE, FRASCO VIAL, I.M.-I.V.</t>
  </si>
  <si>
    <t>125-0020</t>
  </si>
  <si>
    <t>HIDROCORTISONA (SUCCINATO SODICO) 500MG POLVO PARA DILUCION I.M.-I.V. FRASCO VIAL</t>
  </si>
  <si>
    <t>SOLU-CORTEF 250MG./2ML. POLVO Y DISOLVENTE PARA SOLUCION INYECTABLE, I.M.-I.V.</t>
  </si>
  <si>
    <t>126-0108</t>
  </si>
  <si>
    <t>SEVOFLUORANE SOLUCION PARA INHALACION FRASCO DE VIDRIO O DE NAFTALATO DE POLIETILENO 250ML PROTEGIDO DE LA LUZ</t>
  </si>
  <si>
    <t>SEVORANE 100% LIQUIDO ANESTESICO POR INHALACION. FRASCO 250ML, PROTEGIDO DE LA LUZ.</t>
  </si>
  <si>
    <t>126-0205</t>
  </si>
  <si>
    <t>DUROGESIC 50MCG/H PARCHE TRANSDERMICO, CAJA X 5 PARCHES</t>
  </si>
  <si>
    <t>101-0101</t>
  </si>
  <si>
    <t>ERITROPOYETINA 2000U  FRASCO VIAL</t>
  </si>
  <si>
    <t>RECORMON 2000UI/0.3ML. SOLUCION INYECTABLE JERINGA PRECARGADA</t>
  </si>
  <si>
    <t>F. HOFFMANN LA ROCHE</t>
  </si>
  <si>
    <t>101-0105</t>
  </si>
  <si>
    <t>METOXIPOLIETILENGLICOL EPOETINA BETA 100MGR SOLUCION INYECTABLE JERINGA PRECARGADA</t>
  </si>
  <si>
    <t>MIRCERA 100MCG./0.3ML JERINGA PRECARGADA</t>
  </si>
  <si>
    <t>101-0106</t>
  </si>
  <si>
    <t>METOXIPOLIETILENGLICOL EPOETINA BETA 50MGR SOLUCION INYECTABLE JERINGA PRECARGADA</t>
  </si>
  <si>
    <t>MIRCERA 50MCG./0.3ML JERINGA PRECARGADA</t>
  </si>
  <si>
    <t>101-0107</t>
  </si>
  <si>
    <t>MIRCERA 75MCG./0.3ML JERINGA PRECARGADA</t>
  </si>
  <si>
    <t>BETALOC ZOK 100MG. TABLETAS DE LIBERACION PROLONGADA CAJA X 30 TABLETAS</t>
  </si>
  <si>
    <t>120-0013</t>
  </si>
  <si>
    <t>CLONAZEPAM 2MG TABLETA RANURADA EN CRUZ EMPAQUE PRIMARIO INDIVIDUAL O FCO. DE 30 PROTEGIDO DE LA LUZ</t>
  </si>
  <si>
    <t>Monto Total Adjudicado</t>
  </si>
  <si>
    <t>Fuente de Financiamiento: Fondo de Apoyo al COSAM</t>
  </si>
  <si>
    <t>Objetivo:  Suministro de Medicamentos para el Comando de Sanidad Militar</t>
  </si>
  <si>
    <t>UNIDAD</t>
  </si>
  <si>
    <t>FRASCO</t>
  </si>
  <si>
    <t>CANTIDAD ADJUDICADA</t>
  </si>
  <si>
    <t>ÍTEM</t>
  </si>
  <si>
    <t>CÓDIGO</t>
  </si>
  <si>
    <t>DESCRIPCIÓN DE MEDICAMENTOS</t>
  </si>
  <si>
    <t>PRODUCTO OFERTADO</t>
  </si>
  <si>
    <t>CANT.</t>
  </si>
  <si>
    <t>PRECIO TOTAL</t>
  </si>
  <si>
    <t>114-0110</t>
  </si>
  <si>
    <t xml:space="preserve">HIDROCORTISONA (ACETATO) 1% CREMA TÓPICO </t>
  </si>
  <si>
    <t xml:space="preserve">FARMAZONA  AL 1% CREMA </t>
  </si>
  <si>
    <t>LAFAR</t>
  </si>
  <si>
    <t>121-0166</t>
  </si>
  <si>
    <t>CIPROFLOXACINA (CLORHIDRATO) 0.3% SOLUCIÓN OFTÁLMICA</t>
  </si>
  <si>
    <t>OFTALCINA SOLUCION OFTALMICA  AL 0.3%</t>
  </si>
  <si>
    <t>114-0241</t>
  </si>
  <si>
    <t>TALCO ANTIMICOTICO  POLVO FRASCO POR 100-150GR</t>
  </si>
  <si>
    <t>FUNGISONE 1GR POLVOS</t>
  </si>
  <si>
    <t>MARCELI</t>
  </si>
  <si>
    <t>127-0031</t>
  </si>
  <si>
    <t xml:space="preserve">AGUA DESTILADA  BOLSA 1000ML </t>
  </si>
  <si>
    <t xml:space="preserve">AGUA DESTILADA DE  1000ML </t>
  </si>
  <si>
    <t xml:space="preserve">DELMED </t>
  </si>
  <si>
    <t>127-0061</t>
  </si>
  <si>
    <t xml:space="preserve">DEXTROSA EN AGUA DESTILADA 5% SOLUCIÓN INYECTABLE I.V. BOLSA 250ML </t>
  </si>
  <si>
    <t xml:space="preserve">DEXTROSA AL 5% DE 250ML </t>
  </si>
  <si>
    <t>DELMED</t>
  </si>
  <si>
    <t>127-0071</t>
  </si>
  <si>
    <t>DEXTROSA EN AGUA DESTILADA 5% SOLUCIÓN INYECTABLE I.V. BOLSA 1000ML</t>
  </si>
  <si>
    <t xml:space="preserve">DEXTROSA AL 5% DE 1000ML </t>
  </si>
  <si>
    <t>127-0101</t>
  </si>
  <si>
    <t>SOLUCIÓN ELECTROLÍTICA EN AGUA DESTILADA Na, K, Ca Y LACTATO, (HARTMAN) SOLUCIÓN INYECTABLE I.V. BOLSA 1000ML</t>
  </si>
  <si>
    <t xml:space="preserve">HARTMANN DE 1000ML </t>
  </si>
  <si>
    <t>127-0103</t>
  </si>
  <si>
    <t xml:space="preserve">DEXTROSA + SODIO CLORURO (5+0.3)% SOLUCIÓN INYECTABLE HIPOTONICA  I.V. BOLSA 250ML </t>
  </si>
  <si>
    <t xml:space="preserve">SOLUPED DE 250ML </t>
  </si>
  <si>
    <t>127-0131</t>
  </si>
  <si>
    <t xml:space="preserve">SODIO CLORURO EN AGUA DESTILADA 0.9% SOLUCIÓN ELECTROLITICA EN AGUA DESTILADA I.V. BOLSA 250ML </t>
  </si>
  <si>
    <t xml:space="preserve">SOLUCIÓN SALINA DE 250ML </t>
  </si>
  <si>
    <t>127-0142</t>
  </si>
  <si>
    <t xml:space="preserve">SODIO CLORURO EN AGUA DESTILADA 0.9% SOLUCIÓN ELECTROLITICA EN AGUA DESTILADA I.V. BOLSA 500ML </t>
  </si>
  <si>
    <t xml:space="preserve">SOLUCIÓN SALINA  DE 500ML </t>
  </si>
  <si>
    <t>127-0136</t>
  </si>
  <si>
    <t xml:space="preserve">SODIO CLORURO EN AGUA DESTILADA 0.9% SOLUCIÓN ELECTROLITICA EN AGUA DESTILADA I.V. BOLSA 1000ML </t>
  </si>
  <si>
    <t>SOLUCIÓN SALINA DE 1000ML</t>
  </si>
  <si>
    <t>127-0151</t>
  </si>
  <si>
    <t xml:space="preserve">DEXTROSA + SODIO CLORURO (5+0.9)% SOLUCIÓN ELECTROLITICA EN AGUA DESTILADA  I.V. BOLSA 250ML </t>
  </si>
  <si>
    <t xml:space="preserve">SOLUCIÓN MIXTA  DE 250ML </t>
  </si>
  <si>
    <t>127-0176</t>
  </si>
  <si>
    <t>DEXTROSA + SODIO CLORURO (5+0.9)% SOLUCIÓN ELECTROLITICA EN AGUA DESTILADA  I.V. BOLSA 1000ML</t>
  </si>
  <si>
    <t xml:space="preserve">SOLUCIÓN MIXTA DE 1000ML </t>
  </si>
  <si>
    <t>108-0022</t>
  </si>
  <si>
    <t xml:space="preserve">AMOXICILINA 500MG CAPSULA O TABLETA , EMPAQUE PRIMARIO INDIVIDUAL </t>
  </si>
  <si>
    <t xml:space="preserve">AMOXICILINA 500 -FD CAPSULAS </t>
  </si>
  <si>
    <t>FARDEL</t>
  </si>
  <si>
    <t>102-0012</t>
  </si>
  <si>
    <t xml:space="preserve">SOLUCIÓN DE VITAMINAS HIDROSOLUBLES  SOLUCIÓN INYECTABLE I.V., FRASCO VIAL </t>
  </si>
  <si>
    <t xml:space="preserve">M.V.I. 12 LIOFILIZADO  POLVO ADULTO </t>
  </si>
  <si>
    <t xml:space="preserve">GROSSMAN </t>
  </si>
  <si>
    <t>LP N° 06/2019/DESIERTOS Y NO ADJUDICADOS/COSAM</t>
  </si>
  <si>
    <t>1. Surtimedic, S.A. de C.V. (Contrato N° 120 LP/06/2019MED/CÓDIGOS DESIERTOS Y NO ADJUDICADOS/COSAM)</t>
  </si>
  <si>
    <t xml:space="preserve">2. LABORATORIOS FARMA S.A DE C.V. (Contrato N° 121 LP/06/2019MED/CÓDIGOS DESIERTOS Y NO ADJUDICADOS/COSAM)   </t>
  </si>
  <si>
    <r>
      <t xml:space="preserve">2. CASELA, S.A. DE C.V.  </t>
    </r>
    <r>
      <rPr>
        <b/>
        <sz val="12"/>
        <rFont val="Arial"/>
        <family val="2"/>
      </rPr>
      <t>(Contrato N° 122 LP/06/2019MED/CÓDIGOS DESIERTOS Y NO ADJUDICADOS/COSAM)</t>
    </r>
  </si>
  <si>
    <t xml:space="preserve">4. GUARDADO, S.A. DE C.V. (Contrato N° 123 LP/06/2019MED/CÓDIGOS DESIERTOS Y NO ADJUDICADOS/COSAM) </t>
  </si>
  <si>
    <t>5. DROGUERÍA SANTA LUCIA , S.A. DE C.V.  (Contrato N° 128 LP/06/2019MED/CÓDIGOS DESIERTOS Y NO ADJUDICADOS/COSAM)</t>
  </si>
  <si>
    <t>FECHA DE FIRMA DE CONTRATO:</t>
  </si>
  <si>
    <t>Objetivo: Compra de Medicamentos, los cuales serán destinados a cubrir la demanda generada por los derechohabientes y beneficiarios del Comando de Sanidad Militar (COSAM)</t>
  </si>
  <si>
    <t>Fecha de Adjudicación: 19JUL019</t>
  </si>
  <si>
    <t>Detalle de adjudicación por proveedor correspondiente a la Licitación Pública N° 06/2019/DESIERTOS Y NO ADJUDICADOS/COSAM denominada “Adquisición de los códigos desiertos y no adjudicados de la Licitación Pública N° 01/2019/MED/COSAM, Suministro de Medicamentos para el COSAM Año 2019”</t>
  </si>
  <si>
    <t>RENGLÓN</t>
  </si>
  <si>
    <t>Detalle Incremento</t>
  </si>
  <si>
    <t xml:space="preserve">CANTIDAD INCREMENTADA </t>
  </si>
  <si>
    <t xml:space="preserve">ÁCIDO FÓLICO 5 MG TABLETA ORAL EMPAQUE PRIMARIO INDIVIDUAL </t>
  </si>
  <si>
    <t>CLOMAZOL AL 1% CREMA TOPICA TUBO X 20GRAMOS.</t>
  </si>
  <si>
    <t xml:space="preserve">MONTO TOTAL INCREMENTADO </t>
  </si>
  <si>
    <t xml:space="preserve">SE SOLICITA LA AMPLIACION DEL 11.53% DEL 20% DEL MONTO TOTAL DEL CONTRATO   </t>
  </si>
  <si>
    <t>Renglón</t>
  </si>
  <si>
    <t>Código</t>
  </si>
  <si>
    <t>Descripción De Medicamentos</t>
  </si>
  <si>
    <t>Producto Ofertado</t>
  </si>
  <si>
    <t>Marca</t>
  </si>
  <si>
    <t>Cantidad Adjudicada</t>
  </si>
  <si>
    <t xml:space="preserve"> Precio Unitario </t>
  </si>
  <si>
    <t xml:space="preserve"> Precio Total </t>
  </si>
  <si>
    <t xml:space="preserve">Cantidad Incrementada </t>
  </si>
  <si>
    <t xml:space="preserve">  INHEPAR 5000 UL /ML SOLUCION INYECTABLE; AMPOLLA 5 ML</t>
  </si>
  <si>
    <t xml:space="preserve">BUPIVACAINA CLORHIDRATO 0.5% SOLUCION INYECTABLE SIN PRESERVANTES FRASCO VIAL (20-30)ML </t>
  </si>
  <si>
    <t xml:space="preserve">SE SOLICITA LA AMPLIACION DEL 18.81% DEL 20% DEL MONTO TOTAL DEL CONTRATO   </t>
  </si>
  <si>
    <t xml:space="preserve">SE SOLICITA LA AMPLIACION DEL 17% DEL 20% DEL MONTO TOTAL DEL CONTRATO   </t>
  </si>
  <si>
    <t>SE SOLICITA LA AMPLIACION DEL 12.78% DEL 20% DEL MONTO TOTAL DEL CONTRATO</t>
  </si>
  <si>
    <t>SE SOLICITA LA AMPLIACION DEL 6.82% DEL 20% DEL MONTO TOTAL DEL CONTRATO</t>
  </si>
  <si>
    <t xml:space="preserve">NOREPINEFRINA BITARTRATO  1 MG/ML SOLUCIÓN INYECTABLE I.V. FRASCO VIAL O AMPOLLA  4ML </t>
  </si>
  <si>
    <t>EFEDRINA SULFATO 50 MG / ML SOL. INY. IM – IV - SC AMPOLLA AMBAR 1 ML</t>
  </si>
  <si>
    <t>SE SOLICITA LA AMPLIACION DEL 18.27% DEL 20% DEL MONTO TOTAL DEL CONTRATO</t>
  </si>
  <si>
    <t>SE SOLICITA LA AMPLIACION DEL 20% DEL 20% DEL MONTO TOTAL DEL CONTRATO</t>
  </si>
  <si>
    <t>SE SOLICITA LA AMPLIACION DEL 17.36% DEL 20% DEL MONTO TOTAL DEL CONTRATO</t>
  </si>
  <si>
    <t>SE SOLICITA LA AMPLIACION DEL 6.47 % DEL 20% DEL MONTO TOTAL DEL CONTRATO</t>
  </si>
  <si>
    <t xml:space="preserve"> NOR-DERALL 40 MG TABLETA BLISTER PROTEGIDO DE LA LUZ X 10; CAJA X 500 TABLETAS</t>
  </si>
  <si>
    <t>CARVEDILOL 25MG MK TABLETA                                                           BLIST. PROT. DE LA LUZ X 10; CAJA X 30 TABLETAS</t>
  </si>
  <si>
    <t>MK</t>
  </si>
  <si>
    <t>NOR-VASTINA 20 MG TABLETA BLISTER CRISTALINO X 10; CAJA X 500 TABLETAS</t>
  </si>
  <si>
    <t>SE SOLICITA LA AMPLIACION DEL 16.20 % DEL 20% DEL MONTO TOTAL DEL CONTRATO</t>
  </si>
  <si>
    <t>AVAMIGRAN COMPRIMIDOS RECUBIERTOS CAJA X 20 BLISTER  X 10 COMPRIMIDOS RECUBIERTOS</t>
  </si>
  <si>
    <t xml:space="preserve">EXFORGE 5/320MG COMPRIMIDOS RECUBIERTOS CAJA X 28 TABLETAS </t>
  </si>
  <si>
    <t>ZYPREXA 10MG COMPRIMIDO CAJA X 14 COMPRIMIDOS</t>
  </si>
  <si>
    <t>SE SOLICITA LA AMPLIACION DEL 18.96 % DEL 20% DEL MONTO TOTAL DEL CONTRATO</t>
  </si>
  <si>
    <t xml:space="preserve">DEXKETOPROFENO TROMETANOL 25MG/5ML SOLUCIÓN INYECTABLE I.M.-I.V. AMPOLLA IV/IM </t>
  </si>
  <si>
    <t>ENANTYUM 50MG/2ML DEXKETOPROFENO (TROMETANOL) SOLUCIÓN INYECTABLE O CONCENTRADO  SOLUCIÓN PARA PERFUSIÓN, VÍA IM/IV, AMPOLLA DE 2ML, CAJA POR 100 AMPOLLAS</t>
  </si>
  <si>
    <t>RILATEN ROCIVERINA 10 MG COMPRIMIDOS PRESENTACIÓN: CAJA X 30 COMPRIMIDOS</t>
  </si>
  <si>
    <t>BADYKET 3,500 U.I. BEMIPARINA SÓDICA (D.C.I.) CONCENTRACIÓN: 3,500 U.I. ANTIFACTOR XA; SOLUCIÓN INYECTABLE, JERINGA PRECARGADA 0.2ML, VÍA IM/IV PRESENTACIÓN: CAJA X 100 JERINGA PRECARGADA</t>
  </si>
  <si>
    <t>SE SOLICITA LA AMPLIACION DEL 19.54 % DEL 20% DEL MONTO TOTAL DEL CONTRATO</t>
  </si>
  <si>
    <t xml:space="preserve"> BECLAZONE 30 MG CAPSULA  DE LIBERACION PROLONGADA CAJA X 300 CAPSULAS DE LIBERACION PROLONGADA</t>
  </si>
  <si>
    <t>SE SOLICITA LA AMPLIACION DEL 15.7 % DEL 20% DEL MONTO TOTAL DEL CONTRATO</t>
  </si>
  <si>
    <t>KALMAN A.P.  600MG. TABLETAS FRASCO X 30 TABLETAS S/ CAJA INDIVIDUAL</t>
  </si>
  <si>
    <t xml:space="preserve">METOCLOPRAMIDA (CLORHIDRATO) 10MG TABLETA RANURADA EMPAQUE PRIMARIO INDIVIDUAL </t>
  </si>
  <si>
    <t>AXOPRAM ARSAL TABLETAS BLISTER X 10 TABLETAS CAJA X 500 TABLETAS</t>
  </si>
  <si>
    <t xml:space="preserve">GLUCERNA VAINILLA 400GR LATA </t>
  </si>
  <si>
    <t>SE SOLICITA LA AMPLIACION DEL 19.96% DEL 20% DEL MONTO TOTAL DEL CONTRATO</t>
  </si>
  <si>
    <t xml:space="preserve">MOMETASONA (FUROATO) O FLUTICASONA FUROATO 50MCG/27.5MCG SOLUCION PARA INHALACION FRASCO PARA INHALACIONES NASALES </t>
  </si>
  <si>
    <t xml:space="preserve">BICALUTAMIDA 50MG COMPRIMIDO RECUBIERTO </t>
  </si>
  <si>
    <t xml:space="preserve">CASODEX 50MG COMPRIMIDOS RECUBIERTOS. CAJA X 28 COMPRIMIDOS </t>
  </si>
  <si>
    <t xml:space="preserve">ABBVIE </t>
  </si>
  <si>
    <t xml:space="preserve">FENTANYL (PARCHE TRANSDERMICO) PARCHE </t>
  </si>
  <si>
    <t>SE SOLICITA LA AMPLIACION DEL 17.80% DEL 20% DEL MONTO TOTAL DEL CONTRATO</t>
  </si>
  <si>
    <t xml:space="preserve">RIVOTRIL  COMPRIMIDOS FRASCO X 30 COMPRIMIDOS </t>
  </si>
  <si>
    <t>SE SOLICITA LA AMPLIACION DEL 18.11% DEL 20% DEL MONTO TOTAL DEL CONTRATO</t>
  </si>
  <si>
    <t>Fecha de Autorización: 05SEP019</t>
  </si>
  <si>
    <t>Detalle del Incremento de hasta el 20% de los contratos de la Licitación Pública N° 01/MED/COSAM/2019 denominada "SUMINISTO DE MEDICAMENTOS PARA EL COSAM, AÑO 2019"</t>
  </si>
  <si>
    <t>Fuente de Financiamiento: Fondo de Apoyo al COSAM y Fondo CEFAFA</t>
  </si>
  <si>
    <t>1. Droguería Herlett, S.A. de C.V. (Modificativa N° 1 al Contrato N° 56 LP 01/2019/MED/COSAM)</t>
  </si>
  <si>
    <t>2. Droguería Pisa de El Salvador, S.A. de C.V. (Modificativa N° 1 al Contrato N° 57 LP 01/2019/MED/COSAM)</t>
  </si>
  <si>
    <t>3. Corporación Cefa, S.A. de C.V. (Modificativa N° 1 al Contrato N° 58 LP 01/2019/MED/COSAM)</t>
  </si>
  <si>
    <t>4. Ovidio J. Vides, S.A. de  C.V. (Modificativa N° 1 al Contrato N° 59 LP 01/2019/MED/COSAM)</t>
  </si>
  <si>
    <t>5. Grupo Paill, S.A. de C.V. (Modificativa N° 1 al Contrato N° 60 LP 01/2019/MED/COSAM)</t>
  </si>
  <si>
    <t>6. Laboratorios Vijosa, S.A. de C.V. (Modificativa N° 1 al Contrato N° 61 LP 01/2019/MED/COSAM)</t>
  </si>
  <si>
    <t>7. Droguería Universal, S.A. de C.V. (Modificativa N° 1 al Contrato N° 62 LP 01/2019/MED/COSAM)</t>
  </si>
  <si>
    <t>8. Activa, S.A. de C.V. (Modificativa N° 1 al Contrato N° 63 LP 01/2019/MED/COSAM)</t>
  </si>
  <si>
    <t>9. B. Braun Medical Central América &amp; Caribe, S.A. de C.V. ( Modificativa N° 1 al Contrato N° 64 LP 01/2019/MED/COSAM)</t>
  </si>
  <si>
    <t>10. Laboratorios Teramed, S.A. de C.V. (Modificativa N° 1 al Contrato N° 65 LP 01/2019/MED/COSAM)</t>
  </si>
  <si>
    <t>11. Droguería Americana, S.A. de C.V.(Modificativa N° 1 al Contrato N° 66 LP 01/2019/MED/COSAM)</t>
  </si>
  <si>
    <t>12. Menfar, S.A. de C.V. (Modificativa N° 1 al Contrato N° 67 LP 01/2019/MED/COSAM)</t>
  </si>
  <si>
    <t>13. International Pharmaceutical Suppliers, S.A. de C.V. (Modificativa N° 1 al Contrato N° 68 LP 01/2019/MED/COSAM)</t>
  </si>
  <si>
    <t>14.Laboratorios Arsal, S.A. de C.V. (Modificativa N° 1 al Contrato N° 69 LP 01/2019/MED/COSAM)</t>
  </si>
  <si>
    <t>15. C. Imberton, S.A. de C.V. (Modificativa N° 1 al Contrato N° 70 LP 01/2019/MED/COSAM)</t>
  </si>
  <si>
    <t>16. Droguería Santa Lucia, S.A. de C.V.  (Modificativa N° 1 al Contrato N° 72 LP 01/2019/MED/COSAM)</t>
  </si>
  <si>
    <t>17. Droguería Nueva San Carlos, S.A. De C.V. (Modificativa N° 1 al Contrato N° 73 LP 01/2019/MED/COSAM)</t>
  </si>
  <si>
    <t>FECHA DE FIRMA DE MODIFICATIVA: 12SEP019</t>
  </si>
  <si>
    <t>FECHA DE FIRMA DE MODIFICATIVA: 11SEP019</t>
  </si>
  <si>
    <t>FECHA DE FIRMA DE MODIFICATIVA:12SEP019</t>
  </si>
  <si>
    <t>FECHA DE FIRMA DE MODIFICATIVA:13SEP019</t>
  </si>
  <si>
    <t>FECHA DE FIRMA DE MODIFICATIVA:10SEP019</t>
  </si>
  <si>
    <t>FECHA DE FIRMA DE MODIFICATIVA:16SEP019</t>
  </si>
  <si>
    <t>FECHA DE FIRMA DE MODIFICATIVA:17SEP019</t>
  </si>
  <si>
    <t>FECHA DE FIRMA DE MODIFICATIVA: 17SEP019</t>
  </si>
  <si>
    <t>DESCRIPCIÓN DE MEDICAMENTO</t>
  </si>
  <si>
    <t>CANTIDAD ADJUDICAD</t>
  </si>
  <si>
    <t xml:space="preserve"> PRECIO UNITARIO </t>
  </si>
  <si>
    <t xml:space="preserve"> PRECIO TOTAL </t>
  </si>
  <si>
    <t>VENCIMIENTO DE MEDICAMENTO</t>
  </si>
  <si>
    <t>FECHA DE ENTREGA DE MEDICAMENTO</t>
  </si>
  <si>
    <t>108-0175</t>
  </si>
  <si>
    <t>LEDISPARVIR + SOFOSBUVIR 90MG/400MG TABLETA</t>
  </si>
  <si>
    <t>LEDIPASVIR 90MG / SOFOSBUVIR 400MG. PRESENTACIÓN: UNA CAJA X 28 COMPRIMIDOS RECUBIERTOS</t>
  </si>
  <si>
    <t xml:space="preserve"> SE DEBERÁ PRESENTAR DECLARACIÓN JUARADA DE CAMBIO POR VENCIMIENTO AL MOMENTO DE REALIZAR LA ENTREGA </t>
  </si>
  <si>
    <t>15 DÍAS HÁBILES POSTERIOR A LA ENTREGA DE LA COPIA DEL CONTRATO CERTIFICADO</t>
  </si>
  <si>
    <t>110-0020</t>
  </si>
  <si>
    <t>CAPTOPRIL 25 MG TABLETA RANURADA EMPAQUE PRIMARIO INDIVIDUAL</t>
  </si>
  <si>
    <t>CAPTOPRIL 25MG TAB. ECOMED. PRESENTACIÓN: CAJA X 100</t>
  </si>
  <si>
    <t>SEGÚN TDR</t>
  </si>
  <si>
    <t>110-0033</t>
  </si>
  <si>
    <t>NIMODIPINA 30MG TABLETA EMPAQUE PRIMARIO INDIVIDUAL</t>
  </si>
  <si>
    <t>NIMODIPINA 30MG COMPRIMIDOS RECUBIERTOS, CAJA POR 30 COMPRIMIDOS</t>
  </si>
  <si>
    <t>BAYER</t>
  </si>
  <si>
    <t>120-0003</t>
  </si>
  <si>
    <t>ALPRAZOLAM  0.5MG TABLETA EMPAQUE PRIMARIO INDIVIDUAL</t>
  </si>
  <si>
    <t>TAFIL 0.5MG TABLETA</t>
  </si>
  <si>
    <t xml:space="preserve">SEGÚN TDR </t>
  </si>
  <si>
    <t>121-0112</t>
  </si>
  <si>
    <t>NAFAZOLINA CLORHIDRATO 0.5MG SOLUCIÓN OFTÁLMICA FRASCO GOTERO</t>
  </si>
  <si>
    <t>NAFIL 0.5MG SOLUCIÓN OFTALMICA</t>
  </si>
  <si>
    <t>50% SEGÚN BASE 15 DÍAS DESPUÉS DE RECIBIR COPIA DEL CONTRATO, Y EL RESTO 30 DÍAS DESPUÉS  DE LA DISTRIBUCIÓN DEL CONTRATO</t>
  </si>
  <si>
    <t>Detalle del lo Adjudicado en la Contratación Directa N° 01/2019/MED/DESIERTOS Y NO ADJUDICADOS/COSAM denominada “Suministro, medicamentos desiertos y no adjudicados de la LP N° 01/2019/MED/COSAM y LP N° 06/2019/MED/DESIERTOS Y NO ADJUDICADOS/COSAM”</t>
  </si>
  <si>
    <t>Fecha de Adjudicación: 30SEP019</t>
  </si>
  <si>
    <t>Contratación Directa N° 01/2019/MED/DESIERTOS Y NO ADJUDICADOS/COSAM</t>
  </si>
  <si>
    <t>1. MENFAR, S.A. DE C.V. (O/C N° 201910- 85)</t>
  </si>
  <si>
    <t>2. ACTIVA, S.A DE C.V. (O/C N° 201910- 86)</t>
  </si>
  <si>
    <t>3. MONTREAL , S.A. DE C.V.  (O/C N° 201910- 87)</t>
  </si>
  <si>
    <t>4. DROGUERIA SANTA LUCIA, S.A. DE C.V. (O/C N° 201910- 88)</t>
  </si>
  <si>
    <t>Ítem</t>
  </si>
  <si>
    <t>Presentación / Unidad de Medida</t>
  </si>
  <si>
    <t>Bien solicitado</t>
  </si>
  <si>
    <t>Descripción del Bien Adjudicado</t>
  </si>
  <si>
    <t>Marca / Origen</t>
  </si>
  <si>
    <t>Precio Unitario</t>
  </si>
  <si>
    <t>Total Adjudicado</t>
  </si>
  <si>
    <t>BIPERIDENO 2 MG TAB PHARMEDIC CAJA X 30</t>
  </si>
  <si>
    <t>PHARMEDIC/ EL SALV</t>
  </si>
  <si>
    <t>SIMVASTATINA 20 MG TAB ECOMED CAJA X 100</t>
  </si>
  <si>
    <t>ECOMED/ EL SALV</t>
  </si>
  <si>
    <t>CIPOFIBRATO 100MG TABLETA EMPAQUE PRIMARIO INDIVIDUAL</t>
  </si>
  <si>
    <t>HIPERFIB 100 MG TAB RECUBIERTAS CAJA X 30</t>
  </si>
  <si>
    <t>PHARMEDI/ EL SALV</t>
  </si>
  <si>
    <t>ALBUMINA HUMANA 20-25% SOLUCIÓN INYECTABLE I.V. FRASCO VIAL 50ML</t>
  </si>
  <si>
    <t>SERALBUMIN 20, ALBUMINA (HUMANA) 20% USP. SOLUCIÓN INYECTABLE FRASCO VIAL DE 50 ML</t>
  </si>
  <si>
    <t>GRIFOLS/USA</t>
  </si>
  <si>
    <t>ISOPTIN 80 MG TAB RECUBIERTA CAJA X 50 TAB</t>
  </si>
  <si>
    <t>ABBOTT/ MÉXICO</t>
  </si>
  <si>
    <t>PROPAFENONA 150 MG.  TABLETA RECUBIERTA EMPAQUE PRIMARIO INDIVIDUAL</t>
  </si>
  <si>
    <t>RYTMONORM 150 MG TAB RECUBIERTA CAJA X 30 TAB</t>
  </si>
  <si>
    <t>ABBOTT/ FRANCIA/ MÉXICO</t>
  </si>
  <si>
    <t>ETORICOXIB 90 MG COMPRIMIDO EMPAQUE PRIMARIO INDIVIDUAL PROTEGIDO POR LA LUZ</t>
  </si>
  <si>
    <t>ARCOXIA 90 MG COMPRIMIDOS CAJA X 14 COMPRIMIDOS</t>
  </si>
  <si>
    <t>MSD/ ESPAÑA</t>
  </si>
  <si>
    <t>FUSIDATO SÓDICO 2% UNGÜENTO TUBO 15 GR</t>
  </si>
  <si>
    <t>FUSIDIN 2% UNGÜENTO TUBO 15 MG</t>
  </si>
  <si>
    <t>LEO/IRLANDA</t>
  </si>
  <si>
    <t>PENTOXIFILINA 400MG. COMPRIMIDO EMPAQUE PRIMARIO INDIVIDUAL</t>
  </si>
  <si>
    <t>TRENTAL 400 MG TAB CAJA X 20 BLISTER X 10</t>
  </si>
  <si>
    <t>SANOFI/ MÉXICO</t>
  </si>
  <si>
    <t>ÁCIDO VALPROICO (SÓDICO) 500 MG TABLETA CON CUBIERTA ENTERICA EMPAQUE PRIMARIO INDIVIDUAL</t>
  </si>
  <si>
    <t>VALPAKINE 500 MG GRAG CAJA X 40 EN BLISTER X 10</t>
  </si>
  <si>
    <t>SANOFI/ ESPAÑA</t>
  </si>
  <si>
    <t>DIOSMINA/ESPERIDINA O DIOSMINA O EXTRACTOS DE RUCUS ACULEATUS/HESPERIDINAL ÁCIDO, 450MG/50MG,600MG, 450MG/150MG/100MG TABELTA ORAL EMPAQUE PRIMARIO INDIVIDUAL</t>
  </si>
  <si>
    <t>CYCLO 3 FORTE CAP CAJA X 2 FRASCOS DE 30 CAP CADA FRASCO</t>
  </si>
  <si>
    <t>PIERRE FABRE/ FRANCIA</t>
  </si>
  <si>
    <t>VALSARTAN   O CANDESARTAN 160MG/16MG CAPSULA O TABLETA RECUBIERTA/ TABLETA RANURADA EMPAQUE PRIMARIO INDIVIDUAL</t>
  </si>
  <si>
    <t>DIOVAN 160MG COMPRIMIDO CON CUBIERTA PELICULAR CAJA X 28 COMPRIMIDOS</t>
  </si>
  <si>
    <t>NOVARTIS/ ESPAÑA</t>
  </si>
  <si>
    <t>VALSARTAN   O CANDESARTAN 320MG/32MG TABLETA EMPAQUE PRIMARIO INDIVIDUAL</t>
  </si>
  <si>
    <t>DIOVAN 320 MG COMPRIMIDOS CON CUBIERTA PELICULAR CAJA X 28 COMPRIMIDOS</t>
  </si>
  <si>
    <t>VALSARTAN +AMLODIPINA O TELMISARTAN + AMLODIPINA 320MG/5MG O 80MG/5MG TABLETA EMPAQUE PRIMARIO INDIVIDUAL</t>
  </si>
  <si>
    <t>EXFORGE 5/320 MG COMPRIMIDOS RECUBIERTOS CAJA X 28 COMPRIMIDOS</t>
  </si>
  <si>
    <t>NOVARTIS/ SUIZA</t>
  </si>
  <si>
    <t>TRIPLIXAM 10 MG/2.5 MG/ 10 MG COMPRIMIDOS CAJA X 28 COMPRIMIDOS</t>
  </si>
  <si>
    <t>SERVIER/ IRLANDA</t>
  </si>
  <si>
    <t>DIFENILHIDANTOINA (FENITOINA SODICA) 100 MG CAPSULA DE LIBERACION PROLONGADA EMPAQUE PRIMARIO INDIVIDUAL O FRASCO PROTEGIDO DE LA LUZ</t>
  </si>
  <si>
    <t>DILANTIN 100 MG CÁPSULA DE LIBERACIÓN PROLONGADA FRASCO X 100 CÁPSULAS</t>
  </si>
  <si>
    <t>PFIZER/ PUERTO RICO</t>
  </si>
  <si>
    <t>ZYPREXA 10 MG COMPRIMIDOS CAJA X 14 COMPRIMIDOS</t>
  </si>
  <si>
    <t>LILLY/ ESPAÑA</t>
  </si>
  <si>
    <t>METIL PREDNISOLONA (SUCCINATO SÓDICO) 500MG POLVO PARA DILUCION I.M.-I.V.FRASCO VIAL</t>
  </si>
  <si>
    <t>SOLU-MEDROL 500 MG POLVO DISOLVENTE PARA SOL INYECTABLE FRASCO VIAL</t>
  </si>
  <si>
    <t>PFIZER/ BÉLGICA</t>
  </si>
  <si>
    <t>HIDROCORTISONA (SUCCINATO SÓDICO) 500MG  POLVO PARA DILUCION I.M.-I.V. FRASCO VIAL</t>
  </si>
  <si>
    <t>SOLU-CORTEF 250 MG/2 ML POLVO Y DISOLVENTE PARA SOL INYECTABLE FRASCO VIAL</t>
  </si>
  <si>
    <t>METOXIPOLIETILENGLICOL EPOETINA BETA 100MGR SOLUCIÓN INYECTABLE JERINGA PRECARGADA</t>
  </si>
  <si>
    <t>MIRCERA 100 MCG/0,3 ML JERINGA PRECARGADA</t>
  </si>
  <si>
    <t>METOXIPOLIETILENGLICOL EPOETINA BETA 50MGR SOLUCIÓN INYECTABLE JERINGA PRECARGADA</t>
  </si>
  <si>
    <t>MIRCERA 50 MCG/0,3 ML JERINGA PRECARGADA</t>
  </si>
  <si>
    <t>F. HOFFMANN LA ROCHE/ ALEMANIA</t>
  </si>
  <si>
    <t>METOXIPOLIETILENGLICOL EPOETINA BETA 75MGR SOLUCIÓN INYECTABLE JERINGA PRECARGADA</t>
  </si>
  <si>
    <t>MIRCERA 75 MCG/0,3 ML JERINGA PRECARGADA</t>
  </si>
  <si>
    <t>METOPROLOL 100 MG TABLETA DE LIBERACION PROLONGADA EMPAQUE PRIMARIO INDIVIDUAL</t>
  </si>
  <si>
    <t>BETALOC ZOK 100 MG TABLETA DE LIBERACIÓN PROLONGADA CAJA X 30 TAB</t>
  </si>
  <si>
    <t>ASTRAZENECA/ SUECIA</t>
  </si>
  <si>
    <t>CLONAZEPAN, 2MG, TABLETA RANURADA EN CRUZ EMPAQUE PRIMARIO INDIVIDUAL O FRASCO DE 30 PROTEGIDO DE LA LUZ</t>
  </si>
  <si>
    <t>RIVOTRIL TAB FRASCO X 30</t>
  </si>
  <si>
    <t>F. HOFFMANN LA ROCHE/ ESPAÑA</t>
  </si>
  <si>
    <t>NEXIUM 40MG TAB. RECUBIERTA EMPAQUE PRIMARIO INDIVIDUAL CAJA X 28 TAB</t>
  </si>
  <si>
    <t>ESOMEPRAZOLE, 40MG, POLVO PARA SOLUCIÓN INYECTABLE I.V. FRASCO VIAL PROTEGIDO DE LA LUZ</t>
  </si>
  <si>
    <t>NEXIUM I.V. 40 MG POLVO LIOFILIZADO PARA SOLUCIÓN INYECTABLE/INFUSIÓN I.V.</t>
  </si>
  <si>
    <t>BUDESONIDA 0.5 MG/ML SUSPENSION PARA NEBULIZAR AMPOLLA MONODOSIS PROTEGIDA DE LA LUZ</t>
  </si>
  <si>
    <t>PULMICORT 0,5 MG/ML SUSPENSIÓN PARA NEBULIZACIÓN AMPOLLA MONODOSIS PROTEGIDA DE LA LUZ CAJA X 20 AMPOLLAS</t>
  </si>
  <si>
    <t>AZTRAZENECA/ SUECIA</t>
  </si>
  <si>
    <t>FORMOTEROL+ BUDESONIDA 80/4.5 POLVO PARA INHALAR FRASCO INHALADOR DE POLVO SECO</t>
  </si>
  <si>
    <t>SYMBICORT TURBOHALER 80/4,5 UG POLVO PARA INHALACIÓN 60 DOSIS FRASCO INHALADOR DE POLVO SECO</t>
  </si>
  <si>
    <t>FLUCONAZOL 2MG/ML SOLUCIÓN INYECTABLE I.V FRASCO VIAL 100ML</t>
  </si>
  <si>
    <t>DIFLUCAN I.V. 2 MG/ ML SOLUCIÓN INYECTABLE</t>
  </si>
  <si>
    <t>PFIZER/ FRANCIA</t>
  </si>
  <si>
    <t>LEVOTIROXINA SODICA, 0.1MG, TABLETA RANURADA EMPAQUE PRIMARIO INDIVIDUAL PROTEGIDO DE LA LUZ</t>
  </si>
  <si>
    <t>SYNTHROID 100 MCG TAB</t>
  </si>
  <si>
    <t>ABBOTT/ PUERTO RICO</t>
  </si>
  <si>
    <t>TOBRAMICINA + DEXAMETASONA (0.3+ 0.1) % UNGÜENTO OFTALMICO TUBO (3-5) GR</t>
  </si>
  <si>
    <t>TRAZIDEX UNGENA (FF UNGÜENTO) TUBO DE 3.5 G</t>
  </si>
  <si>
    <t>SOPHIA/ MÉXICO</t>
  </si>
  <si>
    <t>SEVOFLUORANE, SOLUCIÓN PARA INHALACIÓN FRASCO DE VIDRIO O DE NAFTALATO DE POLIETILENO 250 ML PROTEGIDO DE LA LUZ</t>
  </si>
  <si>
    <t>SEVORANE 100% LIQUIDO ANESTESICO POR INHALACIÓN FRASCO  250 ML, PROTEGIDO DE LA LUZ</t>
  </si>
  <si>
    <t>ABBVIE / ITALIA</t>
  </si>
  <si>
    <t>NOR-CIPROX 500 MG TABLETA RECUBIERTA BLISTER PROTEGIDO DE LA LUZ X 10, CAJA X 500 TABLETAS</t>
  </si>
  <si>
    <t>TERAMED/ EL SALVADOR</t>
  </si>
  <si>
    <t>ALLOPURINOL 300 MG TABLETA RANURADA EMPAQUE PRIMARIO INDIVIDUAL</t>
  </si>
  <si>
    <t>NOR-PURINOL 300 MG. TABLETA, BLISTER CRISTALINO X 10 CAJA X 30 TABLETAS</t>
  </si>
  <si>
    <t>TERAMED / EL SALVADOR</t>
  </si>
  <si>
    <t>FUROSETEG 40 MG TG TABLETA, BLIST. PROT. DE LA LUZ X 21 CAJA X 252 TABLETAS</t>
  </si>
  <si>
    <t>TG/ COLOMBIA</t>
  </si>
  <si>
    <t>NOR-DERALL 40 MG TABLETA, BLISTER PROTEGIDO DE LA LUZ X 10 CAJA X 50 TABLETAS</t>
  </si>
  <si>
    <t>CARVEDILOL 25 MG TABLETA RANURADA EMPAQUE PRIMARIO INDIVIDUAL</t>
  </si>
  <si>
    <t>CARVEDILOL MK 25 MG TABLETA, BLIST. PROT. DE LA LUZ X 10 CAJA X 30 TABLETAS</t>
  </si>
  <si>
    <t>MK/ EL SALV</t>
  </si>
  <si>
    <t>METRONIDAZOLE 0.75% CREMA VAGINAL TUBO (40-50) GR, CON APLICADOR</t>
  </si>
  <si>
    <t>NOR-METRO GEL 0.75% GEL VAGINAL TUBO X 50 GRS CON 5 APLICADORES TUBO EN CAJA INDIVIDUAL</t>
  </si>
  <si>
    <t>ENANTYUM 25 MG DEXKETOPROFENO (TROMETAMOL) SOL ORAL BEBIBLE CAJA X 100 SOBRES</t>
  </si>
  <si>
    <t>MENARINI/ ESPAÑA</t>
  </si>
  <si>
    <t>ROCIVERINA 20MG, SOLUCIÓN INYECTABLE I.M.-I.V AMPOLLA 5 ML PROTEGIDA DE LA LUZ</t>
  </si>
  <si>
    <t>RILANTEN ROCIVERINA 20 MG/2 ML SOLUCIÓN INYECTABLE VIA IM-IV AMPOLLA 2 ML CAJA X 120 AMPOLLAS</t>
  </si>
  <si>
    <t>MENARINI/ ITALIA</t>
  </si>
  <si>
    <t>HIOSCINA N-BUTIBROMURO, PARACETAMOL O ROCIVERINA, 10 MG / 500 MG; 10MG, GRAGEA EMPAQUE PRIMARIO INDIVIDUAL PROTEGIDO DE LA LUZ</t>
  </si>
  <si>
    <t>RILANTEN ROCIVERINA 10 MG COMP. CAJA X 30 COMP.</t>
  </si>
  <si>
    <t>MENARINI/  ITALIA</t>
  </si>
  <si>
    <t>109-0024</t>
  </si>
  <si>
    <t>JERINGA PRELLENADA</t>
  </si>
  <si>
    <t>ENOXAPARINA Ó BEMIPARINA SODICA 60MG/7500U SOLUCIÓN INYECTABLE JERINGA PRECARGADA</t>
  </si>
  <si>
    <t>BADYKET 7500 U.I. BEMIPARINA SÓDICA (D.C.I.) CONCENTRACIÓN: 7,500 U.I. ANTIFACTOR Xa; SOLUCIÓN INYECTABLE JERINGA PRECARGADA 0,2 ML, VÍA IM/IV CAJA X 100 JERINGAS PRECARGADAS</t>
  </si>
  <si>
    <t>MENARINI /ESPAÑA</t>
  </si>
  <si>
    <t>SULFATO FERROSO 300 MG TABLETA EMPAQUE PRIMARIO INDIVIDUAL</t>
  </si>
  <si>
    <t>SULFATO FERROSO GAMMA TAB., RECUBIERTAS, BLISTER X 10</t>
  </si>
  <si>
    <t>GAMMA/ EL SALVADOR</t>
  </si>
  <si>
    <t>ÁCIDO FÓLICO 5MG TABLETA ORAL EMPAQUE PRIMARIO INDIVIDUAL</t>
  </si>
  <si>
    <t>FOLHEM 5 MG TAB. BLISTER X 10 TAB.</t>
  </si>
  <si>
    <t>GAMMA/ EL SALV.</t>
  </si>
  <si>
    <t>VITAMINAS PRENATALES TABLETA RECUBIERTA EMPAQUE PRIMARIO INDIVIDUAL O FRASCO</t>
  </si>
  <si>
    <t>NINE SUPLEMENTO PRENATAL MULTIVITAMINAS CON MINERALES Y FLÚOR TABLETAS RECUBIERTAS BLISTER X 10</t>
  </si>
  <si>
    <t>CIPROFLOXACINA GAMMA 500 MG TAB, BLISTER X 10</t>
  </si>
  <si>
    <t>GAMMA/ EL SALV</t>
  </si>
  <si>
    <t>TRIMETROPRIM+SULFAMETOXAZOL (160+ 800) MG TABLETA RANURADA EMPAQUE PRIMARIO INDIVIDUAL</t>
  </si>
  <si>
    <t>TOXAZOL FORTE GAMMA TAB 160 MG/800 MG BLISTER X 10</t>
  </si>
  <si>
    <t>TENSAL ENALAPRIL GAMMA 20 MG TAB BLISTER X 10</t>
  </si>
  <si>
    <t>PREDNISONA 50MG TABLETA RANURADA EMPAQUE PRIMARIO INDIVIDUAL</t>
  </si>
  <si>
    <t>PREDNISONA PL 50 MG TAB. BLISTER AMBAR X 10 TAB.</t>
  </si>
  <si>
    <t>PAILL/ EL SALV.</t>
  </si>
  <si>
    <t>SALBUTAMOL (SULFATO) 0.50% O 5MG/ML SOLUCIÓN PARA NEBULIZAR FRASCO 20ML PROTEGIDO DE LA LUZ</t>
  </si>
  <si>
    <t>SALBUSOL-R5MG/ML SOLUCIÓN PARA RESPIRADOR FRASCO GOTERO AMBAR X 20 ML</t>
  </si>
  <si>
    <t>LEVOFLOXACINA 500MG TABLETA EMPAQUE PRIMARIO INDIVDUAL</t>
  </si>
  <si>
    <t>LEVOFLOXACINA PL 500 MG TABS RECUBIERTAS BLISTES CRISTAL X 10 TABS. RECUBIERTAS</t>
  </si>
  <si>
    <t>PAILL / EL SALV.</t>
  </si>
  <si>
    <t>CLINDALACINA 300 MG CAPS. BLISTER CRISTALINO X 10 CÁPS.</t>
  </si>
  <si>
    <t>ESPIRONOLACTONA 100MG TABLETA ORAL EMPAQUE PRIMARIO PROTEGIDO DE LA LUZ</t>
  </si>
  <si>
    <t>ESPIRINOLACTONA PL 100 MG TAB BLISTER AMBAR X 10 TAB</t>
  </si>
  <si>
    <t>PAILL/ EL SALV</t>
  </si>
  <si>
    <t>CIPROLYP TAB BLISTER CRISTALINO X 10 TAB</t>
  </si>
  <si>
    <t>GABAPENTINA 300MG, CAPSULA O TABLETA EMPAQUE PRIMARIO INDIVIDUAL</t>
  </si>
  <si>
    <t>GABAPENTINA PL 300 MG CÁPSULAS BLISTER CRISTALINO X 10 CÁPSULAS</t>
  </si>
  <si>
    <t>TIMOLOL (MALEATO) 0.5% SOLUCIÓN OFTALMICA FRASCO GOTERO PROTEGIDO DE LA LUZ</t>
  </si>
  <si>
    <t>IRISTOMOL 5 MG/ML SOL OFTALMICA FRASCO GOTERO X 5 ML</t>
  </si>
  <si>
    <t>121-0147</t>
  </si>
  <si>
    <t>FRASCO GOTERO</t>
  </si>
  <si>
    <t>DICLOFENAC SÓDICO 0.1% SOLUCIÓN OFTALMICA FRASCO GOTERO (5-10) ML FRASCO GOTERO (5-10) ML</t>
  </si>
  <si>
    <t>IRIS-FENAC 1 MG/ ML SOL. OFTALMICA FCO. GOTERO X 10 ML</t>
  </si>
  <si>
    <t>PAILL / EL SALV</t>
  </si>
  <si>
    <t>COMPLEJO "B" VITAMINA B12 SOLUCIÓN INYECTABLE I.M.-I.V-S.C. FRASCO VIAL 10ML</t>
  </si>
  <si>
    <t>FORTIPLEX SOLUCIÓN INYECTABLE IM-IV FRASCO VIAL 10 ML</t>
  </si>
  <si>
    <t>VIJOSA/EL SALV.</t>
  </si>
  <si>
    <t>HIERRO SACAROSA 100MG/5ML SOLUCIÓN INYECTABLE AMPOLLA DE 5ML PROTEGIDA DE LA LUZ</t>
  </si>
  <si>
    <t>SACARATO FERRICO 20 MG/ML SOLUCIÓN INYECTABLE IV AMPOLLA AMBAR 5 ML</t>
  </si>
  <si>
    <t>VIJOSA/ EL SALV.</t>
  </si>
  <si>
    <t>DEXAMETASONA FOSFATO (SÓDICO) 4MG/ML SOLUCIÓN INYECTABLE I.M.-I.V. FRASCO VIAL 5ML PROTEGIDO DE LA LUZ</t>
  </si>
  <si>
    <t>DEXAMETASONA FOSFATO 4 MG/ML NF SOLUCIÓN INYECTABLE IM-IV FRASCO VIAL 5 ML</t>
  </si>
  <si>
    <t>MORFINA SULFATO 10 MG/ML SOLUCIÓN INYECTABLE I.M.-I.V. AMPOLLA 1ML</t>
  </si>
  <si>
    <t>SULFATO DE MORFINA 10 MG/ML SOLUCIÓN INYECTABLE IM-IV SC AMPOLLA 1 ML</t>
  </si>
  <si>
    <t>ATROPINA SULFATO 0.5 MG\ML SOLUCIÓN INYECTABLE I.V.-I.M-S.C. AMPOLLA 1 ML</t>
  </si>
  <si>
    <t>ATROPINA SULFATO 0,5 MG/ML SOLUCIÓN INYECTABLE IM-IV-SC AMPOLLA 1 ML</t>
  </si>
  <si>
    <t>NOREPINEFRINA, BITARTRATO, 1 MG/ML, SOLUCIÓN INYECTABLE I.V FRASCO VIAL O AMPOLLA  4ML</t>
  </si>
  <si>
    <t>NOREPINEFRINA 1 MG/ML SOLUCIÓN INYECTABLE I.V. AMPOLLA 4 ML</t>
  </si>
  <si>
    <t>AMIKACINA (SULFATO) 250MG/ML SOLUCIÓN INYECTABLE I.V.-I.M. FRASCO VIAL 2ML</t>
  </si>
  <si>
    <t>VIJOMIKIN (250 MG/ML) SOL. INYECTABLE I.M.-I.V. FRASCO VIAL 2 ML</t>
  </si>
  <si>
    <t>MEROPENEM 1GR POLVO PARA DILUCION I.V. FRASCO VIAL</t>
  </si>
  <si>
    <t>MEROPENEN 1 GR POLVO PARA SOL INYECTABLE I.V. FRASCO VIAL</t>
  </si>
  <si>
    <t>VIJOSA/ EL SALV</t>
  </si>
  <si>
    <t>METRONIDAZOLE 5MG/ML SOLUCIÓN INYECTABLE I.V. FRASCO VIAL O BOLSA DE 100ML</t>
  </si>
  <si>
    <t>METRONIDAZOLE 5 MG/ ML SOL INYECTABLE I.V. FRASCO VIAL 100 ML</t>
  </si>
  <si>
    <t>PIPERACILINA (SODICA) +TAZOBACTAM(SÓDICO) (4 +0.5) GR.  POLVO PARA SUSPENSION PARENTERALFRASCO VIAL</t>
  </si>
  <si>
    <t>PIPERACILINA + TAZOBACTAM 4.5 GR POLVO PARA SOL.  INY. IM-IV FCO VIAL</t>
  </si>
  <si>
    <t>CLINDAMICINA 900MG SOLUCIÓN INYECTABLE I.V. FRASCO VIAL</t>
  </si>
  <si>
    <t>CLINDAMICINA 150 MG/ML SOL. INY. IM-IV. FCO VIAL 6 ML</t>
  </si>
  <si>
    <t>VIJOSA / EL SALV.</t>
  </si>
  <si>
    <t>POTASIO (CLORURO) 2 MEQ/ML SOLUCIÓN INYECTABLE I.V. AMPOLLA 10ML</t>
  </si>
  <si>
    <t>CLORURO DE POTASIO 2mEq/ML SOL INYECTABLE I.V. AMPOLLA 10 ML</t>
  </si>
  <si>
    <t>SULFATO DE MAGNESIO 50% SOLUCIÓN INYECTABLE I.V. AMPOLLA 10ML</t>
  </si>
  <si>
    <t>SULFATO DE MAGNESIO 50% SOL INYECTABLE IM-IV AMPOLLA 10 ML</t>
  </si>
  <si>
    <t>ORFENADRINA(CITRATO) 30 MG\ML, SOLUCIÓN INYECTABLE I.V.-I.M. AMPOLLA 2ML</t>
  </si>
  <si>
    <t>RELAFLEX (60MG/2ML) SOL. INYECTABLE IM-IV AMPOLLA 2 ML</t>
  </si>
  <si>
    <t>DORZOLAMIDA 2% SOLUCIÓN OFTALMICA FRASCO GOTERO</t>
  </si>
  <si>
    <t>DORZOLAMIDA 2% SOL OFTALMICA FRASCO GOTERO 5 ML</t>
  </si>
  <si>
    <t>FENTANYL (CITRATO) 0.05 MG/ML SOLUCIÓN INYECTABLE I.M.-I.V. AMPOLLA  2ML, PROTEGIDA DE LA LUZ</t>
  </si>
  <si>
    <t>FENTANILO 0.05 MG/ML SOL INY. IM-IV AMPOLLA AMBAR 2 ML</t>
  </si>
  <si>
    <t>MIDAZOLAM (CLORHIDRATO) 5MG\ML SOLUCIÓN INYECTABLE I.V.-I.M. AMPOLLA  3 ML</t>
  </si>
  <si>
    <t>MIDAZOLAM 5 MG/ML SOL INYECTABLE IM-IV AMPOLLA 3 ML</t>
  </si>
  <si>
    <t>CISATRACURIO BESILATO 2MG/ML SOLUCIÓN INYECTABLE I.V. AMPOLLA 2.5ML</t>
  </si>
  <si>
    <t>CISATRACURIO BESILATO 2 MG/ML SOLUCIÓN INYECTABLE I.V. AMPOLLA 2.5 ML</t>
  </si>
  <si>
    <t>102-0091</t>
  </si>
  <si>
    <t>FOSFATO DE POTASIO 44 MEQ/ML SOLUCIÓN INYECTABLE I.V. FRASCO VIAL FRASCO VIAL</t>
  </si>
  <si>
    <t>FOSFATOS DE POTASIO SOL INYECTABLE I.V. FRASCO VIAL 15 ML</t>
  </si>
  <si>
    <t>NITROGLICERINA 5MG\ML SOLUCIÓN INYECTABLE I.V. FRASCO VIAL 10ML PROTEGIDO DE LA LUZ</t>
  </si>
  <si>
    <t>NITROGLICERINA 50 MG/10ML BIOSANO SOL INYECTABLE I.V. VIAL 10 ML PROTEGIDO DE LA LUZ</t>
  </si>
  <si>
    <t>BIOSANO/ CHILE</t>
  </si>
  <si>
    <t>KETOROLACO TROMETAMINA 30MG\ML SOLUCIÓN INYECTABLE I.M.-I.V. AMPOLLA DE 1ML</t>
  </si>
  <si>
    <t>KETOROLACO TROMETAMINA 30 MG/ML, SOL INYECTABLE I.M.-I.V. AMPOLLA 1 ML; ONEMER 30 MG/1ML SOLUCIÓN INYECTABLE AMPOLLA 1 ML</t>
  </si>
  <si>
    <t>PISA/ MÈXICO</t>
  </si>
  <si>
    <t>CEFTRIAXONA 1GR POLVO PARA DILUCION USO PARENTERAL I.M-I.V FRASCO VIAL.</t>
  </si>
  <si>
    <t>CEFTRIAXONA 1G POLVO PARA SOL INYECTABLE I.M.-I.V. FRASCO VIAL; CEFAXONA I.V. SOL INYECTABLE FRASCO VIAL</t>
  </si>
  <si>
    <t>PISA/ MÉXICO</t>
  </si>
  <si>
    <t>CIPROFLOXACINA 200MG SOLUCIÓN INYECTABLE I.V FRASCO VIAL</t>
  </si>
  <si>
    <t>CIPROFLOXACINA 2 MG/ML SOL INYECTABLE I.V. FRASCO VIAL 100 ML; CIPROBAC 200 MG/100ML SOL INYECTABLE FRASCO 100 ML</t>
  </si>
  <si>
    <t>IMIPENEM (ANHIDRO)+CILASTATINA (SODICA) (500MG+500MG) FRASCO VIAL FRASCO VIAL</t>
  </si>
  <si>
    <t>IMIPENEM + CILASTATINA (SODICA) (500+500) MG POLVO PARA SOL INYECTABLE I.V. FRASCO VIAL; ALZOMEBA 500 MG/500 MG POLVO PARA SOL INYECTABLE FRASCO VIAL</t>
  </si>
  <si>
    <t>VANCOMICINA 500MG POLVO PARA SOLUCIÓN INYECTABLE FRASCO VIAL</t>
  </si>
  <si>
    <t>VANCOMICINA (CLORHIDRATO) 0,5 GR POLVO PARA SOLUCIÓN I.V. FRASCO VIAL 10 ML; VANAURUS SOL INYECTABLE FRASCO VIAL 10 ML</t>
  </si>
  <si>
    <t>FUROSEMIDE 10MG\ML SOLUCIÓN INYECTABLE I.V. AMPOLLA 2ML PROTEGIDA DE LA LUZ</t>
  </si>
  <si>
    <t>FUROSEMIDA 10 MG/ML SOL INYECTABLE I.V. AMPOLLA 2 ML PROTEGIDO DE LA LUZ; HENEXAL 20 MG/2 ML SOL.INYECTABLE, AMPOLLA 2 ML</t>
  </si>
  <si>
    <t>INSULINA HUMANA ISOFANA NPH-ADN RECOMBIANTE 100 U.I.\ML SUSPENSION INYECTABLE S.C. FRASCO VIAL (5-10) ML</t>
  </si>
  <si>
    <t>INSULINA HUMANA ISOFANA NPH-ADN RECOMBINANTE 100 U.I./ML SUSPENSIÓN INYECTABLE S.C. FRASCO VIAL 10 ML; INSULEX N 100 UI/ML SUSPENSIÓN INYECTABLE, FRASCO VIAL 10 ML</t>
  </si>
  <si>
    <t>MOMETASONA (FUROATO) O FLUTICASONA FUROATO 50MCG / 27.5 MCG SOLUCIÓN PARA INHALACIÓN FRASCO PARA INHALACIÓNES NASALES</t>
  </si>
  <si>
    <t>AVAMYS 27,5 MCG SPRAY NASAL FRASCO X 120 DOSIS</t>
  </si>
  <si>
    <t>GSK/ REINO UNIDO</t>
  </si>
  <si>
    <t>AMOXICILINA SODICA +CLAVULANATO DE SODIO 500MG/100MG POLVO ESTERIL PARA INYECCIÓN I.V. FRASCO VIAL</t>
  </si>
  <si>
    <t>AUGMENTIN I.V. 1 G POLVO PARA SOL INYECTABLE CAJA X 10 VIALES</t>
  </si>
  <si>
    <t>AMOXICILINA + ÁCIDO CLAVULANICO 875/125MG CAPSULAS EMAPQUE PRIMARIO INDIVIDUAL</t>
  </si>
  <si>
    <t>AUGMENTIN BID 875 MG-125 MG CAJA X 14 TAB RECUBIERTAS</t>
  </si>
  <si>
    <t>DUTASTERIDA+ TAMSULOSINA CLORHIDRATO 0.5MG+0.4MG CAPSULA/TABLETA CAPSULA DE LIBERACION PROLONGADA</t>
  </si>
  <si>
    <t>DUODART 0,5 MG/0,4 MG CAJA X 30 CÁPSULAS DURAS</t>
  </si>
  <si>
    <t>GSK/ ALEMANIA</t>
  </si>
  <si>
    <t>108-0172</t>
  </si>
  <si>
    <t>TABLETA O CAPSULAS</t>
  </si>
  <si>
    <t>ACICLOVIR 400MG. TABLETA O CAPSULAS EMPAQUE PRIMARIO INDIVDUAL              </t>
  </si>
  <si>
    <t>ZOVIRAX 400 MG CAJA X 35 TABS.</t>
  </si>
  <si>
    <t>GSK/ MEXICO</t>
  </si>
  <si>
    <t>MED-0622</t>
  </si>
  <si>
    <t>ACETATO DE LEUPROLIDE 22.5MG.</t>
  </si>
  <si>
    <t>ELIGARD 22,5 mg LIOFILIZADO PARA SUSPENSION INYECTABLE</t>
  </si>
  <si>
    <t>119-0030</t>
  </si>
  <si>
    <t>ACIDO ZOLEDRÓNICO 4MG.</t>
  </si>
  <si>
    <t>ACIDO ZOLEDRONICO UNIPHARM 4mg./5ml LIOFILIZADO Y SOLUCION PARA USO PARENTERAL</t>
  </si>
  <si>
    <t>UNIPHARM</t>
  </si>
  <si>
    <t>MED-41016</t>
  </si>
  <si>
    <t>SORAFENIB 200MG.</t>
  </si>
  <si>
    <t>NEXAVAR COMPRIMIDOS RECUBIERTOS, CAJA POR SESENTA (60) COMPRIMIDOS</t>
  </si>
  <si>
    <t>TOTAL ADJUDICADO</t>
  </si>
  <si>
    <t xml:space="preserve">TOTAL ADJUDICADO </t>
  </si>
  <si>
    <t>CD 02/2019/MED/CON CALIFICATIVO DE URGENCIA/COSAM</t>
  </si>
  <si>
    <t>Detalle del lo Adjudicado en la Contratación Directa N° 02/2019/CON CALIFICATIVO DE URGENCIA /MED/COSAM/2019 denominada “SUMINISTRO MEDICAMENTOS CON DECLARATORIA DE URGENCIA, AÑO 2019”</t>
  </si>
  <si>
    <t>Fuente de Financiamiento: Fondo CEFAFA y Fondo de Utilidades</t>
  </si>
  <si>
    <t>Fuente de Financiamiento: Fondo CEFAFA</t>
  </si>
  <si>
    <t>TOTALADJUDICADO</t>
  </si>
  <si>
    <t>2. MONTREAL, S.A. DE C.V. (O/C N° 201910- 82)</t>
  </si>
  <si>
    <t>1. GUARDADO, S.A. DE C.V. (O/C N° 201910- 83)</t>
  </si>
  <si>
    <t>FECHA DE ORDEN DE COMPRA: 11OCT019</t>
  </si>
  <si>
    <t>Fecha de Adjudicación: 08OCT019</t>
  </si>
  <si>
    <t>Detalle del lo Adjudicado en la Contratación Directa N° 03/2019/CON CALIFICATIVO DE URGENCIA/MED/ONCOLÓGICO/COSAM denominada “SUMINISTRO DE MEDICAMENTOS ONCOLÓGICOS CON DECLARATORIA DE URGENCIA, PARA EL AÑO 2019”</t>
  </si>
  <si>
    <t>Contratación Directa N° 03/2019/CON CALIFICATIVO DE URGENCIA/MED/ONCOLÓGICO/COSAM</t>
  </si>
  <si>
    <t>Detalle del lo Adjudicado en la Contratación Directa N° 04/2019/CON CALIFICATIVO DE URGENCIA/MED/ONCOLÓGICO/COSAM denominada “SUMINISTRO DE MEDICAMENTOS ONCOLÓGICOS CON DECLARATORIA DE URGENCIA, PARA EL AÑO 2019”</t>
  </si>
  <si>
    <t>Fecha de Adjudicación: 05NOV019</t>
  </si>
  <si>
    <t>Descripción del Bien solicitado</t>
  </si>
  <si>
    <t>Descripción del Bien Ofertado</t>
  </si>
  <si>
    <t>Marca y País de Origen</t>
  </si>
  <si>
    <t>Precio Total</t>
  </si>
  <si>
    <t>101-0095</t>
  </si>
  <si>
    <t>Factor estimulante de la colonia de granulocitos 300 U. Frasco vial o ampolla prellenada</t>
  </si>
  <si>
    <t>Filgastrim 300 UI. Zarzio. Jeringa Prellenada, caja por 5</t>
  </si>
  <si>
    <t>Sandoz/ Alemania</t>
  </si>
  <si>
    <t>119-0020</t>
  </si>
  <si>
    <t>Bleomicina 15U. Frasco vial</t>
  </si>
  <si>
    <t>Bleomicina 15mg. Polvo liofilizado   para solución inyectable</t>
  </si>
  <si>
    <t>Kemex/ Argentina</t>
  </si>
  <si>
    <t>Ítems</t>
  </si>
  <si>
    <t>119-0029</t>
  </si>
  <si>
    <t>Cisplatino 50 mg. Frasco vial</t>
  </si>
  <si>
    <t>Cisplatino Naprod 1mg/ml solución inyectable</t>
  </si>
  <si>
    <t>Naprod/             India</t>
  </si>
  <si>
    <t>MED-041014</t>
  </si>
  <si>
    <t>Hidroxiurea 500mg. Caja x 100 cápsulas</t>
  </si>
  <si>
    <t>Hidroxiurea Naprod 500mg. 2 Cajas por 50 tabletas</t>
  </si>
  <si>
    <t>Naprod/ India</t>
  </si>
  <si>
    <t>119-0220</t>
  </si>
  <si>
    <t>Etoposido. Frasco vial</t>
  </si>
  <si>
    <t>Etoposido 100mg/5ml  Solución Inyectable Frasco Vial</t>
  </si>
  <si>
    <t>Pfizer/ Australia</t>
  </si>
  <si>
    <t>MED-0294</t>
  </si>
  <si>
    <t>Exemestane 25 mg. Tabletas</t>
  </si>
  <si>
    <t>Aromasin 25mg Tabletas</t>
  </si>
  <si>
    <t>Pfizer/ Italia</t>
  </si>
  <si>
    <t>MED-0172</t>
  </si>
  <si>
    <t>Capacitabine 500 mg Caja x 120 tabletas</t>
  </si>
  <si>
    <t>Capec 500 mg. Capacitabine comprimido recubierto 500 mg</t>
  </si>
  <si>
    <t>Capec/              India</t>
  </si>
  <si>
    <t>Fecha de la Orden de Compra: 11NOV019</t>
  </si>
  <si>
    <t>Fecha de la Orden de Compra: 14NOV019</t>
  </si>
  <si>
    <t>Contratación Directa N° 04/2019/CON CALIFICATIVO DE URGENCIA/MED/ONCOLÓGICO/COSAM</t>
  </si>
  <si>
    <t>Detalle del lo Adjudicado en la Contratación Directa N° 05/2019/CON CALIFICATIVO DE URGENCIA/MED/ONCOLÓGICO/COSAM denominada “SUMINISTRO DE MEDICAMENTOS ONCOLÓGICOS CON DECLARATORIA DE URGENCIA, PARA EL AÑO 2019”</t>
  </si>
  <si>
    <t>Contratación Directa N° 05/2019/CON CALIFICATIVO DE URGENCIA/MED/ONCOLÓGICO/COSAM</t>
  </si>
  <si>
    <t xml:space="preserve"> Sorafenib 200mg</t>
  </si>
  <si>
    <t>1. Norvanda Healthcare, S.A.  Sucursal el Salvador (O/C N° 201911-119)</t>
  </si>
  <si>
    <t>2.   DNA  Pharmaceuticals, S.A de C.V. (O/C N° 201911-120)</t>
  </si>
  <si>
    <t>3.  Genimve Pharma, S.A. de C.V.(O/C N° 201911-121)</t>
  </si>
  <si>
    <t>4. Droguería Santa Lucia, S.A. de C.V. (O/C N° 201911-123)</t>
  </si>
  <si>
    <t>5. Seven Pharma, S.A. de C.V.(O/C N° 201911-124)</t>
  </si>
  <si>
    <t>1. Droguería Santa Lucia, (O/C N° 201911- 263)</t>
  </si>
  <si>
    <t>Fecha de Adjudicación: 22NOV019</t>
  </si>
  <si>
    <t>Nexavar 200mg, Caja x 60 comprimidos</t>
  </si>
  <si>
    <t>Bayer/Alemania</t>
  </si>
  <si>
    <t>Fecha de Orden de Compra: 25NOV019</t>
  </si>
  <si>
    <t>Objetivo:  Suministro de Medicamento Oncológicos para el Comando de Sanidad Militar</t>
  </si>
  <si>
    <t>FECHA DE FIRMA DE CONTRATO: 27AGO019</t>
  </si>
  <si>
    <t>FECHA DE FIRMA DE CONTRATO: 12AGO019</t>
  </si>
  <si>
    <t>1. ACTIVA, S.A. de C.V. (Contrato N° 146 CD N° 02/2019/CON CALIFICATIVO DE URGENCIA/MED/COM/2019)</t>
  </si>
  <si>
    <t>2. C. IMBERTON, S.A. de C.V.  (Contrato N° 145 CD N° 02/2019/CON CALIFICATIVO DE URGENCIA/MED/COM/2019)</t>
  </si>
  <si>
    <t>3.CORPORACIÓN CEFA, S.A. de C.V.  (Contrato N° 147 CD N° 02/2019/CON CALIFICATIVO DE URGENCIA/MED/COM/2019)</t>
  </si>
  <si>
    <t>4. DROGUERÍA AMERICANA, S.A. DE C.V. (Contrato N° 142 CD N° 02/2019/CON CALIFICATIVO DE URGENCIA/MED/COM/2019)</t>
  </si>
  <si>
    <t>5. DROGUERÍA NUEVA SAN CARLOS, S.A. DE C.V. (Contrato N° 141 CD N° 02/2019/CON CALIFICATIVO DE URGENCIA/MED/COM/2019)</t>
  </si>
  <si>
    <t>6. DROGUERÍA SANTA LUCÍA, S.A. DE C.V. (Contrato N° 148 CD N° 02/2019/CON CALIFICATIVO DE URGENCIA/MED/COM/2019)</t>
  </si>
  <si>
    <t>7. LABORATORIOS TERAPÉUTICOS Y MEDICINALES, S.A. DE C.V. (Contrato N° 144 CD N° 02/2019/CON CALIFICATIVO DE URGENCIA/MED/COM/2019)</t>
  </si>
  <si>
    <t>8.  MENFAR, S.A. DE C.V. (Contrato N° 150 CD N° 02/2019/CON CALIFICATIVO DE URGENCIA/MED/COM/2019)</t>
  </si>
  <si>
    <t>9. DROGUERÍA HERLETT, S.A. DE C.V. (Contrato N° 138 CD N° 02/2019/CON CALIFICATIVO DE URGENCIA/MED/COM/2019)</t>
  </si>
  <si>
    <t>10. GRUPO PAILL, S.A. DE C.V. (Contrato N° 143 CD N° 02/2019/CON CALIFICATIVO DE URGENCIA/MED/COM/2019)</t>
  </si>
  <si>
    <t>11. LABORATORIOS VIJOSA, S.A. DE C.V. (Contrato N° 139 CD N° 02/2019/CON CALIFICATIVO DE URGENCIA/MED/COM/2019)</t>
  </si>
  <si>
    <t>12. DROGUERÍA UNIVERSAL, S.A. DE C.V. (Orden de Compra N° 201910-218)</t>
  </si>
  <si>
    <t>13. DROGUERÍA PISA, S.A. DE C.V. (Contrato N° 140 CD N° 02/2019/CON CALIFICATIVO DE URGENCIA/MED/COM/2019)</t>
  </si>
  <si>
    <t>14. OVIDIO J. VIDES, S.A. DE C.V. (Contrato N° 149 CD N° 02/2019/CON CALIFICATIVO DE URGENCIA/MED/COM/2019)</t>
  </si>
  <si>
    <t>FECHA DE FIRMA DE CONTRATO: 15OCT019</t>
  </si>
  <si>
    <t>FECHA DE LA O/C:25OCT019</t>
  </si>
  <si>
    <t>Detalle del lo Adjudicado en la Contratación Directa N° 07/2019/CON CALIFICATIVO DE URGENCIA/MED/ONCOLÓGICO/COSAM denominada “SUMINISTRO DE MEDICAMENTOS ONCOLÓGICOS CON DECLARATORIA DE URGENCIA, PARA EL AÑO 2019”</t>
  </si>
  <si>
    <t>Fecha de Adjudicación: 18DIC019</t>
  </si>
  <si>
    <t>N° de Ítem</t>
  </si>
  <si>
    <t>119-0269</t>
  </si>
  <si>
    <t>Oxaliplatino 50 mg. Frasco vial</t>
  </si>
  <si>
    <t>Oxaliplatino Libra 50 mg. Polvo Liofilizado para solución inyectable. Caja x vial de vidrio tipo I Ambar x 50 mg</t>
  </si>
  <si>
    <t>Libra/               Argentina</t>
  </si>
  <si>
    <t>119-0270</t>
  </si>
  <si>
    <t>Oxaliplatino 100 mg. Frasco vial</t>
  </si>
  <si>
    <t xml:space="preserve">Oxaliplatino Libra 100 mg. Polvo Liofilizado para solución inyectable. Caja x vial </t>
  </si>
  <si>
    <t>Libra/                  Argentina</t>
  </si>
  <si>
    <t>Capecitabine 500 mg Caja x 120 tabletas</t>
  </si>
  <si>
    <t>Contratación Directa N° 07/2019/CON CALIFICATIVO DE URGENCIA/MED/ONCOLÓGICO/COSAM</t>
  </si>
  <si>
    <t>240  comprimidos</t>
  </si>
  <si>
    <t>FECHA DE O/C: 23DIC019</t>
  </si>
  <si>
    <t>1.  Guardado, S.A. de C.V. (Orden de Compra N° 201912-159)</t>
  </si>
  <si>
    <t>2. Seven Pharma, S.A. de C.V. (Orden de Compra N° 201912-158)</t>
  </si>
  <si>
    <t>MONTO TOTAL DEL INCREMENTO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</si>
</sst>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[$$-440A]* #,##0.00_);_([$$-440A]* \(#,##0.00\);_([$$-440A]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6"/>
      <color rgb="FF0000CC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Arial Black"/>
      <family val="2"/>
    </font>
    <font>
      <b/>
      <sz val="12"/>
      <color rgb="FF000099"/>
      <name val="Arial"/>
      <family val="2"/>
    </font>
    <font>
      <b/>
      <sz val="12"/>
      <color rgb="FF0000CC"/>
      <name val="Arial"/>
      <family val="2"/>
    </font>
    <font>
      <sz val="7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DBEEF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7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/>
    <xf numFmtId="0" fontId="0" fillId="2" borderId="0" xfId="0" applyFill="1" applyBorder="1"/>
    <xf numFmtId="164" fontId="3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center" vertical="center" wrapText="1"/>
    </xf>
    <xf numFmtId="164" fontId="3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8" fillId="2" borderId="0" xfId="1" applyFont="1" applyFill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4" fontId="0" fillId="2" borderId="0" xfId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 wrapText="1"/>
    </xf>
    <xf numFmtId="164" fontId="4" fillId="2" borderId="1" xfId="1" applyFont="1" applyFill="1" applyBorder="1" applyAlignment="1">
      <alignment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164" fontId="10" fillId="2" borderId="1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164" fontId="7" fillId="2" borderId="0" xfId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0" fontId="11" fillId="2" borderId="0" xfId="0" applyFont="1" applyFill="1" applyBorder="1"/>
    <xf numFmtId="0" fontId="0" fillId="2" borderId="0" xfId="0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center" vertical="center" wrapText="1"/>
    </xf>
    <xf numFmtId="164" fontId="13" fillId="2" borderId="0" xfId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164" fontId="3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3" fontId="9" fillId="2" borderId="0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4" fillId="0" borderId="1" xfId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 wrapText="1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1" applyFont="1" applyBorder="1" applyAlignment="1">
      <alignment vertical="center"/>
    </xf>
    <xf numFmtId="164" fontId="5" fillId="2" borderId="1" xfId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164" fontId="4" fillId="2" borderId="0" xfId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164" fontId="8" fillId="2" borderId="0" xfId="1" applyFont="1" applyFill="1" applyBorder="1" applyAlignment="1">
      <alignment horizontal="center" vertical="center" wrapText="1"/>
    </xf>
    <xf numFmtId="164" fontId="14" fillId="2" borderId="1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 vertical="center" wrapText="1"/>
    </xf>
    <xf numFmtId="165" fontId="15" fillId="2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5" fontId="8" fillId="2" borderId="0" xfId="1" applyNumberFormat="1" applyFont="1" applyFill="1" applyAlignment="1">
      <alignment horizontal="center" vertical="center" wrapText="1"/>
    </xf>
    <xf numFmtId="165" fontId="0" fillId="2" borderId="0" xfId="1" applyNumberFormat="1" applyFont="1" applyFill="1" applyAlignment="1">
      <alignment horizontal="center" vertical="center" wrapText="1"/>
    </xf>
    <xf numFmtId="0" fontId="0" fillId="0" borderId="0" xfId="0" applyFill="1"/>
    <xf numFmtId="165" fontId="8" fillId="2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0" fillId="2" borderId="0" xfId="0" applyFill="1" applyBorder="1" applyAlignment="1">
      <alignment horizontal="center" vertical="center" wrapText="1"/>
    </xf>
    <xf numFmtId="164" fontId="0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165" fontId="5" fillId="2" borderId="3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5" fontId="5" fillId="2" borderId="1" xfId="1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4" fontId="9" fillId="2" borderId="1" xfId="1" applyFont="1" applyFill="1" applyBorder="1" applyAlignment="1">
      <alignment vertical="center"/>
    </xf>
    <xf numFmtId="164" fontId="9" fillId="2" borderId="0" xfId="1" applyFont="1" applyFill="1" applyBorder="1" applyAlignment="1">
      <alignment vertical="center"/>
    </xf>
    <xf numFmtId="0" fontId="5" fillId="2" borderId="0" xfId="0" applyFont="1" applyFill="1" applyAlignment="1">
      <alignment horizontal="justify" vertical="center"/>
    </xf>
    <xf numFmtId="164" fontId="8" fillId="2" borderId="0" xfId="1" applyFont="1" applyFill="1"/>
    <xf numFmtId="0" fontId="9" fillId="3" borderId="1" xfId="0" applyFont="1" applyFill="1" applyBorder="1" applyAlignment="1">
      <alignment horizontal="center" vertical="center" wrapText="1"/>
    </xf>
    <xf numFmtId="164" fontId="9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0" fillId="2" borderId="0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9" fillId="3" borderId="1" xfId="1" applyFont="1" applyFill="1" applyBorder="1" applyAlignment="1">
      <alignment vertical="center" wrapText="1"/>
    </xf>
    <xf numFmtId="0" fontId="16" fillId="2" borderId="0" xfId="0" applyFont="1" applyFill="1" applyAlignment="1">
      <alignment horizontal="justify" vertical="center"/>
    </xf>
    <xf numFmtId="0" fontId="0" fillId="2" borderId="0" xfId="0" applyFill="1" applyAlignment="1">
      <alignment horizontal="center"/>
    </xf>
    <xf numFmtId="0" fontId="17" fillId="6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justify" vertical="center" wrapText="1"/>
    </xf>
    <xf numFmtId="164" fontId="19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9" fillId="3" borderId="1" xfId="1" applyFont="1" applyFill="1" applyBorder="1" applyAlignment="1">
      <alignment horizontal="center"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242046</xdr:colOff>
      <xdr:row>0</xdr:row>
      <xdr:rowOff>83831</xdr:rowOff>
    </xdr:from>
    <xdr:to>
      <xdr:col>2</xdr:col>
      <xdr:colOff>775073</xdr:colOff>
      <xdr:row>3</xdr:row>
      <xdr:rowOff>9899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7811" y="83831"/>
          <a:ext cx="533027" cy="564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16570</xdr:colOff>
      <xdr:row>0</xdr:row>
      <xdr:rowOff>110191</xdr:rowOff>
    </xdr:from>
    <xdr:ext cx="532518" cy="555625"/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55335" y="110191"/>
          <a:ext cx="532518" cy="55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1</xdr:row>
      <xdr:rowOff>57150</xdr:rowOff>
    </xdr:from>
    <xdr:to>
      <xdr:col>3</xdr:col>
      <xdr:colOff>129802</xdr:colOff>
      <xdr:row>3</xdr:row>
      <xdr:rowOff>176519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9975" y="247650"/>
          <a:ext cx="536202" cy="532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10</xdr:col>
      <xdr:colOff>346024</xdr:colOff>
      <xdr:row>0</xdr:row>
      <xdr:rowOff>172410</xdr:rowOff>
    </xdr:from>
    <xdr:ext cx="532518" cy="555625"/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53899" y="172410"/>
          <a:ext cx="532518" cy="55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152401</xdr:rowOff>
    </xdr:from>
    <xdr:to>
      <xdr:col>3</xdr:col>
      <xdr:colOff>444127</xdr:colOff>
      <xdr:row>3</xdr:row>
      <xdr:rowOff>57151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6800" y="152401"/>
          <a:ext cx="539377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828675</xdr:colOff>
      <xdr:row>0</xdr:row>
      <xdr:rowOff>80335</xdr:rowOff>
    </xdr:from>
    <xdr:ext cx="532518" cy="555625"/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43950" y="80335"/>
          <a:ext cx="532518" cy="55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1</xdr:row>
      <xdr:rowOff>9526</xdr:rowOff>
    </xdr:from>
    <xdr:to>
      <xdr:col>3</xdr:col>
      <xdr:colOff>91702</xdr:colOff>
      <xdr:row>3</xdr:row>
      <xdr:rowOff>142876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6825" y="200026"/>
          <a:ext cx="539377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866775</xdr:colOff>
      <xdr:row>1</xdr:row>
      <xdr:rowOff>32710</xdr:rowOff>
    </xdr:from>
    <xdr:ext cx="532518" cy="555625"/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53625" y="223210"/>
          <a:ext cx="532518" cy="55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536122</xdr:colOff>
      <xdr:row>1</xdr:row>
      <xdr:rowOff>9526</xdr:rowOff>
    </xdr:from>
    <xdr:to>
      <xdr:col>3</xdr:col>
      <xdr:colOff>39542</xdr:colOff>
      <xdr:row>3</xdr:row>
      <xdr:rowOff>136072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1551" y="200026"/>
          <a:ext cx="542098" cy="5483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744310</xdr:colOff>
      <xdr:row>0</xdr:row>
      <xdr:rowOff>155175</xdr:rowOff>
    </xdr:from>
    <xdr:ext cx="630011" cy="606825"/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9167" y="155175"/>
          <a:ext cx="630011" cy="60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536122</xdr:colOff>
      <xdr:row>1</xdr:row>
      <xdr:rowOff>9526</xdr:rowOff>
    </xdr:from>
    <xdr:to>
      <xdr:col>2</xdr:col>
      <xdr:colOff>531667</xdr:colOff>
      <xdr:row>3</xdr:row>
      <xdr:rowOff>174172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4272" y="200026"/>
          <a:ext cx="532120" cy="545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744310</xdr:colOff>
      <xdr:row>0</xdr:row>
      <xdr:rowOff>155175</xdr:rowOff>
    </xdr:from>
    <xdr:ext cx="630011" cy="606825"/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9760" y="155175"/>
          <a:ext cx="630011" cy="60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536122</xdr:colOff>
      <xdr:row>1</xdr:row>
      <xdr:rowOff>0</xdr:rowOff>
    </xdr:from>
    <xdr:to>
      <xdr:col>2</xdr:col>
      <xdr:colOff>528491</xdr:colOff>
      <xdr:row>3</xdr:row>
      <xdr:rowOff>132896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4272" y="200026"/>
          <a:ext cx="532120" cy="545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744310</xdr:colOff>
      <xdr:row>0</xdr:row>
      <xdr:rowOff>155175</xdr:rowOff>
    </xdr:from>
    <xdr:ext cx="630011" cy="606825"/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9760" y="155175"/>
          <a:ext cx="630011" cy="60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101894</xdr:colOff>
      <xdr:row>0</xdr:row>
      <xdr:rowOff>156882</xdr:rowOff>
    </xdr:from>
    <xdr:to>
      <xdr:col>3</xdr:col>
      <xdr:colOff>57844</xdr:colOff>
      <xdr:row>3</xdr:row>
      <xdr:rowOff>22412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1129" y="156882"/>
          <a:ext cx="527450" cy="504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777927</xdr:colOff>
      <xdr:row>0</xdr:row>
      <xdr:rowOff>87940</xdr:rowOff>
    </xdr:from>
    <xdr:ext cx="630011" cy="606825"/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10721" y="87940"/>
          <a:ext cx="630011" cy="60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2"/>
  <sheetViews>
    <sheetView view="pageBreakPreview" zoomScale="60" zoomScaleNormal="85" workbookViewId="0">
      <selection activeCell="A6" sqref="A6:J6"/>
    </sheetView>
  </sheetViews>
  <sheetFormatPr baseColWidth="10" defaultRowHeight="15" x14ac:dyDescent="0.25"/>
  <cols>
    <col min="1" max="1" width="4.140625" style="2" customWidth="1"/>
    <col min="2" max="2" width="8.42578125" style="1" customWidth="1"/>
    <col min="3" max="3" width="13.42578125" style="1" customWidth="1"/>
    <col min="4" max="4" width="14.85546875" style="1" customWidth="1"/>
    <col min="5" max="5" width="48.85546875" style="1" customWidth="1"/>
    <col min="6" max="6" width="34.140625" style="1" customWidth="1"/>
    <col min="7" max="7" width="19.42578125" style="1" customWidth="1"/>
    <col min="8" max="8" width="17.7109375" style="1" customWidth="1"/>
    <col min="9" max="9" width="15" style="22" customWidth="1"/>
    <col min="10" max="10" width="21.28515625" style="22" customWidth="1"/>
    <col min="11" max="16384" width="11.42578125" style="2"/>
  </cols>
  <sheetData>
    <row r="2" spans="1:10" ht="18" customHeight="1" x14ac:dyDescent="0.25">
      <c r="A2" s="133" t="s">
        <v>2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" customHeight="1" x14ac:dyDescent="0.25">
      <c r="A3" s="133" t="s">
        <v>0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0" ht="56.25" customHeight="1" x14ac:dyDescent="0.25">
      <c r="A4" s="132" t="s">
        <v>565</v>
      </c>
      <c r="B4" s="132"/>
      <c r="C4" s="132"/>
      <c r="D4" s="132"/>
      <c r="E4" s="132"/>
      <c r="F4" s="132"/>
      <c r="G4" s="132"/>
      <c r="H4" s="132"/>
      <c r="I4" s="132"/>
      <c r="J4" s="132"/>
    </row>
    <row r="5" spans="1:10" ht="18" customHeight="1" x14ac:dyDescent="0.25">
      <c r="A5" s="132" t="s">
        <v>494</v>
      </c>
      <c r="B5" s="132"/>
      <c r="C5" s="132"/>
      <c r="D5" s="132"/>
      <c r="E5" s="132"/>
      <c r="F5" s="132"/>
      <c r="G5" s="132"/>
      <c r="H5" s="132"/>
      <c r="I5" s="132"/>
      <c r="J5" s="132"/>
    </row>
    <row r="6" spans="1:10" ht="42.75" customHeight="1" x14ac:dyDescent="0.25">
      <c r="A6" s="132" t="s">
        <v>563</v>
      </c>
      <c r="B6" s="132"/>
      <c r="C6" s="132"/>
      <c r="D6" s="132"/>
      <c r="E6" s="132"/>
      <c r="F6" s="132"/>
      <c r="G6" s="132"/>
      <c r="H6" s="132"/>
      <c r="I6" s="132"/>
      <c r="J6" s="132"/>
    </row>
    <row r="7" spans="1:10" ht="18" x14ac:dyDescent="0.25">
      <c r="B7" s="132" t="s">
        <v>564</v>
      </c>
      <c r="C7" s="132"/>
      <c r="D7" s="132"/>
      <c r="E7" s="132"/>
      <c r="F7" s="132"/>
      <c r="G7" s="132"/>
      <c r="H7" s="132"/>
      <c r="I7" s="132"/>
      <c r="J7" s="132"/>
    </row>
    <row r="8" spans="1:10" ht="18" x14ac:dyDescent="0.25">
      <c r="B8" s="38"/>
      <c r="C8" s="38"/>
      <c r="D8" s="38"/>
      <c r="E8" s="38"/>
      <c r="F8" s="38"/>
      <c r="G8" s="38"/>
      <c r="H8" s="38"/>
      <c r="I8" s="38"/>
      <c r="J8" s="38"/>
    </row>
    <row r="9" spans="1:10" ht="24.75" customHeight="1" x14ac:dyDescent="0.25">
      <c r="B9" s="131" t="s">
        <v>557</v>
      </c>
      <c r="C9" s="128"/>
      <c r="D9" s="128"/>
      <c r="E9" s="128"/>
      <c r="F9" s="128"/>
      <c r="G9" s="128"/>
      <c r="H9" s="128"/>
      <c r="I9" s="128"/>
      <c r="J9" s="128"/>
    </row>
    <row r="10" spans="1:10" ht="47.25" customHeight="1" x14ac:dyDescent="0.25">
      <c r="B10" s="23" t="s">
        <v>1</v>
      </c>
      <c r="C10" s="23" t="s">
        <v>499</v>
      </c>
      <c r="D10" s="23" t="s">
        <v>500</v>
      </c>
      <c r="E10" s="23" t="s">
        <v>501</v>
      </c>
      <c r="F10" s="23" t="s">
        <v>502</v>
      </c>
      <c r="G10" s="23" t="s">
        <v>4</v>
      </c>
      <c r="H10" s="23" t="s">
        <v>5</v>
      </c>
      <c r="I10" s="24" t="s">
        <v>6</v>
      </c>
      <c r="J10" s="24" t="s">
        <v>504</v>
      </c>
    </row>
    <row r="11" spans="1:10" ht="47.25" customHeight="1" x14ac:dyDescent="0.25">
      <c r="B11" s="5">
        <v>1</v>
      </c>
      <c r="C11" s="5">
        <v>34</v>
      </c>
      <c r="D11" s="5" t="s">
        <v>516</v>
      </c>
      <c r="E11" s="14" t="s">
        <v>517</v>
      </c>
      <c r="F11" s="15" t="s">
        <v>518</v>
      </c>
      <c r="G11" s="5" t="s">
        <v>519</v>
      </c>
      <c r="H11" s="7">
        <v>10000</v>
      </c>
      <c r="I11" s="8">
        <v>2.25</v>
      </c>
      <c r="J11" s="8">
        <v>22500</v>
      </c>
    </row>
    <row r="12" spans="1:10" ht="47.25" customHeight="1" x14ac:dyDescent="0.25">
      <c r="B12" s="5">
        <v>2</v>
      </c>
      <c r="C12" s="5">
        <v>35</v>
      </c>
      <c r="D12" s="5" t="s">
        <v>520</v>
      </c>
      <c r="E12" s="14" t="s">
        <v>521</v>
      </c>
      <c r="F12" s="14" t="s">
        <v>522</v>
      </c>
      <c r="G12" s="5" t="s">
        <v>523</v>
      </c>
      <c r="H12" s="7">
        <v>1000</v>
      </c>
      <c r="I12" s="8">
        <v>1.25</v>
      </c>
      <c r="J12" s="8">
        <v>1250</v>
      </c>
    </row>
    <row r="13" spans="1:10" ht="66.75" customHeight="1" x14ac:dyDescent="0.25">
      <c r="B13" s="5">
        <v>3</v>
      </c>
      <c r="C13" s="5">
        <v>36</v>
      </c>
      <c r="D13" s="5" t="s">
        <v>524</v>
      </c>
      <c r="E13" s="14" t="s">
        <v>525</v>
      </c>
      <c r="F13" s="14" t="s">
        <v>526</v>
      </c>
      <c r="G13" s="5" t="s">
        <v>523</v>
      </c>
      <c r="H13" s="7">
        <v>1000</v>
      </c>
      <c r="I13" s="8">
        <v>2.25</v>
      </c>
      <c r="J13" s="8">
        <v>2250</v>
      </c>
    </row>
    <row r="14" spans="1:10" ht="80.25" customHeight="1" x14ac:dyDescent="0.25">
      <c r="B14" s="5">
        <v>4</v>
      </c>
      <c r="C14" s="5">
        <v>37</v>
      </c>
      <c r="D14" s="5" t="s">
        <v>527</v>
      </c>
      <c r="E14" s="14" t="s">
        <v>528</v>
      </c>
      <c r="F14" s="14" t="s">
        <v>529</v>
      </c>
      <c r="G14" s="5" t="s">
        <v>523</v>
      </c>
      <c r="H14" s="7">
        <v>4000</v>
      </c>
      <c r="I14" s="8">
        <v>2.25</v>
      </c>
      <c r="J14" s="8">
        <v>9000</v>
      </c>
    </row>
    <row r="15" spans="1:10" ht="66.75" customHeight="1" x14ac:dyDescent="0.25">
      <c r="B15" s="5">
        <v>5</v>
      </c>
      <c r="C15" s="5">
        <v>38</v>
      </c>
      <c r="D15" s="5" t="s">
        <v>530</v>
      </c>
      <c r="E15" s="14" t="s">
        <v>531</v>
      </c>
      <c r="F15" s="14" t="s">
        <v>532</v>
      </c>
      <c r="G15" s="5" t="s">
        <v>523</v>
      </c>
      <c r="H15" s="7">
        <v>2500</v>
      </c>
      <c r="I15" s="8">
        <v>1.25</v>
      </c>
      <c r="J15" s="8">
        <v>3125</v>
      </c>
    </row>
    <row r="16" spans="1:10" ht="66.75" customHeight="1" x14ac:dyDescent="0.25">
      <c r="B16" s="5">
        <v>6</v>
      </c>
      <c r="C16" s="5">
        <v>40</v>
      </c>
      <c r="D16" s="5" t="s">
        <v>533</v>
      </c>
      <c r="E16" s="14" t="s">
        <v>534</v>
      </c>
      <c r="F16" s="14" t="s">
        <v>535</v>
      </c>
      <c r="G16" s="5" t="s">
        <v>523</v>
      </c>
      <c r="H16" s="7">
        <v>28000</v>
      </c>
      <c r="I16" s="8">
        <v>1.25</v>
      </c>
      <c r="J16" s="8">
        <v>35000</v>
      </c>
    </row>
    <row r="17" spans="2:10" ht="66.75" customHeight="1" x14ac:dyDescent="0.25">
      <c r="B17" s="5">
        <v>7</v>
      </c>
      <c r="C17" s="5">
        <v>41</v>
      </c>
      <c r="D17" s="5" t="s">
        <v>536</v>
      </c>
      <c r="E17" s="14" t="s">
        <v>537</v>
      </c>
      <c r="F17" s="14" t="s">
        <v>538</v>
      </c>
      <c r="G17" s="5" t="s">
        <v>523</v>
      </c>
      <c r="H17" s="7">
        <v>7000</v>
      </c>
      <c r="I17" s="8">
        <v>1.5</v>
      </c>
      <c r="J17" s="8">
        <v>10500</v>
      </c>
    </row>
    <row r="18" spans="2:10" ht="66.75" customHeight="1" x14ac:dyDescent="0.25">
      <c r="B18" s="5">
        <v>8</v>
      </c>
      <c r="C18" s="5">
        <v>42</v>
      </c>
      <c r="D18" s="5" t="s">
        <v>539</v>
      </c>
      <c r="E18" s="14" t="s">
        <v>540</v>
      </c>
      <c r="F18" s="14" t="s">
        <v>541</v>
      </c>
      <c r="G18" s="5" t="s">
        <v>523</v>
      </c>
      <c r="H18" s="7">
        <v>33000</v>
      </c>
      <c r="I18" s="8">
        <v>2.25</v>
      </c>
      <c r="J18" s="8">
        <v>74250</v>
      </c>
    </row>
    <row r="19" spans="2:10" ht="79.5" customHeight="1" x14ac:dyDescent="0.25">
      <c r="B19" s="5">
        <v>9</v>
      </c>
      <c r="C19" s="5">
        <v>43</v>
      </c>
      <c r="D19" s="5" t="s">
        <v>542</v>
      </c>
      <c r="E19" s="14" t="s">
        <v>543</v>
      </c>
      <c r="F19" s="14" t="s">
        <v>544</v>
      </c>
      <c r="G19" s="25" t="s">
        <v>523</v>
      </c>
      <c r="H19" s="26">
        <v>1500</v>
      </c>
      <c r="I19" s="27">
        <v>1.25</v>
      </c>
      <c r="J19" s="27">
        <v>1875</v>
      </c>
    </row>
    <row r="20" spans="2:10" ht="79.5" customHeight="1" x14ac:dyDescent="0.25">
      <c r="B20" s="5">
        <v>10</v>
      </c>
      <c r="C20" s="5">
        <v>44</v>
      </c>
      <c r="D20" s="5" t="s">
        <v>545</v>
      </c>
      <c r="E20" s="14" t="s">
        <v>546</v>
      </c>
      <c r="F20" s="15" t="s">
        <v>547</v>
      </c>
      <c r="G20" s="5" t="s">
        <v>523</v>
      </c>
      <c r="H20" s="7">
        <v>6000</v>
      </c>
      <c r="I20" s="8">
        <v>2.25</v>
      </c>
      <c r="J20" s="8">
        <v>13500</v>
      </c>
    </row>
    <row r="21" spans="2:10" ht="21.75" customHeight="1" x14ac:dyDescent="0.25">
      <c r="B21" s="128" t="s">
        <v>7</v>
      </c>
      <c r="C21" s="128"/>
      <c r="D21" s="128"/>
      <c r="E21" s="128"/>
      <c r="F21" s="128"/>
      <c r="G21" s="128"/>
      <c r="H21" s="128"/>
      <c r="I21" s="128"/>
      <c r="J21" s="24">
        <v>173250</v>
      </c>
    </row>
    <row r="22" spans="2:10" ht="21.75" customHeight="1" x14ac:dyDescent="0.25">
      <c r="B22" s="128" t="s">
        <v>562</v>
      </c>
      <c r="C22" s="128"/>
      <c r="D22" s="128"/>
      <c r="E22" s="128"/>
      <c r="F22" s="128"/>
      <c r="G22" s="128"/>
      <c r="H22" s="128"/>
      <c r="I22" s="128"/>
      <c r="J22" s="128"/>
    </row>
    <row r="23" spans="2:10" ht="21.75" customHeight="1" x14ac:dyDescent="0.25">
      <c r="B23" s="16"/>
      <c r="C23" s="16"/>
      <c r="D23" s="16"/>
      <c r="E23" s="16"/>
      <c r="F23" s="16"/>
      <c r="G23" s="16"/>
      <c r="H23" s="16"/>
      <c r="I23" s="17"/>
      <c r="J23" s="17"/>
    </row>
    <row r="24" spans="2:10" ht="21.75" customHeight="1" x14ac:dyDescent="0.25">
      <c r="B24" s="16"/>
      <c r="C24" s="16"/>
      <c r="D24" s="16"/>
      <c r="E24" s="16"/>
      <c r="F24" s="16"/>
      <c r="G24" s="16"/>
      <c r="H24" s="16"/>
      <c r="I24" s="17"/>
      <c r="J24" s="17"/>
    </row>
    <row r="25" spans="2:10" ht="26.25" customHeight="1" x14ac:dyDescent="0.25">
      <c r="B25" s="128" t="s">
        <v>558</v>
      </c>
      <c r="C25" s="128"/>
      <c r="D25" s="128"/>
      <c r="E25" s="128"/>
      <c r="F25" s="128"/>
      <c r="G25" s="128"/>
      <c r="H25" s="128"/>
      <c r="I25" s="128"/>
      <c r="J25" s="128"/>
    </row>
    <row r="26" spans="2:10" ht="48" customHeight="1" x14ac:dyDescent="0.25">
      <c r="B26" s="23" t="s">
        <v>1</v>
      </c>
      <c r="C26" s="23" t="s">
        <v>499</v>
      </c>
      <c r="D26" s="23" t="s">
        <v>500</v>
      </c>
      <c r="E26" s="23" t="s">
        <v>501</v>
      </c>
      <c r="F26" s="23" t="s">
        <v>502</v>
      </c>
      <c r="G26" s="23" t="s">
        <v>4</v>
      </c>
      <c r="H26" s="23" t="s">
        <v>5</v>
      </c>
      <c r="I26" s="24" t="s">
        <v>6</v>
      </c>
      <c r="J26" s="24" t="s">
        <v>504</v>
      </c>
    </row>
    <row r="27" spans="2:10" ht="52.5" customHeight="1" x14ac:dyDescent="0.25">
      <c r="B27" s="5">
        <v>1</v>
      </c>
      <c r="C27" s="5">
        <v>18</v>
      </c>
      <c r="D27" s="5" t="s">
        <v>505</v>
      </c>
      <c r="E27" s="14" t="s">
        <v>506</v>
      </c>
      <c r="F27" s="15" t="s">
        <v>507</v>
      </c>
      <c r="G27" s="5" t="s">
        <v>508</v>
      </c>
      <c r="H27" s="7">
        <v>5000</v>
      </c>
      <c r="I27" s="8">
        <v>0.87</v>
      </c>
      <c r="J27" s="8">
        <v>4350</v>
      </c>
    </row>
    <row r="28" spans="2:10" ht="54.75" customHeight="1" x14ac:dyDescent="0.25">
      <c r="B28" s="5">
        <v>2</v>
      </c>
      <c r="C28" s="5">
        <v>32</v>
      </c>
      <c r="D28" s="5" t="s">
        <v>509</v>
      </c>
      <c r="E28" s="14" t="s">
        <v>510</v>
      </c>
      <c r="F28" s="14" t="s">
        <v>511</v>
      </c>
      <c r="G28" s="5" t="s">
        <v>508</v>
      </c>
      <c r="H28" s="5">
        <v>125</v>
      </c>
      <c r="I28" s="8">
        <v>6</v>
      </c>
      <c r="J28" s="8">
        <v>750</v>
      </c>
    </row>
    <row r="29" spans="2:10" ht="24" customHeight="1" x14ac:dyDescent="0.25">
      <c r="B29" s="128" t="s">
        <v>7</v>
      </c>
      <c r="C29" s="128"/>
      <c r="D29" s="128"/>
      <c r="E29" s="128"/>
      <c r="F29" s="128"/>
      <c r="G29" s="128"/>
      <c r="H29" s="128"/>
      <c r="I29" s="128"/>
      <c r="J29" s="24">
        <v>5100</v>
      </c>
    </row>
    <row r="30" spans="2:10" ht="20.25" customHeight="1" x14ac:dyDescent="0.25">
      <c r="B30" s="128" t="s">
        <v>989</v>
      </c>
      <c r="C30" s="128"/>
      <c r="D30" s="128"/>
      <c r="E30" s="128"/>
      <c r="F30" s="128"/>
      <c r="G30" s="128"/>
      <c r="H30" s="128"/>
      <c r="I30" s="128"/>
      <c r="J30" s="128"/>
    </row>
    <row r="31" spans="2:10" ht="20.25" customHeight="1" x14ac:dyDescent="0.25">
      <c r="B31" s="30"/>
      <c r="C31" s="30"/>
      <c r="D31" s="30"/>
      <c r="E31" s="30"/>
      <c r="F31" s="30"/>
      <c r="G31" s="30"/>
      <c r="H31" s="30"/>
      <c r="I31" s="30"/>
      <c r="J31" s="28"/>
    </row>
    <row r="32" spans="2:10" ht="27" customHeight="1" x14ac:dyDescent="0.25">
      <c r="B32" s="128" t="s">
        <v>559</v>
      </c>
      <c r="C32" s="128"/>
      <c r="D32" s="128"/>
      <c r="E32" s="128"/>
      <c r="F32" s="128"/>
      <c r="G32" s="128"/>
      <c r="H32" s="128"/>
      <c r="I32" s="128"/>
      <c r="J32" s="128"/>
    </row>
    <row r="33" spans="2:10" ht="42" customHeight="1" x14ac:dyDescent="0.25">
      <c r="B33" s="29" t="s">
        <v>1</v>
      </c>
      <c r="C33" s="29" t="s">
        <v>499</v>
      </c>
      <c r="D33" s="29" t="s">
        <v>500</v>
      </c>
      <c r="E33" s="29" t="s">
        <v>501</v>
      </c>
      <c r="F33" s="29" t="s">
        <v>502</v>
      </c>
      <c r="G33" s="29" t="s">
        <v>4</v>
      </c>
      <c r="H33" s="29" t="s">
        <v>503</v>
      </c>
      <c r="I33" s="24" t="s">
        <v>6</v>
      </c>
      <c r="J33" s="24" t="s">
        <v>504</v>
      </c>
    </row>
    <row r="34" spans="2:10" ht="54" customHeight="1" x14ac:dyDescent="0.25">
      <c r="B34" s="5">
        <v>1</v>
      </c>
      <c r="C34" s="5">
        <v>19</v>
      </c>
      <c r="D34" s="5" t="s">
        <v>512</v>
      </c>
      <c r="E34" s="14" t="s">
        <v>513</v>
      </c>
      <c r="F34" s="15" t="s">
        <v>514</v>
      </c>
      <c r="G34" s="5" t="s">
        <v>515</v>
      </c>
      <c r="H34" s="7">
        <v>10000</v>
      </c>
      <c r="I34" s="8">
        <v>2.4</v>
      </c>
      <c r="J34" s="8">
        <v>24000</v>
      </c>
    </row>
    <row r="35" spans="2:10" ht="15.75" customHeight="1" x14ac:dyDescent="0.25">
      <c r="B35" s="128" t="s">
        <v>7</v>
      </c>
      <c r="C35" s="128"/>
      <c r="D35" s="128"/>
      <c r="E35" s="128"/>
      <c r="F35" s="128"/>
      <c r="G35" s="128"/>
      <c r="H35" s="128"/>
      <c r="I35" s="128"/>
      <c r="J35" s="24">
        <v>24000</v>
      </c>
    </row>
    <row r="36" spans="2:10" ht="15.75" customHeight="1" x14ac:dyDescent="0.25">
      <c r="B36" s="128" t="s">
        <v>989</v>
      </c>
      <c r="C36" s="128"/>
      <c r="D36" s="128"/>
      <c r="E36" s="128"/>
      <c r="F36" s="128"/>
      <c r="G36" s="128"/>
      <c r="H36" s="128"/>
      <c r="I36" s="128"/>
      <c r="J36" s="128"/>
    </row>
    <row r="37" spans="2:10" ht="15.75" customHeight="1" x14ac:dyDescent="0.25">
      <c r="B37" s="129"/>
      <c r="C37" s="129"/>
      <c r="D37" s="129"/>
      <c r="E37" s="129"/>
      <c r="F37" s="129"/>
      <c r="G37" s="129"/>
      <c r="H37" s="129"/>
      <c r="I37" s="129"/>
      <c r="J37" s="28"/>
    </row>
    <row r="38" spans="2:10" ht="15.75" customHeight="1" x14ac:dyDescent="0.25">
      <c r="B38" s="131" t="s">
        <v>560</v>
      </c>
      <c r="C38" s="131"/>
      <c r="D38" s="131"/>
      <c r="E38" s="131"/>
      <c r="F38" s="131"/>
      <c r="G38" s="131"/>
      <c r="H38" s="131"/>
      <c r="I38" s="131"/>
      <c r="J38" s="131"/>
    </row>
    <row r="39" spans="2:10" ht="31.5" x14ac:dyDescent="0.25">
      <c r="B39" s="31" t="s">
        <v>1</v>
      </c>
      <c r="C39" s="31" t="s">
        <v>499</v>
      </c>
      <c r="D39" s="31" t="s">
        <v>500</v>
      </c>
      <c r="E39" s="31" t="s">
        <v>501</v>
      </c>
      <c r="F39" s="31" t="s">
        <v>502</v>
      </c>
      <c r="G39" s="31" t="s">
        <v>4</v>
      </c>
      <c r="H39" s="31" t="s">
        <v>503</v>
      </c>
      <c r="I39" s="32" t="s">
        <v>6</v>
      </c>
      <c r="J39" s="32" t="s">
        <v>504</v>
      </c>
    </row>
    <row r="40" spans="2:10" ht="51" customHeight="1" x14ac:dyDescent="0.25">
      <c r="B40" s="33">
        <v>1</v>
      </c>
      <c r="C40" s="33">
        <v>5</v>
      </c>
      <c r="D40" s="33" t="s">
        <v>548</v>
      </c>
      <c r="E40" s="127" t="s">
        <v>549</v>
      </c>
      <c r="F40" s="127" t="s">
        <v>550</v>
      </c>
      <c r="G40" s="33" t="s">
        <v>551</v>
      </c>
      <c r="H40" s="34">
        <v>100000</v>
      </c>
      <c r="I40" s="35">
        <v>0.15</v>
      </c>
      <c r="J40" s="35">
        <v>15000</v>
      </c>
    </row>
    <row r="41" spans="2:10" ht="15.75" customHeight="1" x14ac:dyDescent="0.25">
      <c r="B41" s="131" t="s">
        <v>7</v>
      </c>
      <c r="C41" s="131"/>
      <c r="D41" s="131"/>
      <c r="E41" s="131"/>
      <c r="F41" s="131"/>
      <c r="G41" s="131"/>
      <c r="H41" s="131"/>
      <c r="I41" s="131"/>
      <c r="J41" s="32">
        <v>15000</v>
      </c>
    </row>
    <row r="42" spans="2:10" ht="15" customHeight="1" x14ac:dyDescent="0.25">
      <c r="B42" s="128" t="s">
        <v>989</v>
      </c>
      <c r="C42" s="128"/>
      <c r="D42" s="128"/>
      <c r="E42" s="128"/>
      <c r="F42" s="128"/>
      <c r="G42" s="128"/>
      <c r="H42" s="128"/>
      <c r="I42" s="128"/>
      <c r="J42" s="128"/>
    </row>
    <row r="43" spans="2:10" ht="15" customHeight="1" x14ac:dyDescent="0.25">
      <c r="B43" s="36"/>
      <c r="C43" s="36"/>
      <c r="D43" s="36"/>
      <c r="E43" s="36"/>
      <c r="F43" s="36"/>
      <c r="G43" s="36"/>
      <c r="H43" s="36"/>
      <c r="I43" s="36"/>
      <c r="J43" s="37"/>
    </row>
    <row r="44" spans="2:10" ht="24.75" customHeight="1" x14ac:dyDescent="0.25">
      <c r="B44" s="131" t="s">
        <v>561</v>
      </c>
      <c r="C44" s="131"/>
      <c r="D44" s="131"/>
      <c r="E44" s="131"/>
      <c r="F44" s="131"/>
      <c r="G44" s="131"/>
      <c r="H44" s="131"/>
      <c r="I44" s="131"/>
      <c r="J44" s="131"/>
    </row>
    <row r="45" spans="2:10" ht="42.75" customHeight="1" x14ac:dyDescent="0.25">
      <c r="B45" s="31" t="s">
        <v>1</v>
      </c>
      <c r="C45" s="31" t="s">
        <v>499</v>
      </c>
      <c r="D45" s="31" t="s">
        <v>500</v>
      </c>
      <c r="E45" s="31" t="s">
        <v>501</v>
      </c>
      <c r="F45" s="31" t="s">
        <v>502</v>
      </c>
      <c r="G45" s="31" t="s">
        <v>4</v>
      </c>
      <c r="H45" s="31" t="s">
        <v>503</v>
      </c>
      <c r="I45" s="32" t="s">
        <v>6</v>
      </c>
      <c r="J45" s="32" t="s">
        <v>504</v>
      </c>
    </row>
    <row r="46" spans="2:10" ht="57" customHeight="1" x14ac:dyDescent="0.25">
      <c r="B46" s="5">
        <v>1</v>
      </c>
      <c r="C46" s="5">
        <v>1</v>
      </c>
      <c r="D46" s="5" t="s">
        <v>552</v>
      </c>
      <c r="E46" s="14" t="s">
        <v>553</v>
      </c>
      <c r="F46" s="15" t="s">
        <v>554</v>
      </c>
      <c r="G46" s="5" t="s">
        <v>555</v>
      </c>
      <c r="H46" s="5">
        <v>800</v>
      </c>
      <c r="I46" s="8">
        <v>9.43</v>
      </c>
      <c r="J46" s="8">
        <v>7544</v>
      </c>
    </row>
    <row r="47" spans="2:10" ht="15.75" customHeight="1" x14ac:dyDescent="0.25">
      <c r="B47" s="128" t="s">
        <v>7</v>
      </c>
      <c r="C47" s="128"/>
      <c r="D47" s="128"/>
      <c r="E47" s="128"/>
      <c r="F47" s="128"/>
      <c r="G47" s="128"/>
      <c r="H47" s="128"/>
      <c r="I47" s="128"/>
      <c r="J47" s="24">
        <v>7544</v>
      </c>
    </row>
    <row r="48" spans="2:10" ht="15.75" customHeight="1" x14ac:dyDescent="0.25">
      <c r="B48" s="128" t="s">
        <v>988</v>
      </c>
      <c r="C48" s="128"/>
      <c r="D48" s="128"/>
      <c r="E48" s="128"/>
      <c r="F48" s="128"/>
      <c r="G48" s="128"/>
      <c r="H48" s="128"/>
      <c r="I48" s="128"/>
      <c r="J48" s="128"/>
    </row>
    <row r="51" spans="7:10" ht="46.5" customHeight="1" x14ac:dyDescent="0.25">
      <c r="G51" s="130" t="s">
        <v>556</v>
      </c>
      <c r="H51" s="130"/>
      <c r="I51" s="130"/>
      <c r="J51" s="130"/>
    </row>
    <row r="52" spans="7:10" ht="20.25" customHeight="1" x14ac:dyDescent="0.25">
      <c r="G52" s="130" t="s">
        <v>493</v>
      </c>
      <c r="H52" s="130"/>
      <c r="I52" s="130"/>
      <c r="J52" s="21">
        <f>J21+J29+J35+J41+J47</f>
        <v>224894</v>
      </c>
    </row>
  </sheetData>
  <mergeCells count="24">
    <mergeCell ref="B7:J7"/>
    <mergeCell ref="A2:J2"/>
    <mergeCell ref="A3:J3"/>
    <mergeCell ref="A4:J4"/>
    <mergeCell ref="A5:J5"/>
    <mergeCell ref="A6:J6"/>
    <mergeCell ref="B9:J9"/>
    <mergeCell ref="B35:I35"/>
    <mergeCell ref="B25:J25"/>
    <mergeCell ref="B29:I29"/>
    <mergeCell ref="B32:J32"/>
    <mergeCell ref="B22:J22"/>
    <mergeCell ref="B30:J30"/>
    <mergeCell ref="B42:J42"/>
    <mergeCell ref="B48:J48"/>
    <mergeCell ref="B21:I21"/>
    <mergeCell ref="B37:I37"/>
    <mergeCell ref="G52:I52"/>
    <mergeCell ref="B44:J44"/>
    <mergeCell ref="B47:I47"/>
    <mergeCell ref="G51:J51"/>
    <mergeCell ref="B38:J38"/>
    <mergeCell ref="B41:I41"/>
    <mergeCell ref="B36:J36"/>
  </mergeCells>
  <printOptions horizontalCentered="1" verticalCentered="1"/>
  <pageMargins left="0" right="0" top="0" bottom="0" header="0" footer="0"/>
  <pageSetup scale="50" orientation="landscape" r:id="rId1"/>
  <rowBreaks count="1" manualBreakCount="1">
    <brk id="2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06"/>
  <sheetViews>
    <sheetView view="pageBreakPreview" zoomScale="60" zoomScaleNormal="100" workbookViewId="0">
      <selection activeCell="B7" sqref="B7:L7"/>
    </sheetView>
  </sheetViews>
  <sheetFormatPr baseColWidth="10" defaultRowHeight="15" x14ac:dyDescent="0.25"/>
  <cols>
    <col min="1" max="1" width="2.7109375" style="2" customWidth="1"/>
    <col min="2" max="2" width="4.28515625" style="1" customWidth="1"/>
    <col min="3" max="3" width="15.28515625" style="1" customWidth="1"/>
    <col min="4" max="4" width="13.42578125" style="1" customWidth="1"/>
    <col min="5" max="5" width="37.28515625" style="2" customWidth="1"/>
    <col min="6" max="6" width="37" style="2" customWidth="1"/>
    <col min="7" max="7" width="26" style="1" customWidth="1"/>
    <col min="8" max="8" width="19.5703125" style="1" customWidth="1"/>
    <col min="9" max="9" width="14.85546875" style="22" customWidth="1"/>
    <col min="10" max="10" width="16.5703125" style="22" customWidth="1"/>
    <col min="11" max="11" width="23.28515625" style="39" customWidth="1"/>
    <col min="12" max="12" width="21.7109375" style="22" customWidth="1"/>
    <col min="13" max="16384" width="11.42578125" style="2"/>
  </cols>
  <sheetData>
    <row r="3" spans="1:12" ht="18" customHeight="1" x14ac:dyDescent="0.25"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2" ht="18" x14ac:dyDescent="0.25">
      <c r="B4" s="133" t="s">
        <v>0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2" ht="41.25" customHeight="1" x14ac:dyDescent="0.25">
      <c r="B5" s="132" t="s">
        <v>624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8" x14ac:dyDescent="0.25">
      <c r="B6" s="132" t="s">
        <v>625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8" x14ac:dyDescent="0.25">
      <c r="B7" s="132" t="s">
        <v>495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</row>
    <row r="8" spans="1:12" ht="18" x14ac:dyDescent="0.25">
      <c r="B8" s="132" t="s">
        <v>3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</row>
    <row r="9" spans="1:12" ht="18" x14ac:dyDescent="0.25">
      <c r="B9" s="132" t="s">
        <v>623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</row>
    <row r="11" spans="1:12" s="3" customFormat="1" ht="15" customHeight="1" x14ac:dyDescent="0.25">
      <c r="B11" s="140" t="s">
        <v>626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2"/>
    </row>
    <row r="12" spans="1:12" s="3" customFormat="1" ht="15" customHeight="1" x14ac:dyDescent="0.25">
      <c r="A12" s="40"/>
      <c r="B12" s="135" t="s">
        <v>1</v>
      </c>
      <c r="C12" s="135" t="s">
        <v>566</v>
      </c>
      <c r="D12" s="135" t="s">
        <v>500</v>
      </c>
      <c r="E12" s="135" t="s">
        <v>501</v>
      </c>
      <c r="F12" s="135" t="s">
        <v>502</v>
      </c>
      <c r="G12" s="135" t="s">
        <v>4</v>
      </c>
      <c r="H12" s="135" t="s">
        <v>498</v>
      </c>
      <c r="I12" s="138" t="s">
        <v>6</v>
      </c>
      <c r="J12" s="138" t="s">
        <v>504</v>
      </c>
      <c r="K12" s="139" t="s">
        <v>567</v>
      </c>
      <c r="L12" s="135"/>
    </row>
    <row r="13" spans="1:12" s="40" customFormat="1" ht="39" customHeight="1" x14ac:dyDescent="0.25">
      <c r="A13" s="3"/>
      <c r="B13" s="135"/>
      <c r="C13" s="135"/>
      <c r="D13" s="135"/>
      <c r="E13" s="135"/>
      <c r="F13" s="135"/>
      <c r="G13" s="135"/>
      <c r="H13" s="135"/>
      <c r="I13" s="138"/>
      <c r="J13" s="138"/>
      <c r="K13" s="45" t="s">
        <v>568</v>
      </c>
      <c r="L13" s="46" t="s">
        <v>504</v>
      </c>
    </row>
    <row r="14" spans="1:12" s="3" customFormat="1" ht="67.5" customHeight="1" x14ac:dyDescent="0.25">
      <c r="B14" s="5">
        <v>1</v>
      </c>
      <c r="C14" s="5">
        <v>15</v>
      </c>
      <c r="D14" s="47" t="s">
        <v>8</v>
      </c>
      <c r="E14" s="48" t="s">
        <v>9</v>
      </c>
      <c r="F14" s="49" t="s">
        <v>10</v>
      </c>
      <c r="G14" s="47" t="s">
        <v>11</v>
      </c>
      <c r="H14" s="50">
        <v>40000</v>
      </c>
      <c r="I14" s="8">
        <v>0.02</v>
      </c>
      <c r="J14" s="8">
        <v>800</v>
      </c>
      <c r="K14" s="7">
        <f>H14*20/100</f>
        <v>8000</v>
      </c>
      <c r="L14" s="10">
        <f>K14*I14</f>
        <v>160</v>
      </c>
    </row>
    <row r="15" spans="1:12" s="3" customFormat="1" ht="70.5" customHeight="1" x14ac:dyDescent="0.25">
      <c r="B15" s="5">
        <v>2</v>
      </c>
      <c r="C15" s="5">
        <v>16</v>
      </c>
      <c r="D15" s="47" t="s">
        <v>12</v>
      </c>
      <c r="E15" s="48" t="s">
        <v>569</v>
      </c>
      <c r="F15" s="49" t="s">
        <v>13</v>
      </c>
      <c r="G15" s="47" t="s">
        <v>11</v>
      </c>
      <c r="H15" s="50">
        <v>30000</v>
      </c>
      <c r="I15" s="8">
        <v>0.02</v>
      </c>
      <c r="J15" s="8">
        <v>600</v>
      </c>
      <c r="K15" s="7">
        <f t="shared" ref="K15:K22" si="0">H15*20/100</f>
        <v>6000</v>
      </c>
      <c r="L15" s="10">
        <f t="shared" ref="L15:L22" si="1">K15*I15</f>
        <v>120</v>
      </c>
    </row>
    <row r="16" spans="1:12" s="3" customFormat="1" ht="71.25" customHeight="1" x14ac:dyDescent="0.25">
      <c r="B16" s="5">
        <v>3</v>
      </c>
      <c r="C16" s="5">
        <v>18</v>
      </c>
      <c r="D16" s="47" t="s">
        <v>14</v>
      </c>
      <c r="E16" s="48" t="s">
        <v>15</v>
      </c>
      <c r="F16" s="49" t="s">
        <v>16</v>
      </c>
      <c r="G16" s="47" t="s">
        <v>11</v>
      </c>
      <c r="H16" s="47">
        <v>500</v>
      </c>
      <c r="I16" s="8">
        <v>0.78</v>
      </c>
      <c r="J16" s="8">
        <v>390</v>
      </c>
      <c r="K16" s="7">
        <f t="shared" si="0"/>
        <v>100</v>
      </c>
      <c r="L16" s="10">
        <f t="shared" si="1"/>
        <v>78</v>
      </c>
    </row>
    <row r="17" spans="1:12" s="3" customFormat="1" ht="140.25" customHeight="1" x14ac:dyDescent="0.25">
      <c r="B17" s="5">
        <v>4</v>
      </c>
      <c r="C17" s="5">
        <v>19</v>
      </c>
      <c r="D17" s="47" t="s">
        <v>17</v>
      </c>
      <c r="E17" s="48" t="s">
        <v>18</v>
      </c>
      <c r="F17" s="49" t="s">
        <v>19</v>
      </c>
      <c r="G17" s="47" t="s">
        <v>11</v>
      </c>
      <c r="H17" s="50">
        <v>10000</v>
      </c>
      <c r="I17" s="8">
        <v>0.04</v>
      </c>
      <c r="J17" s="8">
        <v>400</v>
      </c>
      <c r="K17" s="7">
        <f t="shared" si="0"/>
        <v>2000</v>
      </c>
      <c r="L17" s="10">
        <f t="shared" si="1"/>
        <v>80</v>
      </c>
    </row>
    <row r="18" spans="1:12" s="3" customFormat="1" ht="60" customHeight="1" x14ac:dyDescent="0.25">
      <c r="B18" s="5">
        <v>5</v>
      </c>
      <c r="C18" s="5">
        <v>56</v>
      </c>
      <c r="D18" s="47" t="s">
        <v>20</v>
      </c>
      <c r="E18" s="48" t="s">
        <v>21</v>
      </c>
      <c r="F18" s="49" t="s">
        <v>22</v>
      </c>
      <c r="G18" s="47" t="s">
        <v>11</v>
      </c>
      <c r="H18" s="50">
        <v>1500</v>
      </c>
      <c r="I18" s="8">
        <v>0.67</v>
      </c>
      <c r="J18" s="8">
        <v>1005</v>
      </c>
      <c r="K18" s="7">
        <f t="shared" si="0"/>
        <v>300</v>
      </c>
      <c r="L18" s="10">
        <f t="shared" si="1"/>
        <v>201</v>
      </c>
    </row>
    <row r="19" spans="1:12" s="3" customFormat="1" ht="85.5" customHeight="1" x14ac:dyDescent="0.25">
      <c r="B19" s="5">
        <v>6</v>
      </c>
      <c r="C19" s="5">
        <v>92</v>
      </c>
      <c r="D19" s="47" t="s">
        <v>24</v>
      </c>
      <c r="E19" s="48" t="s">
        <v>25</v>
      </c>
      <c r="F19" s="48" t="s">
        <v>26</v>
      </c>
      <c r="G19" s="51" t="s">
        <v>11</v>
      </c>
      <c r="H19" s="50">
        <v>25000</v>
      </c>
      <c r="I19" s="8">
        <v>0.03</v>
      </c>
      <c r="J19" s="8">
        <v>750</v>
      </c>
      <c r="K19" s="7">
        <f t="shared" si="0"/>
        <v>5000</v>
      </c>
      <c r="L19" s="10">
        <f t="shared" si="1"/>
        <v>150</v>
      </c>
    </row>
    <row r="20" spans="1:12" s="3" customFormat="1" ht="75" customHeight="1" x14ac:dyDescent="0.25">
      <c r="B20" s="5">
        <v>7</v>
      </c>
      <c r="C20" s="5">
        <v>134</v>
      </c>
      <c r="D20" s="47" t="s">
        <v>27</v>
      </c>
      <c r="E20" s="48" t="s">
        <v>28</v>
      </c>
      <c r="F20" s="49" t="s">
        <v>29</v>
      </c>
      <c r="G20" s="47" t="s">
        <v>11</v>
      </c>
      <c r="H20" s="50">
        <v>50000</v>
      </c>
      <c r="I20" s="8">
        <v>0.02</v>
      </c>
      <c r="J20" s="8">
        <v>1000</v>
      </c>
      <c r="K20" s="7">
        <f t="shared" si="0"/>
        <v>10000</v>
      </c>
      <c r="L20" s="10">
        <f t="shared" si="1"/>
        <v>200</v>
      </c>
    </row>
    <row r="21" spans="1:12" s="3" customFormat="1" ht="30" x14ac:dyDescent="0.25">
      <c r="B21" s="5">
        <v>8</v>
      </c>
      <c r="C21" s="5">
        <v>164</v>
      </c>
      <c r="D21" s="47" t="s">
        <v>30</v>
      </c>
      <c r="E21" s="48" t="s">
        <v>31</v>
      </c>
      <c r="F21" s="48" t="s">
        <v>570</v>
      </c>
      <c r="G21" s="47" t="s">
        <v>11</v>
      </c>
      <c r="H21" s="50">
        <v>15000</v>
      </c>
      <c r="I21" s="8">
        <v>0.84</v>
      </c>
      <c r="J21" s="8">
        <v>12600</v>
      </c>
      <c r="K21" s="7">
        <f t="shared" si="0"/>
        <v>3000</v>
      </c>
      <c r="L21" s="10">
        <f t="shared" si="1"/>
        <v>2520</v>
      </c>
    </row>
    <row r="22" spans="1:12" s="3" customFormat="1" ht="45" x14ac:dyDescent="0.25">
      <c r="B22" s="5">
        <v>9</v>
      </c>
      <c r="C22" s="5">
        <v>166</v>
      </c>
      <c r="D22" s="47" t="s">
        <v>32</v>
      </c>
      <c r="E22" s="48" t="s">
        <v>33</v>
      </c>
      <c r="F22" s="48" t="s">
        <v>34</v>
      </c>
      <c r="G22" s="47" t="s">
        <v>11</v>
      </c>
      <c r="H22" s="47">
        <v>300</v>
      </c>
      <c r="I22" s="8">
        <v>9.24</v>
      </c>
      <c r="J22" s="8">
        <v>2772</v>
      </c>
      <c r="K22" s="7">
        <f t="shared" si="0"/>
        <v>60</v>
      </c>
      <c r="L22" s="10">
        <f t="shared" si="1"/>
        <v>554.4</v>
      </c>
    </row>
    <row r="23" spans="1:12" s="3" customFormat="1" ht="15" customHeight="1" x14ac:dyDescent="0.25">
      <c r="B23" s="128" t="s">
        <v>571</v>
      </c>
      <c r="C23" s="128"/>
      <c r="D23" s="128"/>
      <c r="E23" s="128"/>
      <c r="F23" s="128"/>
      <c r="G23" s="128"/>
      <c r="H23" s="128"/>
      <c r="I23" s="128"/>
      <c r="J23" s="128"/>
      <c r="K23" s="128"/>
      <c r="L23" s="4">
        <f>SUM(L14:L22)</f>
        <v>4063.4</v>
      </c>
    </row>
    <row r="24" spans="1:12" s="3" customFormat="1" ht="15" customHeight="1" x14ac:dyDescent="0.25">
      <c r="A24" s="41"/>
      <c r="B24" s="128" t="s">
        <v>572</v>
      </c>
      <c r="C24" s="128"/>
      <c r="D24" s="128"/>
      <c r="E24" s="128"/>
      <c r="F24" s="128"/>
      <c r="G24" s="128"/>
      <c r="H24" s="128"/>
      <c r="I24" s="128"/>
      <c r="J24" s="128"/>
      <c r="K24" s="128"/>
      <c r="L24" s="24"/>
    </row>
    <row r="25" spans="1:12" s="3" customFormat="1" ht="15" customHeight="1" x14ac:dyDescent="0.25">
      <c r="A25" s="41"/>
      <c r="B25" s="128" t="s">
        <v>643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</row>
    <row r="26" spans="1:12" s="3" customFormat="1" ht="15" customHeight="1" x14ac:dyDescent="0.25">
      <c r="A26" s="41"/>
      <c r="B26" s="52"/>
      <c r="C26" s="52"/>
      <c r="D26" s="52"/>
      <c r="E26" s="52"/>
      <c r="F26" s="52"/>
      <c r="G26" s="52"/>
      <c r="H26" s="52"/>
      <c r="I26" s="52"/>
      <c r="J26" s="52"/>
      <c r="K26" s="53"/>
      <c r="L26" s="28"/>
    </row>
    <row r="27" spans="1:12" s="3" customFormat="1" ht="15" customHeight="1" x14ac:dyDescent="0.25">
      <c r="A27" s="41"/>
      <c r="B27" s="52"/>
      <c r="C27" s="52"/>
      <c r="D27" s="52"/>
      <c r="E27" s="52"/>
      <c r="F27" s="52"/>
      <c r="G27" s="52"/>
      <c r="H27" s="52"/>
      <c r="I27" s="52"/>
      <c r="J27" s="52"/>
      <c r="K27" s="53"/>
      <c r="L27" s="28"/>
    </row>
    <row r="28" spans="1:12" s="41" customFormat="1" ht="20.25" customHeight="1" x14ac:dyDescent="0.25">
      <c r="B28" s="135" t="s">
        <v>627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</row>
    <row r="29" spans="1:12" s="41" customFormat="1" ht="18.75" customHeight="1" x14ac:dyDescent="0.25">
      <c r="B29" s="134" t="s">
        <v>1</v>
      </c>
      <c r="C29" s="134" t="s">
        <v>573</v>
      </c>
      <c r="D29" s="134" t="s">
        <v>574</v>
      </c>
      <c r="E29" s="134" t="s">
        <v>575</v>
      </c>
      <c r="F29" s="134" t="s">
        <v>576</v>
      </c>
      <c r="G29" s="134" t="s">
        <v>577</v>
      </c>
      <c r="H29" s="134" t="s">
        <v>578</v>
      </c>
      <c r="I29" s="134" t="s">
        <v>579</v>
      </c>
      <c r="J29" s="134" t="s">
        <v>580</v>
      </c>
      <c r="K29" s="134" t="s">
        <v>567</v>
      </c>
      <c r="L29" s="134"/>
    </row>
    <row r="30" spans="1:12" s="41" customFormat="1" ht="43.5" customHeight="1" x14ac:dyDescent="0.25">
      <c r="A30" s="3"/>
      <c r="B30" s="134"/>
      <c r="C30" s="134"/>
      <c r="D30" s="134"/>
      <c r="E30" s="134"/>
      <c r="F30" s="134"/>
      <c r="G30" s="134"/>
      <c r="H30" s="134"/>
      <c r="I30" s="134"/>
      <c r="J30" s="134"/>
      <c r="K30" s="54" t="s">
        <v>581</v>
      </c>
      <c r="L30" s="54" t="s">
        <v>580</v>
      </c>
    </row>
    <row r="31" spans="1:12" s="3" customFormat="1" ht="72.75" customHeight="1" x14ac:dyDescent="0.25">
      <c r="B31" s="5">
        <v>1</v>
      </c>
      <c r="C31" s="5">
        <v>12</v>
      </c>
      <c r="D31" s="47" t="s">
        <v>35</v>
      </c>
      <c r="E31" s="48" t="s">
        <v>36</v>
      </c>
      <c r="F31" s="49" t="s">
        <v>37</v>
      </c>
      <c r="G31" s="47" t="s">
        <v>38</v>
      </c>
      <c r="H31" s="55">
        <v>100</v>
      </c>
      <c r="I31" s="8">
        <v>3.25</v>
      </c>
      <c r="J31" s="8">
        <v>325</v>
      </c>
      <c r="K31" s="7">
        <f t="shared" ref="K31:K41" si="2">H31*20/100</f>
        <v>20</v>
      </c>
      <c r="L31" s="10">
        <f t="shared" ref="L31:L41" si="3">K31*I31</f>
        <v>65</v>
      </c>
    </row>
    <row r="32" spans="1:12" s="3" customFormat="1" ht="80.25" customHeight="1" x14ac:dyDescent="0.25">
      <c r="B32" s="5">
        <v>2</v>
      </c>
      <c r="C32" s="5">
        <v>35</v>
      </c>
      <c r="D32" s="47" t="s">
        <v>39</v>
      </c>
      <c r="E32" s="48" t="s">
        <v>40</v>
      </c>
      <c r="F32" s="48" t="s">
        <v>41</v>
      </c>
      <c r="G32" s="47" t="s">
        <v>38</v>
      </c>
      <c r="H32" s="56">
        <v>18000</v>
      </c>
      <c r="I32" s="8">
        <v>0.15</v>
      </c>
      <c r="J32" s="8">
        <v>2700</v>
      </c>
      <c r="K32" s="7">
        <f t="shared" si="2"/>
        <v>3600</v>
      </c>
      <c r="L32" s="10">
        <f t="shared" si="3"/>
        <v>540</v>
      </c>
    </row>
    <row r="33" spans="2:12" s="3" customFormat="1" ht="105" customHeight="1" x14ac:dyDescent="0.25">
      <c r="B33" s="5">
        <v>3</v>
      </c>
      <c r="C33" s="5">
        <v>59</v>
      </c>
      <c r="D33" s="47" t="s">
        <v>42</v>
      </c>
      <c r="E33" s="48" t="s">
        <v>43</v>
      </c>
      <c r="F33" s="48" t="s">
        <v>44</v>
      </c>
      <c r="G33" s="47" t="s">
        <v>38</v>
      </c>
      <c r="H33" s="56">
        <v>3000</v>
      </c>
      <c r="I33" s="8">
        <v>0.18</v>
      </c>
      <c r="J33" s="8">
        <v>540</v>
      </c>
      <c r="K33" s="7">
        <f t="shared" si="2"/>
        <v>600</v>
      </c>
      <c r="L33" s="10">
        <f t="shared" si="3"/>
        <v>108</v>
      </c>
    </row>
    <row r="34" spans="2:12" s="3" customFormat="1" ht="56.25" customHeight="1" x14ac:dyDescent="0.25">
      <c r="B34" s="5">
        <v>4</v>
      </c>
      <c r="C34" s="5">
        <v>86</v>
      </c>
      <c r="D34" s="47" t="s">
        <v>45</v>
      </c>
      <c r="E34" s="48" t="s">
        <v>46</v>
      </c>
      <c r="F34" s="48" t="s">
        <v>47</v>
      </c>
      <c r="G34" s="47" t="s">
        <v>38</v>
      </c>
      <c r="H34" s="56">
        <v>1500</v>
      </c>
      <c r="I34" s="8">
        <v>2.2000000000000002</v>
      </c>
      <c r="J34" s="8">
        <v>3300</v>
      </c>
      <c r="K34" s="7">
        <f t="shared" si="2"/>
        <v>300</v>
      </c>
      <c r="L34" s="10">
        <f t="shared" si="3"/>
        <v>660</v>
      </c>
    </row>
    <row r="35" spans="2:12" s="3" customFormat="1" ht="69" customHeight="1" x14ac:dyDescent="0.25">
      <c r="B35" s="5">
        <v>5</v>
      </c>
      <c r="C35" s="5">
        <v>103</v>
      </c>
      <c r="D35" s="47" t="s">
        <v>48</v>
      </c>
      <c r="E35" s="48" t="s">
        <v>49</v>
      </c>
      <c r="F35" s="48" t="s">
        <v>582</v>
      </c>
      <c r="G35" s="47" t="s">
        <v>38</v>
      </c>
      <c r="H35" s="56">
        <v>1816</v>
      </c>
      <c r="I35" s="8">
        <v>3.15</v>
      </c>
      <c r="J35" s="8">
        <v>5720.4</v>
      </c>
      <c r="K35" s="7">
        <v>363</v>
      </c>
      <c r="L35" s="10">
        <f t="shared" si="3"/>
        <v>1143.45</v>
      </c>
    </row>
    <row r="36" spans="2:12" s="3" customFormat="1" ht="84" customHeight="1" x14ac:dyDescent="0.25">
      <c r="B36" s="5">
        <v>6</v>
      </c>
      <c r="C36" s="5">
        <v>108</v>
      </c>
      <c r="D36" s="47" t="s">
        <v>50</v>
      </c>
      <c r="E36" s="48" t="s">
        <v>51</v>
      </c>
      <c r="F36" s="48" t="s">
        <v>52</v>
      </c>
      <c r="G36" s="47" t="s">
        <v>38</v>
      </c>
      <c r="H36" s="55">
        <v>500</v>
      </c>
      <c r="I36" s="8">
        <v>1.48</v>
      </c>
      <c r="J36" s="8">
        <v>740</v>
      </c>
      <c r="K36" s="7">
        <f t="shared" si="2"/>
        <v>100</v>
      </c>
      <c r="L36" s="10">
        <f t="shared" si="3"/>
        <v>148</v>
      </c>
    </row>
    <row r="37" spans="2:12" s="3" customFormat="1" ht="78" customHeight="1" x14ac:dyDescent="0.25">
      <c r="B37" s="5">
        <v>7</v>
      </c>
      <c r="C37" s="5">
        <v>125</v>
      </c>
      <c r="D37" s="47" t="s">
        <v>53</v>
      </c>
      <c r="E37" s="48" t="s">
        <v>54</v>
      </c>
      <c r="F37" s="48" t="s">
        <v>55</v>
      </c>
      <c r="G37" s="47" t="s">
        <v>38</v>
      </c>
      <c r="H37" s="56">
        <v>15000</v>
      </c>
      <c r="I37" s="8">
        <v>0.15</v>
      </c>
      <c r="J37" s="8">
        <v>2250</v>
      </c>
      <c r="K37" s="7">
        <f t="shared" si="2"/>
        <v>3000</v>
      </c>
      <c r="L37" s="10">
        <f t="shared" si="3"/>
        <v>450</v>
      </c>
    </row>
    <row r="38" spans="2:12" s="3" customFormat="1" ht="98.25" customHeight="1" x14ac:dyDescent="0.25">
      <c r="B38" s="5">
        <v>8</v>
      </c>
      <c r="C38" s="5">
        <v>146</v>
      </c>
      <c r="D38" s="47" t="s">
        <v>56</v>
      </c>
      <c r="E38" s="48" t="s">
        <v>57</v>
      </c>
      <c r="F38" s="48" t="s">
        <v>58</v>
      </c>
      <c r="G38" s="47" t="s">
        <v>38</v>
      </c>
      <c r="H38" s="56">
        <v>7000</v>
      </c>
      <c r="I38" s="8">
        <v>5.25</v>
      </c>
      <c r="J38" s="8">
        <v>36750</v>
      </c>
      <c r="K38" s="7">
        <f t="shared" si="2"/>
        <v>1400</v>
      </c>
      <c r="L38" s="10">
        <f t="shared" si="3"/>
        <v>7350</v>
      </c>
    </row>
    <row r="39" spans="2:12" s="3" customFormat="1" ht="91.5" customHeight="1" x14ac:dyDescent="0.25">
      <c r="B39" s="5">
        <v>9</v>
      </c>
      <c r="C39" s="5">
        <v>221</v>
      </c>
      <c r="D39" s="47" t="s">
        <v>59</v>
      </c>
      <c r="E39" s="48" t="s">
        <v>583</v>
      </c>
      <c r="F39" s="49" t="s">
        <v>60</v>
      </c>
      <c r="G39" s="47" t="s">
        <v>38</v>
      </c>
      <c r="H39" s="55">
        <v>180</v>
      </c>
      <c r="I39" s="8">
        <v>2</v>
      </c>
      <c r="J39" s="8">
        <v>360</v>
      </c>
      <c r="K39" s="7">
        <f t="shared" si="2"/>
        <v>36</v>
      </c>
      <c r="L39" s="10">
        <f t="shared" si="3"/>
        <v>72</v>
      </c>
    </row>
    <row r="40" spans="2:12" s="3" customFormat="1" ht="75" customHeight="1" x14ac:dyDescent="0.25">
      <c r="B40" s="5">
        <v>10</v>
      </c>
      <c r="C40" s="5">
        <v>230</v>
      </c>
      <c r="D40" s="47" t="s">
        <v>61</v>
      </c>
      <c r="E40" s="48" t="s">
        <v>62</v>
      </c>
      <c r="F40" s="49" t="s">
        <v>63</v>
      </c>
      <c r="G40" s="47" t="s">
        <v>38</v>
      </c>
      <c r="H40" s="56">
        <v>1200</v>
      </c>
      <c r="I40" s="8">
        <v>0.85</v>
      </c>
      <c r="J40" s="8">
        <v>1020</v>
      </c>
      <c r="K40" s="7">
        <f t="shared" si="2"/>
        <v>240</v>
      </c>
      <c r="L40" s="10">
        <f t="shared" si="3"/>
        <v>204</v>
      </c>
    </row>
    <row r="41" spans="2:12" s="3" customFormat="1" ht="45" x14ac:dyDescent="0.25">
      <c r="B41" s="5">
        <v>11</v>
      </c>
      <c r="C41" s="5">
        <v>237</v>
      </c>
      <c r="D41" s="47" t="s">
        <v>64</v>
      </c>
      <c r="E41" s="48" t="s">
        <v>65</v>
      </c>
      <c r="F41" s="49" t="s">
        <v>66</v>
      </c>
      <c r="G41" s="47" t="s">
        <v>38</v>
      </c>
      <c r="H41" s="56">
        <v>3000</v>
      </c>
      <c r="I41" s="8">
        <v>0.9</v>
      </c>
      <c r="J41" s="8">
        <v>2700</v>
      </c>
      <c r="K41" s="7">
        <f t="shared" si="2"/>
        <v>600</v>
      </c>
      <c r="L41" s="10">
        <f t="shared" si="3"/>
        <v>540</v>
      </c>
    </row>
    <row r="42" spans="2:12" s="3" customFormat="1" ht="15" customHeight="1" x14ac:dyDescent="0.25">
      <c r="B42" s="128" t="s">
        <v>571</v>
      </c>
      <c r="C42" s="128"/>
      <c r="D42" s="128"/>
      <c r="E42" s="128"/>
      <c r="F42" s="128"/>
      <c r="G42" s="128"/>
      <c r="H42" s="128"/>
      <c r="I42" s="128"/>
      <c r="J42" s="128"/>
      <c r="K42" s="128"/>
      <c r="L42" s="4">
        <f>SUM(L31:L41)</f>
        <v>11280.45</v>
      </c>
    </row>
    <row r="43" spans="2:12" s="3" customFormat="1" ht="15" customHeight="1" x14ac:dyDescent="0.25">
      <c r="B43" s="128" t="s">
        <v>584</v>
      </c>
      <c r="C43" s="128"/>
      <c r="D43" s="128"/>
      <c r="E43" s="128"/>
      <c r="F43" s="128"/>
      <c r="G43" s="128"/>
      <c r="H43" s="128"/>
      <c r="I43" s="128"/>
      <c r="J43" s="128"/>
      <c r="K43" s="128"/>
      <c r="L43" s="24"/>
    </row>
    <row r="44" spans="2:12" s="3" customFormat="1" ht="15" customHeight="1" x14ac:dyDescent="0.25">
      <c r="B44" s="128" t="s">
        <v>644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8"/>
    </row>
    <row r="45" spans="2:12" s="3" customFormat="1" ht="15" customHeight="1" x14ac:dyDescent="0.25">
      <c r="B45" s="52"/>
      <c r="C45" s="52"/>
      <c r="D45" s="52"/>
      <c r="E45" s="52"/>
      <c r="F45" s="52"/>
      <c r="G45" s="52"/>
      <c r="H45" s="52"/>
      <c r="I45" s="52"/>
      <c r="J45" s="52"/>
      <c r="K45" s="53"/>
      <c r="L45" s="28"/>
    </row>
    <row r="46" spans="2:12" s="3" customFormat="1" ht="15" customHeight="1" x14ac:dyDescent="0.25">
      <c r="B46" s="52"/>
      <c r="C46" s="52"/>
      <c r="D46" s="52"/>
      <c r="E46" s="52"/>
      <c r="F46" s="52"/>
      <c r="G46" s="52"/>
      <c r="H46" s="52"/>
      <c r="I46" s="52"/>
      <c r="J46" s="52"/>
      <c r="K46" s="53"/>
      <c r="L46" s="28"/>
    </row>
    <row r="47" spans="2:12" s="3" customFormat="1" ht="20.25" customHeight="1" x14ac:dyDescent="0.25">
      <c r="B47" s="135" t="s">
        <v>628</v>
      </c>
      <c r="C47" s="135"/>
      <c r="D47" s="135"/>
      <c r="E47" s="135"/>
      <c r="F47" s="135"/>
      <c r="G47" s="135"/>
      <c r="H47" s="135"/>
      <c r="I47" s="135"/>
      <c r="J47" s="135"/>
      <c r="K47" s="135"/>
      <c r="L47" s="135"/>
    </row>
    <row r="48" spans="2:12" s="3" customFormat="1" ht="21" customHeight="1" x14ac:dyDescent="0.25">
      <c r="B48" s="134" t="s">
        <v>1</v>
      </c>
      <c r="C48" s="134" t="s">
        <v>573</v>
      </c>
      <c r="D48" s="134" t="s">
        <v>574</v>
      </c>
      <c r="E48" s="134" t="s">
        <v>575</v>
      </c>
      <c r="F48" s="134" t="s">
        <v>576</v>
      </c>
      <c r="G48" s="134" t="s">
        <v>577</v>
      </c>
      <c r="H48" s="134" t="s">
        <v>578</v>
      </c>
      <c r="I48" s="134" t="s">
        <v>579</v>
      </c>
      <c r="J48" s="134" t="s">
        <v>580</v>
      </c>
      <c r="K48" s="134" t="s">
        <v>567</v>
      </c>
      <c r="L48" s="134"/>
    </row>
    <row r="49" spans="2:12" s="3" customFormat="1" ht="33" customHeight="1" x14ac:dyDescent="0.25">
      <c r="B49" s="134"/>
      <c r="C49" s="134"/>
      <c r="D49" s="134"/>
      <c r="E49" s="134"/>
      <c r="F49" s="134"/>
      <c r="G49" s="134"/>
      <c r="H49" s="134"/>
      <c r="I49" s="134"/>
      <c r="J49" s="134"/>
      <c r="K49" s="54" t="s">
        <v>581</v>
      </c>
      <c r="L49" s="54" t="s">
        <v>580</v>
      </c>
    </row>
    <row r="50" spans="2:12" s="3" customFormat="1" ht="54" customHeight="1" x14ac:dyDescent="0.25">
      <c r="B50" s="33">
        <v>1</v>
      </c>
      <c r="C50" s="6">
        <v>26</v>
      </c>
      <c r="D50" s="51" t="s">
        <v>67</v>
      </c>
      <c r="E50" s="49" t="s">
        <v>68</v>
      </c>
      <c r="F50" s="49" t="s">
        <v>69</v>
      </c>
      <c r="G50" s="51" t="s">
        <v>70</v>
      </c>
      <c r="H50" s="33">
        <v>150</v>
      </c>
      <c r="I50" s="35">
        <v>8.67</v>
      </c>
      <c r="J50" s="35">
        <v>1300.5</v>
      </c>
      <c r="K50" s="7">
        <f t="shared" ref="K50:K55" si="4">H50*20/100</f>
        <v>30</v>
      </c>
      <c r="L50" s="10">
        <f t="shared" ref="L50:L55" si="5">K50*I50</f>
        <v>260.10000000000002</v>
      </c>
    </row>
    <row r="51" spans="2:12" s="3" customFormat="1" ht="84" customHeight="1" x14ac:dyDescent="0.25">
      <c r="B51" s="33">
        <v>2</v>
      </c>
      <c r="C51" s="5">
        <v>36</v>
      </c>
      <c r="D51" s="47" t="s">
        <v>71</v>
      </c>
      <c r="E51" s="48" t="s">
        <v>72</v>
      </c>
      <c r="F51" s="49" t="s">
        <v>73</v>
      </c>
      <c r="G51" s="47" t="s">
        <v>74</v>
      </c>
      <c r="H51" s="7">
        <v>40000</v>
      </c>
      <c r="I51" s="8">
        <v>1.44</v>
      </c>
      <c r="J51" s="35">
        <v>57600</v>
      </c>
      <c r="K51" s="7">
        <f t="shared" si="4"/>
        <v>8000</v>
      </c>
      <c r="L51" s="10">
        <f t="shared" si="5"/>
        <v>11520</v>
      </c>
    </row>
    <row r="52" spans="2:12" s="3" customFormat="1" ht="30" x14ac:dyDescent="0.25">
      <c r="B52" s="33">
        <v>3</v>
      </c>
      <c r="C52" s="5">
        <v>97</v>
      </c>
      <c r="D52" s="47" t="s">
        <v>75</v>
      </c>
      <c r="E52" s="48" t="s">
        <v>76</v>
      </c>
      <c r="F52" s="48" t="s">
        <v>77</v>
      </c>
      <c r="G52" s="47" t="s">
        <v>78</v>
      </c>
      <c r="H52" s="7">
        <v>1500</v>
      </c>
      <c r="I52" s="8">
        <v>9.9600000000000009</v>
      </c>
      <c r="J52" s="8">
        <v>14940</v>
      </c>
      <c r="K52" s="7">
        <f t="shared" si="4"/>
        <v>300</v>
      </c>
      <c r="L52" s="10">
        <f t="shared" si="5"/>
        <v>2988.0000000000005</v>
      </c>
    </row>
    <row r="53" spans="2:12" s="3" customFormat="1" ht="45" x14ac:dyDescent="0.25">
      <c r="B53" s="33">
        <v>4</v>
      </c>
      <c r="C53" s="5">
        <v>118</v>
      </c>
      <c r="D53" s="47" t="s">
        <v>79</v>
      </c>
      <c r="E53" s="48" t="s">
        <v>80</v>
      </c>
      <c r="F53" s="48" t="s">
        <v>81</v>
      </c>
      <c r="G53" s="47" t="s">
        <v>82</v>
      </c>
      <c r="H53" s="7">
        <v>30000</v>
      </c>
      <c r="I53" s="8">
        <v>0.38</v>
      </c>
      <c r="J53" s="8">
        <v>11400</v>
      </c>
      <c r="K53" s="7">
        <f t="shared" si="4"/>
        <v>6000</v>
      </c>
      <c r="L53" s="10">
        <f t="shared" si="5"/>
        <v>2280</v>
      </c>
    </row>
    <row r="54" spans="2:12" s="3" customFormat="1" ht="82.5" customHeight="1" x14ac:dyDescent="0.25">
      <c r="B54" s="33">
        <v>5</v>
      </c>
      <c r="C54" s="5">
        <v>161</v>
      </c>
      <c r="D54" s="47" t="s">
        <v>84</v>
      </c>
      <c r="E54" s="48" t="s">
        <v>85</v>
      </c>
      <c r="F54" s="48" t="s">
        <v>86</v>
      </c>
      <c r="G54" s="47" t="s">
        <v>87</v>
      </c>
      <c r="H54" s="7">
        <v>9800</v>
      </c>
      <c r="I54" s="8">
        <v>1.05</v>
      </c>
      <c r="J54" s="8">
        <v>10290</v>
      </c>
      <c r="K54" s="7">
        <f t="shared" si="4"/>
        <v>1960</v>
      </c>
      <c r="L54" s="10">
        <f t="shared" si="5"/>
        <v>2058</v>
      </c>
    </row>
    <row r="55" spans="2:12" s="3" customFormat="1" ht="163.5" customHeight="1" x14ac:dyDescent="0.25">
      <c r="B55" s="33">
        <v>6</v>
      </c>
      <c r="C55" s="5">
        <v>175</v>
      </c>
      <c r="D55" s="47" t="s">
        <v>88</v>
      </c>
      <c r="E55" s="48" t="s">
        <v>89</v>
      </c>
      <c r="F55" s="48" t="s">
        <v>90</v>
      </c>
      <c r="G55" s="47" t="s">
        <v>91</v>
      </c>
      <c r="H55" s="7">
        <v>150000</v>
      </c>
      <c r="I55" s="8">
        <v>0.38</v>
      </c>
      <c r="J55" s="8">
        <v>57000</v>
      </c>
      <c r="K55" s="7">
        <f t="shared" si="4"/>
        <v>30000</v>
      </c>
      <c r="L55" s="10">
        <f t="shared" si="5"/>
        <v>11400</v>
      </c>
    </row>
    <row r="56" spans="2:12" s="3" customFormat="1" ht="22.5" customHeight="1" x14ac:dyDescent="0.25">
      <c r="B56" s="128" t="s">
        <v>571</v>
      </c>
      <c r="C56" s="128"/>
      <c r="D56" s="128"/>
      <c r="E56" s="128"/>
      <c r="F56" s="128"/>
      <c r="G56" s="128"/>
      <c r="H56" s="128"/>
      <c r="I56" s="128"/>
      <c r="J56" s="128"/>
      <c r="K56" s="128"/>
      <c r="L56" s="4">
        <f>SUM(L50:L55)</f>
        <v>30506.1</v>
      </c>
    </row>
    <row r="57" spans="2:12" s="3" customFormat="1" ht="15" customHeight="1" x14ac:dyDescent="0.25">
      <c r="B57" s="128" t="s">
        <v>585</v>
      </c>
      <c r="C57" s="128"/>
      <c r="D57" s="128"/>
      <c r="E57" s="128"/>
      <c r="F57" s="128"/>
      <c r="G57" s="128"/>
      <c r="H57" s="128"/>
      <c r="I57" s="128"/>
      <c r="J57" s="128"/>
      <c r="K57" s="128"/>
      <c r="L57" s="24"/>
    </row>
    <row r="58" spans="2:12" s="3" customFormat="1" ht="15" customHeight="1" x14ac:dyDescent="0.25">
      <c r="B58" s="128" t="s">
        <v>643</v>
      </c>
      <c r="C58" s="128"/>
      <c r="D58" s="128"/>
      <c r="E58" s="128"/>
      <c r="F58" s="128"/>
      <c r="G58" s="128"/>
      <c r="H58" s="128"/>
      <c r="I58" s="128"/>
      <c r="J58" s="128"/>
      <c r="K58" s="128"/>
      <c r="L58" s="128"/>
    </row>
    <row r="59" spans="2:12" s="3" customFormat="1" ht="15" customHeight="1" x14ac:dyDescent="0.25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28"/>
    </row>
    <row r="60" spans="2:12" s="3" customFormat="1" ht="15" customHeight="1" x14ac:dyDescent="0.25">
      <c r="B60" s="52"/>
      <c r="C60" s="52"/>
      <c r="D60" s="52"/>
      <c r="E60" s="52"/>
      <c r="F60" s="52"/>
      <c r="G60" s="52"/>
      <c r="H60" s="52"/>
      <c r="I60" s="52"/>
      <c r="J60" s="52"/>
      <c r="K60" s="53"/>
      <c r="L60" s="28"/>
    </row>
    <row r="61" spans="2:12" s="3" customFormat="1" ht="15" customHeight="1" x14ac:dyDescent="0.25">
      <c r="B61" s="135" t="s">
        <v>629</v>
      </c>
      <c r="C61" s="135"/>
      <c r="D61" s="135"/>
      <c r="E61" s="135"/>
      <c r="F61" s="135"/>
      <c r="G61" s="135"/>
      <c r="H61" s="135"/>
      <c r="I61" s="135"/>
      <c r="J61" s="135"/>
      <c r="K61" s="135"/>
      <c r="L61" s="135"/>
    </row>
    <row r="62" spans="2:12" s="3" customFormat="1" ht="15" customHeight="1" x14ac:dyDescent="0.25">
      <c r="B62" s="134" t="s">
        <v>1</v>
      </c>
      <c r="C62" s="134" t="s">
        <v>573</v>
      </c>
      <c r="D62" s="134" t="s">
        <v>574</v>
      </c>
      <c r="E62" s="134" t="s">
        <v>575</v>
      </c>
      <c r="F62" s="134" t="s">
        <v>576</v>
      </c>
      <c r="G62" s="134" t="s">
        <v>577</v>
      </c>
      <c r="H62" s="134" t="s">
        <v>578</v>
      </c>
      <c r="I62" s="134" t="s">
        <v>579</v>
      </c>
      <c r="J62" s="134" t="s">
        <v>580</v>
      </c>
      <c r="K62" s="134" t="s">
        <v>567</v>
      </c>
      <c r="L62" s="134"/>
    </row>
    <row r="63" spans="2:12" s="3" customFormat="1" ht="36.75" customHeight="1" x14ac:dyDescent="0.25">
      <c r="B63" s="134"/>
      <c r="C63" s="134"/>
      <c r="D63" s="134"/>
      <c r="E63" s="134"/>
      <c r="F63" s="134"/>
      <c r="G63" s="134"/>
      <c r="H63" s="134"/>
      <c r="I63" s="134"/>
      <c r="J63" s="134"/>
      <c r="K63" s="54" t="s">
        <v>581</v>
      </c>
      <c r="L63" s="54" t="s">
        <v>580</v>
      </c>
    </row>
    <row r="64" spans="2:12" s="3" customFormat="1" ht="95.25" customHeight="1" x14ac:dyDescent="0.25">
      <c r="B64" s="5">
        <v>1</v>
      </c>
      <c r="C64" s="5">
        <v>51</v>
      </c>
      <c r="D64" s="47" t="s">
        <v>92</v>
      </c>
      <c r="E64" s="48" t="s">
        <v>93</v>
      </c>
      <c r="F64" s="49" t="s">
        <v>94</v>
      </c>
      <c r="G64" s="47" t="s">
        <v>95</v>
      </c>
      <c r="H64" s="50">
        <v>160000</v>
      </c>
      <c r="I64" s="8">
        <v>0.62</v>
      </c>
      <c r="J64" s="8">
        <v>99200</v>
      </c>
      <c r="K64" s="7">
        <f t="shared" ref="K64:K69" si="6">H64*20/100</f>
        <v>32000</v>
      </c>
      <c r="L64" s="10">
        <f t="shared" ref="L64:L69" si="7">K64*I64</f>
        <v>19840</v>
      </c>
    </row>
    <row r="65" spans="2:12" s="3" customFormat="1" ht="95.25" customHeight="1" x14ac:dyDescent="0.25">
      <c r="B65" s="5">
        <v>2</v>
      </c>
      <c r="C65" s="5">
        <v>93</v>
      </c>
      <c r="D65" s="47" t="s">
        <v>97</v>
      </c>
      <c r="E65" s="48" t="s">
        <v>98</v>
      </c>
      <c r="F65" s="49" t="s">
        <v>99</v>
      </c>
      <c r="G65" s="47" t="s">
        <v>96</v>
      </c>
      <c r="H65" s="47">
        <v>200</v>
      </c>
      <c r="I65" s="8">
        <v>3.8</v>
      </c>
      <c r="J65" s="8">
        <v>760</v>
      </c>
      <c r="K65" s="7">
        <f t="shared" si="6"/>
        <v>40</v>
      </c>
      <c r="L65" s="10">
        <f t="shared" si="7"/>
        <v>152</v>
      </c>
    </row>
    <row r="66" spans="2:12" s="3" customFormat="1" ht="65.25" customHeight="1" x14ac:dyDescent="0.25">
      <c r="B66" s="5">
        <v>3</v>
      </c>
      <c r="C66" s="5">
        <v>99</v>
      </c>
      <c r="D66" s="47" t="s">
        <v>100</v>
      </c>
      <c r="E66" s="48" t="s">
        <v>101</v>
      </c>
      <c r="F66" s="49" t="s">
        <v>102</v>
      </c>
      <c r="G66" s="47" t="s">
        <v>95</v>
      </c>
      <c r="H66" s="50">
        <v>15000</v>
      </c>
      <c r="I66" s="8">
        <v>1.33</v>
      </c>
      <c r="J66" s="8">
        <v>19950</v>
      </c>
      <c r="K66" s="7">
        <f t="shared" si="6"/>
        <v>3000</v>
      </c>
      <c r="L66" s="10">
        <f t="shared" si="7"/>
        <v>3990</v>
      </c>
    </row>
    <row r="67" spans="2:12" s="3" customFormat="1" ht="60" customHeight="1" x14ac:dyDescent="0.25">
      <c r="B67" s="5">
        <v>4</v>
      </c>
      <c r="C67" s="5">
        <v>170</v>
      </c>
      <c r="D67" s="47" t="s">
        <v>103</v>
      </c>
      <c r="E67" s="48" t="s">
        <v>104</v>
      </c>
      <c r="F67" s="49" t="s">
        <v>105</v>
      </c>
      <c r="G67" s="47" t="s">
        <v>96</v>
      </c>
      <c r="H67" s="50">
        <v>40000</v>
      </c>
      <c r="I67" s="8">
        <v>0.17</v>
      </c>
      <c r="J67" s="8">
        <v>6800</v>
      </c>
      <c r="K67" s="7">
        <f t="shared" si="6"/>
        <v>8000</v>
      </c>
      <c r="L67" s="10">
        <f t="shared" si="7"/>
        <v>1360</v>
      </c>
    </row>
    <row r="68" spans="2:12" s="3" customFormat="1" ht="111" customHeight="1" x14ac:dyDescent="0.25">
      <c r="B68" s="5">
        <v>5</v>
      </c>
      <c r="C68" s="5">
        <v>180</v>
      </c>
      <c r="D68" s="47" t="s">
        <v>106</v>
      </c>
      <c r="E68" s="48" t="s">
        <v>107</v>
      </c>
      <c r="F68" s="49" t="s">
        <v>108</v>
      </c>
      <c r="G68" s="47" t="s">
        <v>96</v>
      </c>
      <c r="H68" s="50">
        <v>7000</v>
      </c>
      <c r="I68" s="8">
        <v>0.64</v>
      </c>
      <c r="J68" s="8">
        <v>4480</v>
      </c>
      <c r="K68" s="7">
        <f t="shared" si="6"/>
        <v>1400</v>
      </c>
      <c r="L68" s="10">
        <f t="shared" si="7"/>
        <v>896</v>
      </c>
    </row>
    <row r="69" spans="2:12" s="3" customFormat="1" ht="81" customHeight="1" x14ac:dyDescent="0.25">
      <c r="B69" s="5">
        <v>6</v>
      </c>
      <c r="C69" s="5">
        <v>214</v>
      </c>
      <c r="D69" s="47" t="s">
        <v>109</v>
      </c>
      <c r="E69" s="48" t="s">
        <v>110</v>
      </c>
      <c r="F69" s="49" t="s">
        <v>111</v>
      </c>
      <c r="G69" s="47" t="s">
        <v>95</v>
      </c>
      <c r="H69" s="50">
        <v>12000</v>
      </c>
      <c r="I69" s="8">
        <v>0.33</v>
      </c>
      <c r="J69" s="8">
        <v>3960</v>
      </c>
      <c r="K69" s="7">
        <f t="shared" si="6"/>
        <v>2400</v>
      </c>
      <c r="L69" s="10">
        <f t="shared" si="7"/>
        <v>792</v>
      </c>
    </row>
    <row r="70" spans="2:12" s="3" customFormat="1" ht="15" customHeight="1" x14ac:dyDescent="0.25">
      <c r="B70" s="128" t="s">
        <v>571</v>
      </c>
      <c r="C70" s="128"/>
      <c r="D70" s="128"/>
      <c r="E70" s="128"/>
      <c r="F70" s="128"/>
      <c r="G70" s="128"/>
      <c r="H70" s="128"/>
      <c r="I70" s="128"/>
      <c r="J70" s="128"/>
      <c r="K70" s="128"/>
      <c r="L70" s="4">
        <f>SUM(L64:L69)</f>
        <v>27030</v>
      </c>
    </row>
    <row r="71" spans="2:12" s="3" customFormat="1" ht="15" customHeight="1" x14ac:dyDescent="0.25">
      <c r="B71" s="128" t="s">
        <v>586</v>
      </c>
      <c r="C71" s="128"/>
      <c r="D71" s="128"/>
      <c r="E71" s="128"/>
      <c r="F71" s="128"/>
      <c r="G71" s="128"/>
      <c r="H71" s="128"/>
      <c r="I71" s="128"/>
      <c r="J71" s="128"/>
      <c r="K71" s="128"/>
      <c r="L71" s="24"/>
    </row>
    <row r="72" spans="2:12" s="3" customFormat="1" ht="15" customHeight="1" x14ac:dyDescent="0.25">
      <c r="B72" s="128" t="s">
        <v>643</v>
      </c>
      <c r="C72" s="128"/>
      <c r="D72" s="128"/>
      <c r="E72" s="128"/>
      <c r="F72" s="128"/>
      <c r="G72" s="128"/>
      <c r="H72" s="128"/>
      <c r="I72" s="128"/>
      <c r="J72" s="128"/>
      <c r="K72" s="128"/>
      <c r="L72" s="128"/>
    </row>
    <row r="73" spans="2:12" s="3" customFormat="1" ht="15" customHeight="1" x14ac:dyDescent="0.25"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28"/>
    </row>
    <row r="74" spans="2:12" s="3" customFormat="1" ht="15" customHeight="1" x14ac:dyDescent="0.25">
      <c r="B74" s="52"/>
      <c r="C74" s="52"/>
      <c r="D74" s="52"/>
      <c r="E74" s="52"/>
      <c r="F74" s="52"/>
      <c r="G74" s="52"/>
      <c r="H74" s="52"/>
      <c r="I74" s="52"/>
      <c r="J74" s="52"/>
      <c r="K74" s="53"/>
      <c r="L74" s="28"/>
    </row>
    <row r="75" spans="2:12" s="3" customFormat="1" ht="15" customHeight="1" x14ac:dyDescent="0.25">
      <c r="B75" s="135" t="s">
        <v>630</v>
      </c>
      <c r="C75" s="135"/>
      <c r="D75" s="135"/>
      <c r="E75" s="135"/>
      <c r="F75" s="135"/>
      <c r="G75" s="135"/>
      <c r="H75" s="135"/>
      <c r="I75" s="135"/>
      <c r="J75" s="135"/>
      <c r="K75" s="135"/>
      <c r="L75" s="135"/>
    </row>
    <row r="76" spans="2:12" s="3" customFormat="1" ht="15" customHeight="1" x14ac:dyDescent="0.25">
      <c r="B76" s="134" t="s">
        <v>1</v>
      </c>
      <c r="C76" s="134" t="s">
        <v>573</v>
      </c>
      <c r="D76" s="134" t="s">
        <v>574</v>
      </c>
      <c r="E76" s="134" t="s">
        <v>575</v>
      </c>
      <c r="F76" s="134" t="s">
        <v>576</v>
      </c>
      <c r="G76" s="134" t="s">
        <v>577</v>
      </c>
      <c r="H76" s="134" t="s">
        <v>578</v>
      </c>
      <c r="I76" s="134" t="s">
        <v>579</v>
      </c>
      <c r="J76" s="134" t="s">
        <v>580</v>
      </c>
      <c r="K76" s="134" t="s">
        <v>567</v>
      </c>
      <c r="L76" s="134"/>
    </row>
    <row r="77" spans="2:12" s="3" customFormat="1" ht="30.75" customHeight="1" x14ac:dyDescent="0.25">
      <c r="B77" s="134"/>
      <c r="C77" s="134"/>
      <c r="D77" s="134"/>
      <c r="E77" s="134"/>
      <c r="F77" s="134"/>
      <c r="G77" s="134"/>
      <c r="H77" s="134"/>
      <c r="I77" s="134"/>
      <c r="J77" s="134"/>
      <c r="K77" s="54" t="s">
        <v>581</v>
      </c>
      <c r="L77" s="54" t="s">
        <v>580</v>
      </c>
    </row>
    <row r="78" spans="2:12" s="3" customFormat="1" ht="69" customHeight="1" x14ac:dyDescent="0.25">
      <c r="B78" s="5">
        <v>1</v>
      </c>
      <c r="C78" s="5">
        <v>30</v>
      </c>
      <c r="D78" s="5" t="s">
        <v>112</v>
      </c>
      <c r="E78" s="15" t="s">
        <v>113</v>
      </c>
      <c r="F78" s="15" t="s">
        <v>114</v>
      </c>
      <c r="G78" s="6" t="s">
        <v>115</v>
      </c>
      <c r="H78" s="57">
        <v>10000</v>
      </c>
      <c r="I78" s="35">
        <v>0.11</v>
      </c>
      <c r="J78" s="35">
        <v>1100</v>
      </c>
      <c r="K78" s="7">
        <f t="shared" ref="K78:K89" si="8">H78*20/100</f>
        <v>2000</v>
      </c>
      <c r="L78" s="10">
        <f t="shared" ref="L78:L89" si="9">K78*I78</f>
        <v>220</v>
      </c>
    </row>
    <row r="79" spans="2:12" s="3" customFormat="1" ht="126.75" customHeight="1" x14ac:dyDescent="0.25">
      <c r="B79" s="5">
        <v>2</v>
      </c>
      <c r="C79" s="5">
        <v>42</v>
      </c>
      <c r="D79" s="5" t="s">
        <v>116</v>
      </c>
      <c r="E79" s="15" t="s">
        <v>117</v>
      </c>
      <c r="F79" s="15" t="s">
        <v>118</v>
      </c>
      <c r="G79" s="6" t="s">
        <v>115</v>
      </c>
      <c r="H79" s="57">
        <v>225000</v>
      </c>
      <c r="I79" s="35">
        <v>0.12</v>
      </c>
      <c r="J79" s="35">
        <v>27000</v>
      </c>
      <c r="K79" s="7">
        <f t="shared" si="8"/>
        <v>45000</v>
      </c>
      <c r="L79" s="10">
        <f t="shared" si="9"/>
        <v>5400</v>
      </c>
    </row>
    <row r="80" spans="2:12" s="3" customFormat="1" ht="83.25" customHeight="1" x14ac:dyDescent="0.25">
      <c r="B80" s="5">
        <v>3</v>
      </c>
      <c r="C80" s="5">
        <v>50</v>
      </c>
      <c r="D80" s="5" t="s">
        <v>119</v>
      </c>
      <c r="E80" s="15" t="s">
        <v>120</v>
      </c>
      <c r="F80" s="15" t="s">
        <v>121</v>
      </c>
      <c r="G80" s="6" t="s">
        <v>115</v>
      </c>
      <c r="H80" s="57">
        <v>75000</v>
      </c>
      <c r="I80" s="35">
        <v>0.17</v>
      </c>
      <c r="J80" s="35">
        <v>12750</v>
      </c>
      <c r="K80" s="7">
        <f t="shared" si="8"/>
        <v>15000</v>
      </c>
      <c r="L80" s="10">
        <f t="shared" si="9"/>
        <v>2550</v>
      </c>
    </row>
    <row r="81" spans="2:12" s="3" customFormat="1" ht="115.5" customHeight="1" x14ac:dyDescent="0.25">
      <c r="B81" s="5">
        <v>4</v>
      </c>
      <c r="C81" s="5">
        <v>54</v>
      </c>
      <c r="D81" s="5" t="s">
        <v>122</v>
      </c>
      <c r="E81" s="14" t="s">
        <v>123</v>
      </c>
      <c r="F81" s="15" t="s">
        <v>124</v>
      </c>
      <c r="G81" s="6" t="s">
        <v>115</v>
      </c>
      <c r="H81" s="58">
        <v>200</v>
      </c>
      <c r="I81" s="35">
        <v>9</v>
      </c>
      <c r="J81" s="35">
        <v>1800</v>
      </c>
      <c r="K81" s="7">
        <f t="shared" si="8"/>
        <v>40</v>
      </c>
      <c r="L81" s="10">
        <f t="shared" si="9"/>
        <v>360</v>
      </c>
    </row>
    <row r="82" spans="2:12" s="3" customFormat="1" ht="96" customHeight="1" x14ac:dyDescent="0.25">
      <c r="B82" s="5">
        <v>5</v>
      </c>
      <c r="C82" s="5">
        <v>66</v>
      </c>
      <c r="D82" s="5" t="s">
        <v>125</v>
      </c>
      <c r="E82" s="15" t="s">
        <v>126</v>
      </c>
      <c r="F82" s="15" t="s">
        <v>127</v>
      </c>
      <c r="G82" s="6" t="s">
        <v>115</v>
      </c>
      <c r="H82" s="58">
        <v>800</v>
      </c>
      <c r="I82" s="35">
        <v>3.34</v>
      </c>
      <c r="J82" s="35">
        <v>2672</v>
      </c>
      <c r="K82" s="7">
        <f t="shared" si="8"/>
        <v>160</v>
      </c>
      <c r="L82" s="10">
        <f t="shared" si="9"/>
        <v>534.4</v>
      </c>
    </row>
    <row r="83" spans="2:12" s="3" customFormat="1" ht="67.5" customHeight="1" x14ac:dyDescent="0.25">
      <c r="B83" s="5">
        <v>6</v>
      </c>
      <c r="C83" s="5">
        <v>101</v>
      </c>
      <c r="D83" s="5" t="s">
        <v>128</v>
      </c>
      <c r="E83" s="15" t="s">
        <v>129</v>
      </c>
      <c r="F83" s="15" t="s">
        <v>130</v>
      </c>
      <c r="G83" s="6" t="s">
        <v>115</v>
      </c>
      <c r="H83" s="57">
        <v>3000</v>
      </c>
      <c r="I83" s="35">
        <v>0.26</v>
      </c>
      <c r="J83" s="35">
        <v>780</v>
      </c>
      <c r="K83" s="7">
        <f t="shared" si="8"/>
        <v>600</v>
      </c>
      <c r="L83" s="10">
        <f t="shared" si="9"/>
        <v>156</v>
      </c>
    </row>
    <row r="84" spans="2:12" s="3" customFormat="1" ht="78.75" customHeight="1" x14ac:dyDescent="0.25">
      <c r="B84" s="5">
        <v>7</v>
      </c>
      <c r="C84" s="5">
        <v>124</v>
      </c>
      <c r="D84" s="5" t="s">
        <v>131</v>
      </c>
      <c r="E84" s="15" t="s">
        <v>132</v>
      </c>
      <c r="F84" s="15" t="s">
        <v>133</v>
      </c>
      <c r="G84" s="6" t="s">
        <v>115</v>
      </c>
      <c r="H84" s="57">
        <v>2000</v>
      </c>
      <c r="I84" s="35">
        <v>0.32</v>
      </c>
      <c r="J84" s="35">
        <v>640</v>
      </c>
      <c r="K84" s="7">
        <f t="shared" si="8"/>
        <v>400</v>
      </c>
      <c r="L84" s="10">
        <f t="shared" si="9"/>
        <v>128</v>
      </c>
    </row>
    <row r="85" spans="2:12" s="3" customFormat="1" ht="79.5" customHeight="1" x14ac:dyDescent="0.25">
      <c r="B85" s="5">
        <v>8</v>
      </c>
      <c r="C85" s="5">
        <v>156</v>
      </c>
      <c r="D85" s="5" t="s">
        <v>134</v>
      </c>
      <c r="E85" s="15" t="s">
        <v>135</v>
      </c>
      <c r="F85" s="15" t="s">
        <v>136</v>
      </c>
      <c r="G85" s="6" t="s">
        <v>115</v>
      </c>
      <c r="H85" s="57">
        <v>1000</v>
      </c>
      <c r="I85" s="35">
        <v>3.97</v>
      </c>
      <c r="J85" s="35">
        <v>3970</v>
      </c>
      <c r="K85" s="7">
        <f t="shared" si="8"/>
        <v>200</v>
      </c>
      <c r="L85" s="10">
        <f t="shared" si="9"/>
        <v>794</v>
      </c>
    </row>
    <row r="86" spans="2:12" s="3" customFormat="1" ht="88.5" customHeight="1" x14ac:dyDescent="0.25">
      <c r="B86" s="5">
        <v>9</v>
      </c>
      <c r="C86" s="5">
        <v>182</v>
      </c>
      <c r="D86" s="5" t="s">
        <v>137</v>
      </c>
      <c r="E86" s="15" t="s">
        <v>138</v>
      </c>
      <c r="F86" s="15" t="s">
        <v>139</v>
      </c>
      <c r="G86" s="6" t="s">
        <v>115</v>
      </c>
      <c r="H86" s="58">
        <v>240</v>
      </c>
      <c r="I86" s="35">
        <v>3.28</v>
      </c>
      <c r="J86" s="35">
        <v>787.2</v>
      </c>
      <c r="K86" s="7">
        <f t="shared" si="8"/>
        <v>48</v>
      </c>
      <c r="L86" s="10">
        <f t="shared" si="9"/>
        <v>157.44</v>
      </c>
    </row>
    <row r="87" spans="2:12" s="3" customFormat="1" ht="82.5" customHeight="1" x14ac:dyDescent="0.25">
      <c r="B87" s="5">
        <v>10</v>
      </c>
      <c r="C87" s="5">
        <v>202</v>
      </c>
      <c r="D87" s="5" t="s">
        <v>140</v>
      </c>
      <c r="E87" s="15" t="s">
        <v>141</v>
      </c>
      <c r="F87" s="15" t="s">
        <v>142</v>
      </c>
      <c r="G87" s="6" t="s">
        <v>115</v>
      </c>
      <c r="H87" s="57">
        <v>7000</v>
      </c>
      <c r="I87" s="35">
        <v>0.67</v>
      </c>
      <c r="J87" s="35">
        <v>4690</v>
      </c>
      <c r="K87" s="7">
        <f t="shared" si="8"/>
        <v>1400</v>
      </c>
      <c r="L87" s="10">
        <f t="shared" si="9"/>
        <v>938</v>
      </c>
    </row>
    <row r="88" spans="2:12" s="3" customFormat="1" ht="69.75" customHeight="1" x14ac:dyDescent="0.25">
      <c r="B88" s="5">
        <v>11</v>
      </c>
      <c r="C88" s="5">
        <v>208</v>
      </c>
      <c r="D88" s="5" t="s">
        <v>143</v>
      </c>
      <c r="E88" s="15" t="s">
        <v>144</v>
      </c>
      <c r="F88" s="15" t="s">
        <v>145</v>
      </c>
      <c r="G88" s="6" t="s">
        <v>115</v>
      </c>
      <c r="H88" s="57">
        <v>2000</v>
      </c>
      <c r="I88" s="35">
        <v>0.96</v>
      </c>
      <c r="J88" s="35">
        <v>1920</v>
      </c>
      <c r="K88" s="7">
        <f t="shared" si="8"/>
        <v>400</v>
      </c>
      <c r="L88" s="10">
        <f t="shared" si="9"/>
        <v>384</v>
      </c>
    </row>
    <row r="89" spans="2:12" s="3" customFormat="1" ht="60" x14ac:dyDescent="0.25">
      <c r="B89" s="5">
        <v>12</v>
      </c>
      <c r="C89" s="5">
        <v>212</v>
      </c>
      <c r="D89" s="5" t="s">
        <v>146</v>
      </c>
      <c r="E89" s="15" t="s">
        <v>147</v>
      </c>
      <c r="F89" s="15" t="s">
        <v>148</v>
      </c>
      <c r="G89" s="6" t="s">
        <v>115</v>
      </c>
      <c r="H89" s="58">
        <v>500</v>
      </c>
      <c r="I89" s="35">
        <v>3.18</v>
      </c>
      <c r="J89" s="35">
        <v>1590</v>
      </c>
      <c r="K89" s="7">
        <f t="shared" si="8"/>
        <v>100</v>
      </c>
      <c r="L89" s="10">
        <f t="shared" si="9"/>
        <v>318</v>
      </c>
    </row>
    <row r="90" spans="2:12" s="3" customFormat="1" ht="15" customHeight="1" x14ac:dyDescent="0.25">
      <c r="B90" s="128" t="s">
        <v>571</v>
      </c>
      <c r="C90" s="128"/>
      <c r="D90" s="128"/>
      <c r="E90" s="128"/>
      <c r="F90" s="128"/>
      <c r="G90" s="128"/>
      <c r="H90" s="128"/>
      <c r="I90" s="128"/>
      <c r="J90" s="128"/>
      <c r="K90" s="128"/>
      <c r="L90" s="4">
        <f>SUM(L78:L89)</f>
        <v>11939.84</v>
      </c>
    </row>
    <row r="91" spans="2:12" s="3" customFormat="1" ht="15" customHeight="1" x14ac:dyDescent="0.25">
      <c r="B91" s="128" t="s">
        <v>587</v>
      </c>
      <c r="C91" s="128"/>
      <c r="D91" s="128"/>
      <c r="E91" s="128"/>
      <c r="F91" s="128"/>
      <c r="G91" s="128"/>
      <c r="H91" s="128"/>
      <c r="I91" s="128"/>
      <c r="J91" s="128"/>
      <c r="K91" s="128"/>
      <c r="L91" s="24"/>
    </row>
    <row r="92" spans="2:12" s="3" customFormat="1" ht="15" customHeight="1" x14ac:dyDescent="0.25">
      <c r="B92" s="128" t="s">
        <v>644</v>
      </c>
      <c r="C92" s="128"/>
      <c r="D92" s="128"/>
      <c r="E92" s="128"/>
      <c r="F92" s="128"/>
      <c r="G92" s="128"/>
      <c r="H92" s="128"/>
      <c r="I92" s="128"/>
      <c r="J92" s="128"/>
      <c r="K92" s="128"/>
      <c r="L92" s="128"/>
    </row>
    <row r="93" spans="2:12" s="3" customFormat="1" ht="15" customHeight="1" x14ac:dyDescent="0.25"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28"/>
    </row>
    <row r="94" spans="2:12" s="3" customFormat="1" ht="15" customHeight="1" x14ac:dyDescent="0.25">
      <c r="B94" s="52"/>
      <c r="C94" s="52"/>
      <c r="D94" s="52"/>
      <c r="E94" s="52"/>
      <c r="F94" s="52"/>
      <c r="G94" s="52"/>
      <c r="H94" s="52"/>
      <c r="I94" s="52"/>
      <c r="J94" s="52"/>
      <c r="K94" s="53"/>
      <c r="L94" s="28"/>
    </row>
    <row r="95" spans="2:12" s="3" customFormat="1" ht="24" customHeight="1" x14ac:dyDescent="0.25">
      <c r="B95" s="135" t="s">
        <v>631</v>
      </c>
      <c r="C95" s="135"/>
      <c r="D95" s="135"/>
      <c r="E95" s="135"/>
      <c r="F95" s="135"/>
      <c r="G95" s="135"/>
      <c r="H95" s="135"/>
      <c r="I95" s="135"/>
      <c r="J95" s="135"/>
      <c r="K95" s="135"/>
      <c r="L95" s="135"/>
    </row>
    <row r="96" spans="2:12" s="3" customFormat="1" ht="15" customHeight="1" x14ac:dyDescent="0.25">
      <c r="B96" s="134" t="s">
        <v>1</v>
      </c>
      <c r="C96" s="134" t="s">
        <v>573</v>
      </c>
      <c r="D96" s="134" t="s">
        <v>574</v>
      </c>
      <c r="E96" s="134" t="s">
        <v>575</v>
      </c>
      <c r="F96" s="134" t="s">
        <v>576</v>
      </c>
      <c r="G96" s="134" t="s">
        <v>577</v>
      </c>
      <c r="H96" s="134" t="s">
        <v>578</v>
      </c>
      <c r="I96" s="134" t="s">
        <v>579</v>
      </c>
      <c r="J96" s="134" t="s">
        <v>580</v>
      </c>
      <c r="K96" s="134" t="s">
        <v>567</v>
      </c>
      <c r="L96" s="134"/>
    </row>
    <row r="97" spans="2:12" s="3" customFormat="1" ht="36.75" customHeight="1" x14ac:dyDescent="0.25">
      <c r="B97" s="134"/>
      <c r="C97" s="134"/>
      <c r="D97" s="134"/>
      <c r="E97" s="134"/>
      <c r="F97" s="134"/>
      <c r="G97" s="134"/>
      <c r="H97" s="134"/>
      <c r="I97" s="134"/>
      <c r="J97" s="134"/>
      <c r="K97" s="54" t="s">
        <v>581</v>
      </c>
      <c r="L97" s="54" t="s">
        <v>580</v>
      </c>
    </row>
    <row r="98" spans="2:12" s="3" customFormat="1" ht="65.25" customHeight="1" x14ac:dyDescent="0.25">
      <c r="B98" s="5">
        <v>1</v>
      </c>
      <c r="C98" s="5">
        <v>14</v>
      </c>
      <c r="D98" s="5" t="s">
        <v>149</v>
      </c>
      <c r="E98" s="14" t="s">
        <v>150</v>
      </c>
      <c r="F98" s="15" t="s">
        <v>151</v>
      </c>
      <c r="G98" s="5" t="s">
        <v>152</v>
      </c>
      <c r="H98" s="50">
        <v>4500</v>
      </c>
      <c r="I98" s="59">
        <v>0.94</v>
      </c>
      <c r="J98" s="60">
        <v>4230</v>
      </c>
      <c r="K98" s="7">
        <f t="shared" ref="K98:K140" si="10">H98*20/100</f>
        <v>900</v>
      </c>
      <c r="L98" s="10">
        <f t="shared" ref="L98:L140" si="11">K98*I98</f>
        <v>846</v>
      </c>
    </row>
    <row r="99" spans="2:12" s="3" customFormat="1" ht="96" customHeight="1" x14ac:dyDescent="0.25">
      <c r="B99" s="5">
        <v>2</v>
      </c>
      <c r="C99" s="5">
        <v>22</v>
      </c>
      <c r="D99" s="5" t="s">
        <v>153</v>
      </c>
      <c r="E99" s="14" t="s">
        <v>154</v>
      </c>
      <c r="F99" s="15" t="s">
        <v>155</v>
      </c>
      <c r="G99" s="5" t="s">
        <v>152</v>
      </c>
      <c r="H99" s="47">
        <v>800</v>
      </c>
      <c r="I99" s="59">
        <v>4.24</v>
      </c>
      <c r="J99" s="60">
        <v>3392</v>
      </c>
      <c r="K99" s="7">
        <f t="shared" si="10"/>
        <v>160</v>
      </c>
      <c r="L99" s="10">
        <f t="shared" si="11"/>
        <v>678.40000000000009</v>
      </c>
    </row>
    <row r="100" spans="2:12" s="3" customFormat="1" ht="99.75" customHeight="1" x14ac:dyDescent="0.25">
      <c r="B100" s="5">
        <v>3</v>
      </c>
      <c r="C100" s="5">
        <v>27</v>
      </c>
      <c r="D100" s="5" t="s">
        <v>156</v>
      </c>
      <c r="E100" s="15" t="s">
        <v>157</v>
      </c>
      <c r="F100" s="15" t="s">
        <v>158</v>
      </c>
      <c r="G100" s="6" t="s">
        <v>152</v>
      </c>
      <c r="H100" s="61">
        <v>2500</v>
      </c>
      <c r="I100" s="59">
        <v>1.84</v>
      </c>
      <c r="J100" s="60">
        <v>4600</v>
      </c>
      <c r="K100" s="7">
        <f t="shared" si="10"/>
        <v>500</v>
      </c>
      <c r="L100" s="10">
        <f t="shared" si="11"/>
        <v>920</v>
      </c>
    </row>
    <row r="101" spans="2:12" s="3" customFormat="1" ht="75" customHeight="1" x14ac:dyDescent="0.25">
      <c r="B101" s="5">
        <v>4</v>
      </c>
      <c r="C101" s="5">
        <v>32</v>
      </c>
      <c r="D101" s="5" t="s">
        <v>159</v>
      </c>
      <c r="E101" s="14" t="s">
        <v>160</v>
      </c>
      <c r="F101" s="15" t="s">
        <v>161</v>
      </c>
      <c r="G101" s="5" t="s">
        <v>152</v>
      </c>
      <c r="H101" s="50">
        <v>5000</v>
      </c>
      <c r="I101" s="59">
        <v>0.35</v>
      </c>
      <c r="J101" s="60">
        <v>1750</v>
      </c>
      <c r="K101" s="7">
        <f t="shared" si="10"/>
        <v>1000</v>
      </c>
      <c r="L101" s="10">
        <f t="shared" si="11"/>
        <v>350</v>
      </c>
    </row>
    <row r="102" spans="2:12" s="3" customFormat="1" ht="84.75" customHeight="1" x14ac:dyDescent="0.25">
      <c r="B102" s="5">
        <v>5</v>
      </c>
      <c r="C102" s="5">
        <v>37</v>
      </c>
      <c r="D102" s="5" t="s">
        <v>162</v>
      </c>
      <c r="E102" s="14" t="s">
        <v>163</v>
      </c>
      <c r="F102" s="15" t="s">
        <v>164</v>
      </c>
      <c r="G102" s="5" t="s">
        <v>152</v>
      </c>
      <c r="H102" s="7">
        <v>1950</v>
      </c>
      <c r="I102" s="8">
        <v>3.94</v>
      </c>
      <c r="J102" s="62">
        <v>7683</v>
      </c>
      <c r="K102" s="7">
        <f t="shared" si="10"/>
        <v>390</v>
      </c>
      <c r="L102" s="10">
        <f t="shared" si="11"/>
        <v>1536.6</v>
      </c>
    </row>
    <row r="103" spans="2:12" s="3" customFormat="1" ht="88.5" customHeight="1" x14ac:dyDescent="0.25">
      <c r="B103" s="5">
        <v>6</v>
      </c>
      <c r="C103" s="5">
        <v>38</v>
      </c>
      <c r="D103" s="5" t="s">
        <v>165</v>
      </c>
      <c r="E103" s="14" t="s">
        <v>166</v>
      </c>
      <c r="F103" s="15" t="s">
        <v>167</v>
      </c>
      <c r="G103" s="5" t="s">
        <v>152</v>
      </c>
      <c r="H103" s="7">
        <v>1500</v>
      </c>
      <c r="I103" s="8">
        <v>3.4</v>
      </c>
      <c r="J103" s="62">
        <v>5100</v>
      </c>
      <c r="K103" s="7">
        <f t="shared" si="10"/>
        <v>300</v>
      </c>
      <c r="L103" s="10">
        <f t="shared" si="11"/>
        <v>1020</v>
      </c>
    </row>
    <row r="104" spans="2:12" s="3" customFormat="1" ht="78.75" customHeight="1" x14ac:dyDescent="0.25">
      <c r="B104" s="5">
        <v>7</v>
      </c>
      <c r="C104" s="5">
        <v>40</v>
      </c>
      <c r="D104" s="5" t="s">
        <v>168</v>
      </c>
      <c r="E104" s="14" t="s">
        <v>169</v>
      </c>
      <c r="F104" s="15" t="s">
        <v>170</v>
      </c>
      <c r="G104" s="5" t="s">
        <v>152</v>
      </c>
      <c r="H104" s="7">
        <v>1300</v>
      </c>
      <c r="I104" s="8">
        <v>2.14</v>
      </c>
      <c r="J104" s="62">
        <v>2782</v>
      </c>
      <c r="K104" s="7">
        <f t="shared" si="10"/>
        <v>260</v>
      </c>
      <c r="L104" s="10">
        <f t="shared" si="11"/>
        <v>556.4</v>
      </c>
    </row>
    <row r="105" spans="2:12" s="3" customFormat="1" ht="60" x14ac:dyDescent="0.25">
      <c r="B105" s="5">
        <v>8</v>
      </c>
      <c r="C105" s="5">
        <v>49</v>
      </c>
      <c r="D105" s="5" t="s">
        <v>171</v>
      </c>
      <c r="E105" s="14" t="s">
        <v>172</v>
      </c>
      <c r="F105" s="15" t="s">
        <v>173</v>
      </c>
      <c r="G105" s="5" t="s">
        <v>152</v>
      </c>
      <c r="H105" s="7">
        <v>40000</v>
      </c>
      <c r="I105" s="8">
        <v>0.36</v>
      </c>
      <c r="J105" s="62">
        <v>14400</v>
      </c>
      <c r="K105" s="7">
        <f t="shared" si="10"/>
        <v>8000</v>
      </c>
      <c r="L105" s="10">
        <f t="shared" si="11"/>
        <v>2880</v>
      </c>
    </row>
    <row r="106" spans="2:12" s="3" customFormat="1" ht="96" customHeight="1" x14ac:dyDescent="0.25">
      <c r="B106" s="5">
        <v>9</v>
      </c>
      <c r="C106" s="5">
        <v>58</v>
      </c>
      <c r="D106" s="5" t="s">
        <v>174</v>
      </c>
      <c r="E106" s="14" t="s">
        <v>175</v>
      </c>
      <c r="F106" s="14" t="s">
        <v>176</v>
      </c>
      <c r="G106" s="5" t="s">
        <v>152</v>
      </c>
      <c r="H106" s="7">
        <v>7000</v>
      </c>
      <c r="I106" s="8">
        <v>1.84</v>
      </c>
      <c r="J106" s="62">
        <v>12880</v>
      </c>
      <c r="K106" s="7">
        <f t="shared" si="10"/>
        <v>1400</v>
      </c>
      <c r="L106" s="10">
        <f t="shared" si="11"/>
        <v>2576</v>
      </c>
    </row>
    <row r="107" spans="2:12" s="3" customFormat="1" ht="60" x14ac:dyDescent="0.25">
      <c r="B107" s="5">
        <v>10</v>
      </c>
      <c r="C107" s="5">
        <v>60</v>
      </c>
      <c r="D107" s="5" t="s">
        <v>177</v>
      </c>
      <c r="E107" s="14" t="s">
        <v>588</v>
      </c>
      <c r="F107" s="14" t="s">
        <v>178</v>
      </c>
      <c r="G107" s="5" t="s">
        <v>152</v>
      </c>
      <c r="H107" s="7">
        <v>3000</v>
      </c>
      <c r="I107" s="8">
        <v>1.67</v>
      </c>
      <c r="J107" s="62">
        <v>5010</v>
      </c>
      <c r="K107" s="7">
        <f t="shared" si="10"/>
        <v>600</v>
      </c>
      <c r="L107" s="10">
        <f t="shared" si="11"/>
        <v>1002</v>
      </c>
    </row>
    <row r="108" spans="2:12" s="3" customFormat="1" ht="103.5" customHeight="1" x14ac:dyDescent="0.25">
      <c r="B108" s="5">
        <v>11</v>
      </c>
      <c r="C108" s="5">
        <v>65</v>
      </c>
      <c r="D108" s="5" t="s">
        <v>179</v>
      </c>
      <c r="E108" s="14" t="s">
        <v>180</v>
      </c>
      <c r="F108" s="14" t="s">
        <v>181</v>
      </c>
      <c r="G108" s="5" t="s">
        <v>152</v>
      </c>
      <c r="H108" s="5">
        <v>800</v>
      </c>
      <c r="I108" s="8">
        <v>5.34</v>
      </c>
      <c r="J108" s="62">
        <v>4272</v>
      </c>
      <c r="K108" s="7">
        <f t="shared" si="10"/>
        <v>160</v>
      </c>
      <c r="L108" s="10">
        <f t="shared" si="11"/>
        <v>854.4</v>
      </c>
    </row>
    <row r="109" spans="2:12" s="3" customFormat="1" ht="81" customHeight="1" x14ac:dyDescent="0.25">
      <c r="B109" s="5">
        <v>12</v>
      </c>
      <c r="C109" s="5">
        <v>73</v>
      </c>
      <c r="D109" s="5" t="s">
        <v>182</v>
      </c>
      <c r="E109" s="14" t="s">
        <v>183</v>
      </c>
      <c r="F109" s="14" t="s">
        <v>184</v>
      </c>
      <c r="G109" s="5" t="s">
        <v>152</v>
      </c>
      <c r="H109" s="7">
        <v>1400</v>
      </c>
      <c r="I109" s="8">
        <v>2.19</v>
      </c>
      <c r="J109" s="62">
        <v>3066</v>
      </c>
      <c r="K109" s="7">
        <f t="shared" si="10"/>
        <v>280</v>
      </c>
      <c r="L109" s="10">
        <f t="shared" si="11"/>
        <v>613.19999999999993</v>
      </c>
    </row>
    <row r="110" spans="2:12" s="3" customFormat="1" ht="73.5" customHeight="1" x14ac:dyDescent="0.25">
      <c r="B110" s="5">
        <v>13</v>
      </c>
      <c r="C110" s="5">
        <v>74</v>
      </c>
      <c r="D110" s="5" t="s">
        <v>185</v>
      </c>
      <c r="E110" s="14" t="s">
        <v>186</v>
      </c>
      <c r="F110" s="14" t="s">
        <v>187</v>
      </c>
      <c r="G110" s="5" t="s">
        <v>152</v>
      </c>
      <c r="H110" s="5">
        <v>400</v>
      </c>
      <c r="I110" s="8">
        <v>0.69</v>
      </c>
      <c r="J110" s="62">
        <v>276</v>
      </c>
      <c r="K110" s="7">
        <f t="shared" si="10"/>
        <v>80</v>
      </c>
      <c r="L110" s="10">
        <f t="shared" si="11"/>
        <v>55.199999999999996</v>
      </c>
    </row>
    <row r="111" spans="2:12" s="3" customFormat="1" ht="60" x14ac:dyDescent="0.25">
      <c r="B111" s="5">
        <v>14</v>
      </c>
      <c r="C111" s="5">
        <v>80</v>
      </c>
      <c r="D111" s="5" t="s">
        <v>188</v>
      </c>
      <c r="E111" s="14" t="s">
        <v>189</v>
      </c>
      <c r="F111" s="14" t="s">
        <v>190</v>
      </c>
      <c r="G111" s="5" t="s">
        <v>152</v>
      </c>
      <c r="H111" s="7">
        <v>12000</v>
      </c>
      <c r="I111" s="8">
        <v>0.64</v>
      </c>
      <c r="J111" s="62">
        <v>7680</v>
      </c>
      <c r="K111" s="7">
        <f t="shared" si="10"/>
        <v>2400</v>
      </c>
      <c r="L111" s="10">
        <f t="shared" si="11"/>
        <v>1536</v>
      </c>
    </row>
    <row r="112" spans="2:12" s="3" customFormat="1" ht="52.5" customHeight="1" x14ac:dyDescent="0.25">
      <c r="B112" s="5">
        <v>15</v>
      </c>
      <c r="C112" s="5">
        <v>82</v>
      </c>
      <c r="D112" s="5" t="s">
        <v>191</v>
      </c>
      <c r="E112" s="14" t="s">
        <v>192</v>
      </c>
      <c r="F112" s="14" t="s">
        <v>193</v>
      </c>
      <c r="G112" s="5" t="s">
        <v>152</v>
      </c>
      <c r="H112" s="50">
        <v>1500</v>
      </c>
      <c r="I112" s="59">
        <v>2.59</v>
      </c>
      <c r="J112" s="60">
        <v>3885</v>
      </c>
      <c r="K112" s="7">
        <f t="shared" si="10"/>
        <v>300</v>
      </c>
      <c r="L112" s="10">
        <f t="shared" si="11"/>
        <v>777</v>
      </c>
    </row>
    <row r="113" spans="2:12" s="3" customFormat="1" ht="51" customHeight="1" x14ac:dyDescent="0.25">
      <c r="B113" s="5">
        <v>16</v>
      </c>
      <c r="C113" s="5">
        <v>84</v>
      </c>
      <c r="D113" s="5" t="s">
        <v>194</v>
      </c>
      <c r="E113" s="14" t="s">
        <v>195</v>
      </c>
      <c r="F113" s="14" t="s">
        <v>196</v>
      </c>
      <c r="G113" s="5" t="s">
        <v>152</v>
      </c>
      <c r="H113" s="50">
        <v>6000</v>
      </c>
      <c r="I113" s="59">
        <v>4.9400000000000004</v>
      </c>
      <c r="J113" s="60">
        <v>29640</v>
      </c>
      <c r="K113" s="7">
        <f t="shared" si="10"/>
        <v>1200</v>
      </c>
      <c r="L113" s="10">
        <f t="shared" si="11"/>
        <v>5928.0000000000009</v>
      </c>
    </row>
    <row r="114" spans="2:12" s="3" customFormat="1" ht="45" x14ac:dyDescent="0.25">
      <c r="B114" s="5">
        <v>17</v>
      </c>
      <c r="C114" s="5">
        <v>85</v>
      </c>
      <c r="D114" s="5" t="s">
        <v>197</v>
      </c>
      <c r="E114" s="14" t="s">
        <v>198</v>
      </c>
      <c r="F114" s="14" t="s">
        <v>199</v>
      </c>
      <c r="G114" s="5" t="s">
        <v>152</v>
      </c>
      <c r="H114" s="50">
        <v>1000</v>
      </c>
      <c r="I114" s="59">
        <v>7.74</v>
      </c>
      <c r="J114" s="60">
        <v>7740</v>
      </c>
      <c r="K114" s="7">
        <f t="shared" si="10"/>
        <v>200</v>
      </c>
      <c r="L114" s="10">
        <f t="shared" si="11"/>
        <v>1548</v>
      </c>
    </row>
    <row r="115" spans="2:12" s="3" customFormat="1" ht="72.75" customHeight="1" x14ac:dyDescent="0.25">
      <c r="B115" s="5">
        <v>18</v>
      </c>
      <c r="C115" s="5">
        <v>87</v>
      </c>
      <c r="D115" s="5" t="s">
        <v>200</v>
      </c>
      <c r="E115" s="14" t="s">
        <v>201</v>
      </c>
      <c r="F115" s="14" t="s">
        <v>202</v>
      </c>
      <c r="G115" s="5" t="s">
        <v>152</v>
      </c>
      <c r="H115" s="50">
        <v>2000</v>
      </c>
      <c r="I115" s="59">
        <v>1.34</v>
      </c>
      <c r="J115" s="60">
        <v>2680</v>
      </c>
      <c r="K115" s="7">
        <f t="shared" si="10"/>
        <v>400</v>
      </c>
      <c r="L115" s="10">
        <f t="shared" si="11"/>
        <v>536</v>
      </c>
    </row>
    <row r="116" spans="2:12" s="3" customFormat="1" ht="95.25" customHeight="1" x14ac:dyDescent="0.25">
      <c r="B116" s="5">
        <v>19</v>
      </c>
      <c r="C116" s="5">
        <v>89</v>
      </c>
      <c r="D116" s="5" t="s">
        <v>203</v>
      </c>
      <c r="E116" s="14" t="s">
        <v>204</v>
      </c>
      <c r="F116" s="14" t="s">
        <v>205</v>
      </c>
      <c r="G116" s="5" t="s">
        <v>152</v>
      </c>
      <c r="H116" s="50">
        <v>5000</v>
      </c>
      <c r="I116" s="59">
        <v>2.64</v>
      </c>
      <c r="J116" s="60">
        <v>13200</v>
      </c>
      <c r="K116" s="7">
        <f t="shared" si="10"/>
        <v>1000</v>
      </c>
      <c r="L116" s="10">
        <f t="shared" si="11"/>
        <v>2640</v>
      </c>
    </row>
    <row r="117" spans="2:12" s="3" customFormat="1" ht="45" x14ac:dyDescent="0.25">
      <c r="B117" s="5">
        <v>20</v>
      </c>
      <c r="C117" s="5">
        <v>96</v>
      </c>
      <c r="D117" s="5" t="s">
        <v>206</v>
      </c>
      <c r="E117" s="14" t="s">
        <v>207</v>
      </c>
      <c r="F117" s="14" t="s">
        <v>208</v>
      </c>
      <c r="G117" s="5" t="s">
        <v>152</v>
      </c>
      <c r="H117" s="50">
        <v>1500</v>
      </c>
      <c r="I117" s="59">
        <v>1.19</v>
      </c>
      <c r="J117" s="60">
        <v>1785</v>
      </c>
      <c r="K117" s="7">
        <f t="shared" si="10"/>
        <v>300</v>
      </c>
      <c r="L117" s="10">
        <f t="shared" si="11"/>
        <v>357</v>
      </c>
    </row>
    <row r="118" spans="2:12" s="3" customFormat="1" ht="101.25" customHeight="1" x14ac:dyDescent="0.25">
      <c r="B118" s="5">
        <v>21</v>
      </c>
      <c r="C118" s="5">
        <v>98</v>
      </c>
      <c r="D118" s="5" t="s">
        <v>209</v>
      </c>
      <c r="E118" s="14" t="s">
        <v>210</v>
      </c>
      <c r="F118" s="14" t="s">
        <v>211</v>
      </c>
      <c r="G118" s="5" t="s">
        <v>152</v>
      </c>
      <c r="H118" s="50">
        <v>2000</v>
      </c>
      <c r="I118" s="59">
        <v>7.64</v>
      </c>
      <c r="J118" s="60">
        <v>15280</v>
      </c>
      <c r="K118" s="7">
        <f t="shared" si="10"/>
        <v>400</v>
      </c>
      <c r="L118" s="10">
        <f t="shared" si="11"/>
        <v>3056</v>
      </c>
    </row>
    <row r="119" spans="2:12" s="3" customFormat="1" ht="57.75" customHeight="1" x14ac:dyDescent="0.25">
      <c r="B119" s="5">
        <v>22</v>
      </c>
      <c r="C119" s="5">
        <v>102</v>
      </c>
      <c r="D119" s="5" t="s">
        <v>212</v>
      </c>
      <c r="E119" s="14" t="s">
        <v>213</v>
      </c>
      <c r="F119" s="14" t="s">
        <v>214</v>
      </c>
      <c r="G119" s="5" t="s">
        <v>152</v>
      </c>
      <c r="H119" s="50">
        <v>1000</v>
      </c>
      <c r="I119" s="59">
        <v>4.04</v>
      </c>
      <c r="J119" s="60">
        <v>4040</v>
      </c>
      <c r="K119" s="7">
        <f t="shared" si="10"/>
        <v>200</v>
      </c>
      <c r="L119" s="10">
        <f t="shared" si="11"/>
        <v>808</v>
      </c>
    </row>
    <row r="120" spans="2:12" s="3" customFormat="1" ht="81" customHeight="1" x14ac:dyDescent="0.25">
      <c r="B120" s="5">
        <v>23</v>
      </c>
      <c r="C120" s="5">
        <v>121</v>
      </c>
      <c r="D120" s="5" t="s">
        <v>215</v>
      </c>
      <c r="E120" s="14" t="s">
        <v>216</v>
      </c>
      <c r="F120" s="14" t="s">
        <v>217</v>
      </c>
      <c r="G120" s="5" t="s">
        <v>152</v>
      </c>
      <c r="H120" s="5">
        <v>75</v>
      </c>
      <c r="I120" s="8">
        <v>1.63</v>
      </c>
      <c r="J120" s="62">
        <v>122.25</v>
      </c>
      <c r="K120" s="7">
        <f t="shared" si="10"/>
        <v>15</v>
      </c>
      <c r="L120" s="10">
        <f t="shared" si="11"/>
        <v>24.45</v>
      </c>
    </row>
    <row r="121" spans="2:12" s="3" customFormat="1" ht="73.5" customHeight="1" x14ac:dyDescent="0.25">
      <c r="B121" s="5">
        <v>24</v>
      </c>
      <c r="C121" s="5">
        <v>127</v>
      </c>
      <c r="D121" s="5" t="s">
        <v>218</v>
      </c>
      <c r="E121" s="14" t="s">
        <v>219</v>
      </c>
      <c r="F121" s="14" t="s">
        <v>220</v>
      </c>
      <c r="G121" s="5" t="s">
        <v>152</v>
      </c>
      <c r="H121" s="5">
        <v>50</v>
      </c>
      <c r="I121" s="8">
        <v>10.94</v>
      </c>
      <c r="J121" s="62">
        <v>547</v>
      </c>
      <c r="K121" s="7">
        <f t="shared" si="10"/>
        <v>10</v>
      </c>
      <c r="L121" s="10">
        <f t="shared" si="11"/>
        <v>109.39999999999999</v>
      </c>
    </row>
    <row r="122" spans="2:12" s="3" customFormat="1" ht="77.25" customHeight="1" x14ac:dyDescent="0.25">
      <c r="B122" s="5">
        <v>25</v>
      </c>
      <c r="C122" s="5">
        <v>133</v>
      </c>
      <c r="D122" s="5" t="s">
        <v>221</v>
      </c>
      <c r="E122" s="14" t="s">
        <v>222</v>
      </c>
      <c r="F122" s="14" t="s">
        <v>223</v>
      </c>
      <c r="G122" s="5" t="s">
        <v>152</v>
      </c>
      <c r="H122" s="7">
        <v>7658</v>
      </c>
      <c r="I122" s="8">
        <v>0.27</v>
      </c>
      <c r="J122" s="62">
        <v>2067.66</v>
      </c>
      <c r="K122" s="7">
        <v>1531</v>
      </c>
      <c r="L122" s="10">
        <f t="shared" si="11"/>
        <v>413.37</v>
      </c>
    </row>
    <row r="123" spans="2:12" s="3" customFormat="1" ht="84" customHeight="1" x14ac:dyDescent="0.25">
      <c r="B123" s="5">
        <v>26</v>
      </c>
      <c r="C123" s="5">
        <v>138</v>
      </c>
      <c r="D123" s="5" t="s">
        <v>224</v>
      </c>
      <c r="E123" s="14" t="s">
        <v>225</v>
      </c>
      <c r="F123" s="14" t="s">
        <v>226</v>
      </c>
      <c r="G123" s="5" t="s">
        <v>152</v>
      </c>
      <c r="H123" s="7">
        <v>1200</v>
      </c>
      <c r="I123" s="8">
        <v>11.74</v>
      </c>
      <c r="J123" s="62">
        <v>14088</v>
      </c>
      <c r="K123" s="7">
        <f t="shared" si="10"/>
        <v>240</v>
      </c>
      <c r="L123" s="10">
        <f t="shared" si="11"/>
        <v>2817.6</v>
      </c>
    </row>
    <row r="124" spans="2:12" s="3" customFormat="1" ht="90" customHeight="1" x14ac:dyDescent="0.25">
      <c r="B124" s="5">
        <v>27</v>
      </c>
      <c r="C124" s="5">
        <v>141</v>
      </c>
      <c r="D124" s="5" t="s">
        <v>227</v>
      </c>
      <c r="E124" s="14" t="s">
        <v>228</v>
      </c>
      <c r="F124" s="14" t="s">
        <v>229</v>
      </c>
      <c r="G124" s="5" t="s">
        <v>152</v>
      </c>
      <c r="H124" s="5">
        <v>25</v>
      </c>
      <c r="I124" s="8">
        <v>56</v>
      </c>
      <c r="J124" s="62">
        <v>1400</v>
      </c>
      <c r="K124" s="7">
        <f t="shared" si="10"/>
        <v>5</v>
      </c>
      <c r="L124" s="10">
        <f t="shared" si="11"/>
        <v>280</v>
      </c>
    </row>
    <row r="125" spans="2:12" s="3" customFormat="1" ht="80.25" customHeight="1" x14ac:dyDescent="0.25">
      <c r="B125" s="5">
        <v>28</v>
      </c>
      <c r="C125" s="5">
        <v>158</v>
      </c>
      <c r="D125" s="5" t="s">
        <v>230</v>
      </c>
      <c r="E125" s="14" t="s">
        <v>231</v>
      </c>
      <c r="F125" s="14" t="s">
        <v>232</v>
      </c>
      <c r="G125" s="5" t="s">
        <v>152</v>
      </c>
      <c r="H125" s="5">
        <v>100</v>
      </c>
      <c r="I125" s="8">
        <v>14.44</v>
      </c>
      <c r="J125" s="62">
        <v>1444</v>
      </c>
      <c r="K125" s="7">
        <f t="shared" si="10"/>
        <v>20</v>
      </c>
      <c r="L125" s="10">
        <f t="shared" si="11"/>
        <v>288.8</v>
      </c>
    </row>
    <row r="126" spans="2:12" s="3" customFormat="1" ht="52.5" customHeight="1" x14ac:dyDescent="0.25">
      <c r="B126" s="5">
        <v>29</v>
      </c>
      <c r="C126" s="5">
        <v>187</v>
      </c>
      <c r="D126" s="5" t="s">
        <v>233</v>
      </c>
      <c r="E126" s="14" t="s">
        <v>234</v>
      </c>
      <c r="F126" s="14" t="s">
        <v>235</v>
      </c>
      <c r="G126" s="5" t="s">
        <v>152</v>
      </c>
      <c r="H126" s="7">
        <v>2000</v>
      </c>
      <c r="I126" s="8">
        <v>1.79</v>
      </c>
      <c r="J126" s="62">
        <v>3580</v>
      </c>
      <c r="K126" s="7">
        <f t="shared" si="10"/>
        <v>400</v>
      </c>
      <c r="L126" s="10">
        <f t="shared" si="11"/>
        <v>716</v>
      </c>
    </row>
    <row r="127" spans="2:12" s="3" customFormat="1" ht="75" customHeight="1" x14ac:dyDescent="0.25">
      <c r="B127" s="5">
        <v>30</v>
      </c>
      <c r="C127" s="5">
        <v>199</v>
      </c>
      <c r="D127" s="5" t="s">
        <v>236</v>
      </c>
      <c r="E127" s="14" t="s">
        <v>237</v>
      </c>
      <c r="F127" s="14" t="s">
        <v>238</v>
      </c>
      <c r="G127" s="5" t="s">
        <v>152</v>
      </c>
      <c r="H127" s="7">
        <v>12000</v>
      </c>
      <c r="I127" s="8">
        <v>1.17</v>
      </c>
      <c r="J127" s="62">
        <v>14040</v>
      </c>
      <c r="K127" s="7">
        <f t="shared" si="10"/>
        <v>2400</v>
      </c>
      <c r="L127" s="10">
        <f t="shared" si="11"/>
        <v>2808</v>
      </c>
    </row>
    <row r="128" spans="2:12" s="3" customFormat="1" ht="87.75" customHeight="1" x14ac:dyDescent="0.25">
      <c r="B128" s="5">
        <v>31</v>
      </c>
      <c r="C128" s="5">
        <v>200</v>
      </c>
      <c r="D128" s="5" t="s">
        <v>239</v>
      </c>
      <c r="E128" s="25" t="s">
        <v>240</v>
      </c>
      <c r="F128" s="14" t="s">
        <v>241</v>
      </c>
      <c r="G128" s="5" t="s">
        <v>152</v>
      </c>
      <c r="H128" s="5">
        <v>500</v>
      </c>
      <c r="I128" s="8">
        <v>2.17</v>
      </c>
      <c r="J128" s="62">
        <v>1085</v>
      </c>
      <c r="K128" s="7">
        <f t="shared" si="10"/>
        <v>100</v>
      </c>
      <c r="L128" s="10">
        <f t="shared" si="11"/>
        <v>217</v>
      </c>
    </row>
    <row r="129" spans="2:12" s="3" customFormat="1" ht="80.25" customHeight="1" x14ac:dyDescent="0.25">
      <c r="B129" s="5">
        <v>32</v>
      </c>
      <c r="C129" s="5">
        <v>205</v>
      </c>
      <c r="D129" s="5" t="s">
        <v>242</v>
      </c>
      <c r="E129" s="14" t="s">
        <v>243</v>
      </c>
      <c r="F129" s="14" t="s">
        <v>244</v>
      </c>
      <c r="G129" s="5" t="s">
        <v>152</v>
      </c>
      <c r="H129" s="7">
        <v>15000</v>
      </c>
      <c r="I129" s="8">
        <v>1.47</v>
      </c>
      <c r="J129" s="62">
        <v>22050</v>
      </c>
      <c r="K129" s="7">
        <f t="shared" si="10"/>
        <v>3000</v>
      </c>
      <c r="L129" s="10">
        <f t="shared" si="11"/>
        <v>4410</v>
      </c>
    </row>
    <row r="130" spans="2:12" s="3" customFormat="1" ht="63.75" customHeight="1" x14ac:dyDescent="0.25">
      <c r="B130" s="5">
        <v>33</v>
      </c>
      <c r="C130" s="5">
        <v>211</v>
      </c>
      <c r="D130" s="5" t="s">
        <v>245</v>
      </c>
      <c r="E130" s="14" t="s">
        <v>246</v>
      </c>
      <c r="F130" s="14" t="s">
        <v>247</v>
      </c>
      <c r="G130" s="5" t="s">
        <v>152</v>
      </c>
      <c r="H130" s="7">
        <v>2000</v>
      </c>
      <c r="I130" s="8">
        <v>4.97</v>
      </c>
      <c r="J130" s="62">
        <v>9940</v>
      </c>
      <c r="K130" s="7">
        <f t="shared" si="10"/>
        <v>400</v>
      </c>
      <c r="L130" s="10">
        <f t="shared" si="11"/>
        <v>1988</v>
      </c>
    </row>
    <row r="131" spans="2:12" s="3" customFormat="1" ht="99" customHeight="1" x14ac:dyDescent="0.25">
      <c r="B131" s="5">
        <v>34</v>
      </c>
      <c r="C131" s="5">
        <v>220</v>
      </c>
      <c r="D131" s="5" t="s">
        <v>248</v>
      </c>
      <c r="E131" s="25" t="s">
        <v>249</v>
      </c>
      <c r="F131" s="14" t="s">
        <v>589</v>
      </c>
      <c r="G131" s="5" t="s">
        <v>152</v>
      </c>
      <c r="H131" s="5">
        <v>200</v>
      </c>
      <c r="I131" s="8">
        <v>2.04</v>
      </c>
      <c r="J131" s="62">
        <v>408</v>
      </c>
      <c r="K131" s="7">
        <f t="shared" si="10"/>
        <v>40</v>
      </c>
      <c r="L131" s="10">
        <f t="shared" si="11"/>
        <v>81.599999999999994</v>
      </c>
    </row>
    <row r="132" spans="2:12" s="3" customFormat="1" ht="60" x14ac:dyDescent="0.25">
      <c r="B132" s="5">
        <v>35</v>
      </c>
      <c r="C132" s="5">
        <v>222</v>
      </c>
      <c r="D132" s="5" t="s">
        <v>250</v>
      </c>
      <c r="E132" s="14" t="s">
        <v>251</v>
      </c>
      <c r="F132" s="14" t="s">
        <v>252</v>
      </c>
      <c r="G132" s="5" t="s">
        <v>152</v>
      </c>
      <c r="H132" s="7">
        <v>6000</v>
      </c>
      <c r="I132" s="8">
        <v>0.94</v>
      </c>
      <c r="J132" s="62">
        <v>5640</v>
      </c>
      <c r="K132" s="7">
        <f t="shared" si="10"/>
        <v>1200</v>
      </c>
      <c r="L132" s="10">
        <f t="shared" si="11"/>
        <v>1128</v>
      </c>
    </row>
    <row r="133" spans="2:12" s="3" customFormat="1" ht="89.25" customHeight="1" x14ac:dyDescent="0.25">
      <c r="B133" s="5">
        <v>36</v>
      </c>
      <c r="C133" s="5">
        <v>224</v>
      </c>
      <c r="D133" s="5" t="s">
        <v>253</v>
      </c>
      <c r="E133" s="14" t="s">
        <v>254</v>
      </c>
      <c r="F133" s="14" t="s">
        <v>255</v>
      </c>
      <c r="G133" s="5" t="s">
        <v>152</v>
      </c>
      <c r="H133" s="5">
        <v>50</v>
      </c>
      <c r="I133" s="8">
        <v>5.95</v>
      </c>
      <c r="J133" s="62">
        <v>297.5</v>
      </c>
      <c r="K133" s="7">
        <f t="shared" si="10"/>
        <v>10</v>
      </c>
      <c r="L133" s="10">
        <f t="shared" si="11"/>
        <v>59.5</v>
      </c>
    </row>
    <row r="134" spans="2:12" s="3" customFormat="1" ht="89.25" customHeight="1" x14ac:dyDescent="0.25">
      <c r="B134" s="5">
        <v>37</v>
      </c>
      <c r="C134" s="5">
        <v>226</v>
      </c>
      <c r="D134" s="5" t="s">
        <v>256</v>
      </c>
      <c r="E134" s="14" t="s">
        <v>257</v>
      </c>
      <c r="F134" s="14" t="s">
        <v>258</v>
      </c>
      <c r="G134" s="5" t="s">
        <v>152</v>
      </c>
      <c r="H134" s="5">
        <v>500</v>
      </c>
      <c r="I134" s="8">
        <v>3.17</v>
      </c>
      <c r="J134" s="62">
        <v>1585</v>
      </c>
      <c r="K134" s="7">
        <f t="shared" si="10"/>
        <v>100</v>
      </c>
      <c r="L134" s="10">
        <f t="shared" si="11"/>
        <v>317</v>
      </c>
    </row>
    <row r="135" spans="2:12" s="3" customFormat="1" ht="69" customHeight="1" x14ac:dyDescent="0.25">
      <c r="B135" s="5">
        <v>38</v>
      </c>
      <c r="C135" s="5">
        <v>227</v>
      </c>
      <c r="D135" s="5" t="s">
        <v>259</v>
      </c>
      <c r="E135" s="14" t="s">
        <v>260</v>
      </c>
      <c r="F135" s="14" t="s">
        <v>261</v>
      </c>
      <c r="G135" s="5" t="s">
        <v>152</v>
      </c>
      <c r="H135" s="7">
        <v>5500</v>
      </c>
      <c r="I135" s="8">
        <v>1.75</v>
      </c>
      <c r="J135" s="62">
        <v>9625</v>
      </c>
      <c r="K135" s="7">
        <f t="shared" si="10"/>
        <v>1100</v>
      </c>
      <c r="L135" s="10">
        <f t="shared" si="11"/>
        <v>1925</v>
      </c>
    </row>
    <row r="136" spans="2:12" s="3" customFormat="1" ht="45" x14ac:dyDescent="0.25">
      <c r="B136" s="5">
        <v>39</v>
      </c>
      <c r="C136" s="5">
        <v>228</v>
      </c>
      <c r="D136" s="5" t="s">
        <v>262</v>
      </c>
      <c r="E136" s="14" t="s">
        <v>263</v>
      </c>
      <c r="F136" s="14" t="s">
        <v>264</v>
      </c>
      <c r="G136" s="5" t="s">
        <v>152</v>
      </c>
      <c r="H136" s="7">
        <v>1500</v>
      </c>
      <c r="I136" s="8">
        <v>3.49</v>
      </c>
      <c r="J136" s="62">
        <v>5235</v>
      </c>
      <c r="K136" s="7">
        <f t="shared" si="10"/>
        <v>300</v>
      </c>
      <c r="L136" s="10">
        <f t="shared" si="11"/>
        <v>1047</v>
      </c>
    </row>
    <row r="137" spans="2:12" s="3" customFormat="1" ht="87.75" customHeight="1" x14ac:dyDescent="0.25">
      <c r="B137" s="5">
        <v>40</v>
      </c>
      <c r="C137" s="5">
        <v>229</v>
      </c>
      <c r="D137" s="5" t="s">
        <v>265</v>
      </c>
      <c r="E137" s="14" t="s">
        <v>266</v>
      </c>
      <c r="F137" s="14" t="s">
        <v>267</v>
      </c>
      <c r="G137" s="5" t="s">
        <v>152</v>
      </c>
      <c r="H137" s="5">
        <v>15</v>
      </c>
      <c r="I137" s="8">
        <v>5.44</v>
      </c>
      <c r="J137" s="62">
        <v>81.599999999999994</v>
      </c>
      <c r="K137" s="7">
        <f t="shared" si="10"/>
        <v>3</v>
      </c>
      <c r="L137" s="10">
        <f t="shared" si="11"/>
        <v>16.32</v>
      </c>
    </row>
    <row r="138" spans="2:12" s="3" customFormat="1" ht="96" customHeight="1" x14ac:dyDescent="0.25">
      <c r="B138" s="5">
        <v>41</v>
      </c>
      <c r="C138" s="5">
        <v>232</v>
      </c>
      <c r="D138" s="5" t="s">
        <v>268</v>
      </c>
      <c r="E138" s="14" t="s">
        <v>269</v>
      </c>
      <c r="F138" s="14" t="s">
        <v>270</v>
      </c>
      <c r="G138" s="5" t="s">
        <v>152</v>
      </c>
      <c r="H138" s="7">
        <v>2000</v>
      </c>
      <c r="I138" s="8">
        <v>2.94</v>
      </c>
      <c r="J138" s="62">
        <v>5880</v>
      </c>
      <c r="K138" s="7">
        <f t="shared" si="10"/>
        <v>400</v>
      </c>
      <c r="L138" s="10">
        <f t="shared" si="11"/>
        <v>1176</v>
      </c>
    </row>
    <row r="139" spans="2:12" s="3" customFormat="1" ht="71.25" customHeight="1" x14ac:dyDescent="0.25">
      <c r="B139" s="5">
        <v>42</v>
      </c>
      <c r="C139" s="5">
        <v>236</v>
      </c>
      <c r="D139" s="5" t="s">
        <v>271</v>
      </c>
      <c r="E139" s="14" t="s">
        <v>272</v>
      </c>
      <c r="F139" s="14" t="s">
        <v>273</v>
      </c>
      <c r="G139" s="5" t="s">
        <v>152</v>
      </c>
      <c r="H139" s="7">
        <v>10000</v>
      </c>
      <c r="I139" s="8">
        <v>2.29</v>
      </c>
      <c r="J139" s="62">
        <v>22900</v>
      </c>
      <c r="K139" s="7">
        <f t="shared" si="10"/>
        <v>2000</v>
      </c>
      <c r="L139" s="10">
        <f t="shared" si="11"/>
        <v>4580</v>
      </c>
    </row>
    <row r="140" spans="2:12" s="3" customFormat="1" ht="71.25" customHeight="1" x14ac:dyDescent="0.25">
      <c r="B140" s="5">
        <v>43</v>
      </c>
      <c r="C140" s="5">
        <v>238</v>
      </c>
      <c r="D140" s="5" t="s">
        <v>274</v>
      </c>
      <c r="E140" s="14" t="s">
        <v>275</v>
      </c>
      <c r="F140" s="14" t="s">
        <v>276</v>
      </c>
      <c r="G140" s="5" t="s">
        <v>152</v>
      </c>
      <c r="H140" s="7">
        <v>4000</v>
      </c>
      <c r="I140" s="8">
        <v>0.87</v>
      </c>
      <c r="J140" s="62">
        <v>3480</v>
      </c>
      <c r="K140" s="7">
        <f t="shared" si="10"/>
        <v>800</v>
      </c>
      <c r="L140" s="10">
        <f t="shared" si="11"/>
        <v>696</v>
      </c>
    </row>
    <row r="141" spans="2:12" s="3" customFormat="1" ht="15" customHeight="1" x14ac:dyDescent="0.25">
      <c r="B141" s="128" t="s">
        <v>571</v>
      </c>
      <c r="C141" s="128"/>
      <c r="D141" s="128"/>
      <c r="E141" s="128"/>
      <c r="F141" s="128"/>
      <c r="G141" s="128"/>
      <c r="H141" s="128"/>
      <c r="I141" s="128"/>
      <c r="J141" s="128"/>
      <c r="K141" s="128"/>
      <c r="L141" s="4">
        <f>SUM(L98:L140)</f>
        <v>56173.240000000005</v>
      </c>
    </row>
    <row r="142" spans="2:12" s="3" customFormat="1" ht="17.25" customHeight="1" x14ac:dyDescent="0.25">
      <c r="B142" s="128" t="s">
        <v>590</v>
      </c>
      <c r="C142" s="128"/>
      <c r="D142" s="128"/>
      <c r="E142" s="128"/>
      <c r="F142" s="128"/>
      <c r="G142" s="128"/>
      <c r="H142" s="128"/>
      <c r="I142" s="128"/>
      <c r="J142" s="128"/>
      <c r="K142" s="128"/>
      <c r="L142" s="24"/>
    </row>
    <row r="143" spans="2:12" s="3" customFormat="1" ht="17.25" customHeight="1" x14ac:dyDescent="0.25">
      <c r="B143" s="128" t="s">
        <v>645</v>
      </c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</row>
    <row r="144" spans="2:12" s="3" customFormat="1" ht="17.25" customHeight="1" x14ac:dyDescent="0.25"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28"/>
    </row>
    <row r="145" spans="2:12" s="3" customFormat="1" ht="15" customHeight="1" x14ac:dyDescent="0.25">
      <c r="B145" s="52"/>
      <c r="C145" s="52"/>
      <c r="D145" s="52"/>
      <c r="E145" s="52"/>
      <c r="F145" s="52"/>
      <c r="G145" s="52"/>
      <c r="H145" s="52"/>
      <c r="I145" s="52"/>
      <c r="J145" s="52"/>
      <c r="K145" s="53"/>
      <c r="L145" s="28"/>
    </row>
    <row r="146" spans="2:12" s="3" customFormat="1" ht="15" customHeight="1" x14ac:dyDescent="0.25">
      <c r="B146" s="135" t="s">
        <v>632</v>
      </c>
      <c r="C146" s="135"/>
      <c r="D146" s="135"/>
      <c r="E146" s="135"/>
      <c r="F146" s="135"/>
      <c r="G146" s="135"/>
      <c r="H146" s="135"/>
      <c r="I146" s="135"/>
      <c r="J146" s="135"/>
      <c r="K146" s="135"/>
      <c r="L146" s="135"/>
    </row>
    <row r="147" spans="2:12" s="3" customFormat="1" ht="15" customHeight="1" x14ac:dyDescent="0.25">
      <c r="B147" s="134" t="s">
        <v>1</v>
      </c>
      <c r="C147" s="134" t="s">
        <v>573</v>
      </c>
      <c r="D147" s="134" t="s">
        <v>574</v>
      </c>
      <c r="E147" s="134" t="s">
        <v>575</v>
      </c>
      <c r="F147" s="134" t="s">
        <v>576</v>
      </c>
      <c r="G147" s="134" t="s">
        <v>577</v>
      </c>
      <c r="H147" s="134" t="s">
        <v>578</v>
      </c>
      <c r="I147" s="134" t="s">
        <v>579</v>
      </c>
      <c r="J147" s="134" t="s">
        <v>580</v>
      </c>
      <c r="K147" s="134" t="s">
        <v>567</v>
      </c>
      <c r="L147" s="134"/>
    </row>
    <row r="148" spans="2:12" s="3" customFormat="1" ht="35.25" customHeight="1" x14ac:dyDescent="0.25">
      <c r="B148" s="134"/>
      <c r="C148" s="134"/>
      <c r="D148" s="134"/>
      <c r="E148" s="134"/>
      <c r="F148" s="134"/>
      <c r="G148" s="134"/>
      <c r="H148" s="134"/>
      <c r="I148" s="134"/>
      <c r="J148" s="134"/>
      <c r="K148" s="54" t="s">
        <v>581</v>
      </c>
      <c r="L148" s="54" t="s">
        <v>580</v>
      </c>
    </row>
    <row r="149" spans="2:12" s="3" customFormat="1" ht="106.5" customHeight="1" x14ac:dyDescent="0.25">
      <c r="B149" s="5">
        <v>1</v>
      </c>
      <c r="C149" s="5">
        <v>132</v>
      </c>
      <c r="D149" s="47" t="s">
        <v>277</v>
      </c>
      <c r="E149" s="49" t="s">
        <v>278</v>
      </c>
      <c r="F149" s="49" t="s">
        <v>279</v>
      </c>
      <c r="G149" s="51" t="s">
        <v>280</v>
      </c>
      <c r="H149" s="63">
        <v>300</v>
      </c>
      <c r="I149" s="64">
        <v>7.9</v>
      </c>
      <c r="J149" s="64">
        <v>2370</v>
      </c>
      <c r="K149" s="7">
        <f>H149*20/100</f>
        <v>60</v>
      </c>
      <c r="L149" s="10">
        <f>K149*I149</f>
        <v>474</v>
      </c>
    </row>
    <row r="150" spans="2:12" s="3" customFormat="1" ht="15" customHeight="1" x14ac:dyDescent="0.25">
      <c r="B150" s="128" t="s">
        <v>571</v>
      </c>
      <c r="C150" s="128"/>
      <c r="D150" s="128"/>
      <c r="E150" s="128"/>
      <c r="F150" s="128"/>
      <c r="G150" s="128"/>
      <c r="H150" s="128"/>
      <c r="I150" s="128"/>
      <c r="J150" s="128"/>
      <c r="K150" s="128"/>
      <c r="L150" s="4">
        <f>SUM(L149)</f>
        <v>474</v>
      </c>
    </row>
    <row r="151" spans="2:12" s="3" customFormat="1" ht="15" customHeight="1" x14ac:dyDescent="0.25">
      <c r="B151" s="128" t="s">
        <v>591</v>
      </c>
      <c r="C151" s="128"/>
      <c r="D151" s="128"/>
      <c r="E151" s="128"/>
      <c r="F151" s="128"/>
      <c r="G151" s="128"/>
      <c r="H151" s="128"/>
      <c r="I151" s="128"/>
      <c r="J151" s="128"/>
      <c r="K151" s="128"/>
      <c r="L151" s="24"/>
    </row>
    <row r="152" spans="2:12" s="3" customFormat="1" ht="15" customHeight="1" x14ac:dyDescent="0.25">
      <c r="B152" s="128" t="s">
        <v>646</v>
      </c>
      <c r="C152" s="128"/>
      <c r="D152" s="128"/>
      <c r="E152" s="128"/>
      <c r="F152" s="128"/>
      <c r="G152" s="128"/>
      <c r="H152" s="128"/>
      <c r="I152" s="128"/>
      <c r="J152" s="128"/>
      <c r="K152" s="128"/>
      <c r="L152" s="128"/>
    </row>
    <row r="153" spans="2:12" s="3" customFormat="1" ht="15" customHeight="1" x14ac:dyDescent="0.25"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28"/>
    </row>
    <row r="154" spans="2:12" s="3" customFormat="1" ht="13.5" customHeight="1" x14ac:dyDescent="0.25">
      <c r="B154" s="52"/>
      <c r="C154" s="52"/>
      <c r="D154" s="52"/>
      <c r="E154" s="52"/>
      <c r="F154" s="52"/>
      <c r="G154" s="52"/>
      <c r="H154" s="52"/>
      <c r="I154" s="52"/>
      <c r="J154" s="52"/>
      <c r="K154" s="53"/>
      <c r="L154" s="28"/>
    </row>
    <row r="155" spans="2:12" s="3" customFormat="1" ht="18.75" customHeight="1" x14ac:dyDescent="0.25">
      <c r="B155" s="135" t="s">
        <v>633</v>
      </c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</row>
    <row r="156" spans="2:12" s="3" customFormat="1" ht="15" customHeight="1" x14ac:dyDescent="0.25">
      <c r="B156" s="134" t="s">
        <v>1</v>
      </c>
      <c r="C156" s="134" t="s">
        <v>573</v>
      </c>
      <c r="D156" s="134" t="s">
        <v>574</v>
      </c>
      <c r="E156" s="134" t="s">
        <v>575</v>
      </c>
      <c r="F156" s="134" t="s">
        <v>576</v>
      </c>
      <c r="G156" s="134" t="s">
        <v>577</v>
      </c>
      <c r="H156" s="134" t="s">
        <v>578</v>
      </c>
      <c r="I156" s="134" t="s">
        <v>579</v>
      </c>
      <c r="J156" s="134" t="s">
        <v>580</v>
      </c>
      <c r="K156" s="134" t="s">
        <v>567</v>
      </c>
      <c r="L156" s="134"/>
    </row>
    <row r="157" spans="2:12" s="3" customFormat="1" ht="35.25" customHeight="1" x14ac:dyDescent="0.25">
      <c r="B157" s="134"/>
      <c r="C157" s="134"/>
      <c r="D157" s="134"/>
      <c r="E157" s="134"/>
      <c r="F157" s="134"/>
      <c r="G157" s="134"/>
      <c r="H157" s="134"/>
      <c r="I157" s="134"/>
      <c r="J157" s="134"/>
      <c r="K157" s="54" t="s">
        <v>581</v>
      </c>
      <c r="L157" s="54" t="s">
        <v>580</v>
      </c>
    </row>
    <row r="158" spans="2:12" s="3" customFormat="1" ht="73.5" customHeight="1" x14ac:dyDescent="0.25">
      <c r="B158" s="5">
        <v>1</v>
      </c>
      <c r="C158" s="5">
        <v>20</v>
      </c>
      <c r="D158" s="47" t="s">
        <v>281</v>
      </c>
      <c r="E158" s="48" t="s">
        <v>282</v>
      </c>
      <c r="F158" s="49" t="s">
        <v>283</v>
      </c>
      <c r="G158" s="47" t="s">
        <v>284</v>
      </c>
      <c r="H158" s="50">
        <v>15000</v>
      </c>
      <c r="I158" s="59">
        <v>0.04</v>
      </c>
      <c r="J158" s="60">
        <v>600</v>
      </c>
      <c r="K158" s="7">
        <f t="shared" ref="K158:K163" si="12">H158*20/100</f>
        <v>3000</v>
      </c>
      <c r="L158" s="10">
        <f t="shared" ref="L158:L163" si="13">K158*I158</f>
        <v>120</v>
      </c>
    </row>
    <row r="159" spans="2:12" s="3" customFormat="1" ht="54" customHeight="1" x14ac:dyDescent="0.25">
      <c r="B159" s="5">
        <v>2</v>
      </c>
      <c r="C159" s="5">
        <v>62</v>
      </c>
      <c r="D159" s="47" t="s">
        <v>23</v>
      </c>
      <c r="E159" s="48" t="s">
        <v>285</v>
      </c>
      <c r="F159" s="48" t="s">
        <v>286</v>
      </c>
      <c r="G159" s="47" t="s">
        <v>284</v>
      </c>
      <c r="H159" s="50">
        <v>100000</v>
      </c>
      <c r="I159" s="59">
        <v>0.02</v>
      </c>
      <c r="J159" s="60">
        <v>2000</v>
      </c>
      <c r="K159" s="7">
        <f t="shared" si="12"/>
        <v>20000</v>
      </c>
      <c r="L159" s="10">
        <f t="shared" si="13"/>
        <v>400</v>
      </c>
    </row>
    <row r="160" spans="2:12" s="3" customFormat="1" ht="66" customHeight="1" x14ac:dyDescent="0.25">
      <c r="B160" s="5">
        <v>3</v>
      </c>
      <c r="C160" s="5">
        <v>122</v>
      </c>
      <c r="D160" s="47" t="s">
        <v>287</v>
      </c>
      <c r="E160" s="48" t="s">
        <v>288</v>
      </c>
      <c r="F160" s="48" t="s">
        <v>289</v>
      </c>
      <c r="G160" s="47" t="s">
        <v>290</v>
      </c>
      <c r="H160" s="50">
        <v>2500</v>
      </c>
      <c r="I160" s="59">
        <v>0.2</v>
      </c>
      <c r="J160" s="60">
        <v>500</v>
      </c>
      <c r="K160" s="7">
        <f t="shared" si="12"/>
        <v>500</v>
      </c>
      <c r="L160" s="10">
        <f t="shared" si="13"/>
        <v>100</v>
      </c>
    </row>
    <row r="161" spans="2:12" s="3" customFormat="1" ht="83.25" customHeight="1" x14ac:dyDescent="0.25">
      <c r="B161" s="5">
        <v>4</v>
      </c>
      <c r="C161" s="5">
        <v>144</v>
      </c>
      <c r="D161" s="47" t="s">
        <v>291</v>
      </c>
      <c r="E161" s="48" t="s">
        <v>292</v>
      </c>
      <c r="F161" s="48" t="s">
        <v>293</v>
      </c>
      <c r="G161" s="47" t="s">
        <v>290</v>
      </c>
      <c r="H161" s="50">
        <v>800000</v>
      </c>
      <c r="I161" s="59">
        <v>0.02</v>
      </c>
      <c r="J161" s="60">
        <v>16000</v>
      </c>
      <c r="K161" s="7">
        <f t="shared" si="12"/>
        <v>160000</v>
      </c>
      <c r="L161" s="10">
        <f t="shared" si="13"/>
        <v>3200</v>
      </c>
    </row>
    <row r="162" spans="2:12" s="3" customFormat="1" ht="86.25" customHeight="1" x14ac:dyDescent="0.25">
      <c r="B162" s="5">
        <v>5</v>
      </c>
      <c r="C162" s="5">
        <v>152</v>
      </c>
      <c r="D162" s="47" t="s">
        <v>294</v>
      </c>
      <c r="E162" s="48" t="s">
        <v>295</v>
      </c>
      <c r="F162" s="48" t="s">
        <v>296</v>
      </c>
      <c r="G162" s="47" t="s">
        <v>290</v>
      </c>
      <c r="H162" s="50">
        <v>5000</v>
      </c>
      <c r="I162" s="59">
        <v>0.17</v>
      </c>
      <c r="J162" s="60">
        <v>850</v>
      </c>
      <c r="K162" s="7">
        <f t="shared" si="12"/>
        <v>1000</v>
      </c>
      <c r="L162" s="10">
        <f t="shared" si="13"/>
        <v>170</v>
      </c>
    </row>
    <row r="163" spans="2:12" s="3" customFormat="1" ht="45" x14ac:dyDescent="0.25">
      <c r="B163" s="5">
        <v>6</v>
      </c>
      <c r="C163" s="5">
        <v>176</v>
      </c>
      <c r="D163" s="47" t="s">
        <v>297</v>
      </c>
      <c r="E163" s="48" t="s">
        <v>298</v>
      </c>
      <c r="F163" s="48" t="s">
        <v>299</v>
      </c>
      <c r="G163" s="47" t="s">
        <v>290</v>
      </c>
      <c r="H163" s="50">
        <v>200000</v>
      </c>
      <c r="I163" s="59">
        <v>0.04</v>
      </c>
      <c r="J163" s="60">
        <v>8000</v>
      </c>
      <c r="K163" s="7">
        <f t="shared" si="12"/>
        <v>40000</v>
      </c>
      <c r="L163" s="10">
        <f t="shared" si="13"/>
        <v>1600</v>
      </c>
    </row>
    <row r="164" spans="2:12" s="3" customFormat="1" ht="21" customHeight="1" x14ac:dyDescent="0.25">
      <c r="B164" s="128" t="s">
        <v>571</v>
      </c>
      <c r="C164" s="128"/>
      <c r="D164" s="128"/>
      <c r="E164" s="128"/>
      <c r="F164" s="128"/>
      <c r="G164" s="128"/>
      <c r="H164" s="128"/>
      <c r="I164" s="128"/>
      <c r="J164" s="128"/>
      <c r="K164" s="128"/>
      <c r="L164" s="4">
        <f>SUM(L158:L163)</f>
        <v>5590</v>
      </c>
    </row>
    <row r="165" spans="2:12" s="3" customFormat="1" ht="24.75" customHeight="1" x14ac:dyDescent="0.25">
      <c r="B165" s="128" t="s">
        <v>592</v>
      </c>
      <c r="C165" s="128"/>
      <c r="D165" s="128"/>
      <c r="E165" s="128"/>
      <c r="F165" s="128"/>
      <c r="G165" s="128"/>
      <c r="H165" s="128"/>
      <c r="I165" s="128"/>
      <c r="J165" s="128"/>
      <c r="K165" s="128"/>
      <c r="L165" s="24"/>
    </row>
    <row r="166" spans="2:12" s="3" customFormat="1" ht="24.75" customHeight="1" x14ac:dyDescent="0.25">
      <c r="B166" s="128" t="s">
        <v>647</v>
      </c>
      <c r="C166" s="128"/>
      <c r="D166" s="128"/>
      <c r="E166" s="128"/>
      <c r="F166" s="128"/>
      <c r="G166" s="128"/>
      <c r="H166" s="128"/>
      <c r="I166" s="128"/>
      <c r="J166" s="128"/>
      <c r="K166" s="128"/>
      <c r="L166" s="128"/>
    </row>
    <row r="167" spans="2:12" s="3" customFormat="1" ht="15" customHeight="1" x14ac:dyDescent="0.25">
      <c r="B167" s="52"/>
      <c r="C167" s="52"/>
      <c r="D167" s="52"/>
      <c r="E167" s="52"/>
      <c r="F167" s="52"/>
      <c r="G167" s="52"/>
      <c r="H167" s="52"/>
      <c r="I167" s="52"/>
      <c r="J167" s="52"/>
      <c r="K167" s="53"/>
      <c r="L167" s="28"/>
    </row>
    <row r="168" spans="2:12" s="3" customFormat="1" ht="15" customHeight="1" x14ac:dyDescent="0.25">
      <c r="B168" s="137" t="s">
        <v>634</v>
      </c>
      <c r="C168" s="137"/>
      <c r="D168" s="137"/>
      <c r="E168" s="137"/>
      <c r="F168" s="137"/>
      <c r="G168" s="137"/>
      <c r="H168" s="137"/>
      <c r="I168" s="137"/>
      <c r="J168" s="137"/>
      <c r="K168" s="137"/>
      <c r="L168" s="137"/>
    </row>
    <row r="169" spans="2:12" s="3" customFormat="1" ht="12.75" customHeight="1" x14ac:dyDescent="0.25">
      <c r="B169" s="134" t="s">
        <v>1</v>
      </c>
      <c r="C169" s="134" t="s">
        <v>573</v>
      </c>
      <c r="D169" s="134" t="s">
        <v>574</v>
      </c>
      <c r="E169" s="134" t="s">
        <v>575</v>
      </c>
      <c r="F169" s="134" t="s">
        <v>576</v>
      </c>
      <c r="G169" s="134" t="s">
        <v>577</v>
      </c>
      <c r="H169" s="134" t="s">
        <v>578</v>
      </c>
      <c r="I169" s="134" t="s">
        <v>579</v>
      </c>
      <c r="J169" s="134" t="s">
        <v>580</v>
      </c>
      <c r="K169" s="134" t="s">
        <v>567</v>
      </c>
      <c r="L169" s="134"/>
    </row>
    <row r="170" spans="2:12" s="3" customFormat="1" ht="25.5" customHeight="1" x14ac:dyDescent="0.25">
      <c r="B170" s="134"/>
      <c r="C170" s="134"/>
      <c r="D170" s="134"/>
      <c r="E170" s="134"/>
      <c r="F170" s="134"/>
      <c r="G170" s="134"/>
      <c r="H170" s="134"/>
      <c r="I170" s="134"/>
      <c r="J170" s="134"/>
      <c r="K170" s="54" t="s">
        <v>581</v>
      </c>
      <c r="L170" s="54" t="s">
        <v>580</v>
      </c>
    </row>
    <row r="171" spans="2:12" s="3" customFormat="1" ht="108.75" customHeight="1" x14ac:dyDescent="0.25">
      <c r="B171" s="5">
        <v>1</v>
      </c>
      <c r="C171" s="5">
        <v>21</v>
      </c>
      <c r="D171" s="47" t="s">
        <v>301</v>
      </c>
      <c r="E171" s="48" t="s">
        <v>302</v>
      </c>
      <c r="F171" s="48" t="s">
        <v>303</v>
      </c>
      <c r="G171" s="47" t="s">
        <v>300</v>
      </c>
      <c r="H171" s="47">
        <v>150</v>
      </c>
      <c r="I171" s="59">
        <v>18</v>
      </c>
      <c r="J171" s="59">
        <v>2700</v>
      </c>
      <c r="K171" s="7">
        <f>H171*20/100</f>
        <v>30</v>
      </c>
      <c r="L171" s="10">
        <f>K171*I171</f>
        <v>540</v>
      </c>
    </row>
    <row r="172" spans="2:12" s="3" customFormat="1" ht="82.5" customHeight="1" x14ac:dyDescent="0.25">
      <c r="B172" s="5">
        <v>2</v>
      </c>
      <c r="C172" s="5">
        <v>225</v>
      </c>
      <c r="D172" s="47" t="s">
        <v>304</v>
      </c>
      <c r="E172" s="48" t="s">
        <v>305</v>
      </c>
      <c r="F172" s="48" t="s">
        <v>306</v>
      </c>
      <c r="G172" s="47" t="s">
        <v>300</v>
      </c>
      <c r="H172" s="50">
        <v>1700</v>
      </c>
      <c r="I172" s="59">
        <v>3.99</v>
      </c>
      <c r="J172" s="59">
        <v>6783</v>
      </c>
      <c r="K172" s="7">
        <f>H172*20/100</f>
        <v>340</v>
      </c>
      <c r="L172" s="10">
        <f>K172*I172</f>
        <v>1356.6000000000001</v>
      </c>
    </row>
    <row r="173" spans="2:12" s="3" customFormat="1" ht="15" customHeight="1" x14ac:dyDescent="0.25">
      <c r="B173" s="128" t="s">
        <v>571</v>
      </c>
      <c r="C173" s="128"/>
      <c r="D173" s="128"/>
      <c r="E173" s="128"/>
      <c r="F173" s="128"/>
      <c r="G173" s="128"/>
      <c r="H173" s="128"/>
      <c r="I173" s="128"/>
      <c r="J173" s="128"/>
      <c r="K173" s="128"/>
      <c r="L173" s="4">
        <f>SUM(L171:L172)</f>
        <v>1896.6000000000001</v>
      </c>
    </row>
    <row r="174" spans="2:12" s="3" customFormat="1" ht="15" customHeight="1" x14ac:dyDescent="0.25">
      <c r="B174" s="128" t="s">
        <v>593</v>
      </c>
      <c r="C174" s="128"/>
      <c r="D174" s="128"/>
      <c r="E174" s="128"/>
      <c r="F174" s="128"/>
      <c r="G174" s="128"/>
      <c r="H174" s="128"/>
      <c r="I174" s="128"/>
      <c r="J174" s="128"/>
      <c r="K174" s="128"/>
      <c r="L174" s="24"/>
    </row>
    <row r="175" spans="2:12" s="3" customFormat="1" ht="15" customHeight="1" x14ac:dyDescent="0.25">
      <c r="B175" s="128" t="s">
        <v>647</v>
      </c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</row>
    <row r="176" spans="2:12" s="3" customFormat="1" ht="15" customHeight="1" x14ac:dyDescent="0.25"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28"/>
    </row>
    <row r="177" spans="2:12" s="3" customFormat="1" ht="15" customHeight="1" x14ac:dyDescent="0.25"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28"/>
    </row>
    <row r="178" spans="2:12" s="3" customFormat="1" ht="15" customHeight="1" x14ac:dyDescent="0.25"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28"/>
    </row>
    <row r="179" spans="2:12" s="3" customFormat="1" ht="15" customHeight="1" x14ac:dyDescent="0.25">
      <c r="B179" s="135" t="s">
        <v>635</v>
      </c>
      <c r="C179" s="135"/>
      <c r="D179" s="135"/>
      <c r="E179" s="135"/>
      <c r="F179" s="135"/>
      <c r="G179" s="135"/>
      <c r="H179" s="135"/>
      <c r="I179" s="135"/>
      <c r="J179" s="135"/>
      <c r="K179" s="135"/>
      <c r="L179" s="135"/>
    </row>
    <row r="180" spans="2:12" s="3" customFormat="1" ht="15" customHeight="1" x14ac:dyDescent="0.25">
      <c r="B180" s="134" t="s">
        <v>1</v>
      </c>
      <c r="C180" s="134" t="s">
        <v>573</v>
      </c>
      <c r="D180" s="134" t="s">
        <v>574</v>
      </c>
      <c r="E180" s="134" t="s">
        <v>575</v>
      </c>
      <c r="F180" s="134" t="s">
        <v>576</v>
      </c>
      <c r="G180" s="134" t="s">
        <v>577</v>
      </c>
      <c r="H180" s="134" t="s">
        <v>578</v>
      </c>
      <c r="I180" s="134" t="s">
        <v>579</v>
      </c>
      <c r="J180" s="134" t="s">
        <v>580</v>
      </c>
      <c r="K180" s="134" t="s">
        <v>567</v>
      </c>
      <c r="L180" s="134"/>
    </row>
    <row r="181" spans="2:12" s="3" customFormat="1" ht="36" customHeight="1" x14ac:dyDescent="0.25">
      <c r="B181" s="134"/>
      <c r="C181" s="134"/>
      <c r="D181" s="134"/>
      <c r="E181" s="134"/>
      <c r="F181" s="134"/>
      <c r="G181" s="134"/>
      <c r="H181" s="134"/>
      <c r="I181" s="134"/>
      <c r="J181" s="134"/>
      <c r="K181" s="54" t="s">
        <v>581</v>
      </c>
      <c r="L181" s="54" t="s">
        <v>580</v>
      </c>
    </row>
    <row r="182" spans="2:12" s="3" customFormat="1" ht="78" customHeight="1" x14ac:dyDescent="0.25">
      <c r="B182" s="5">
        <v>1</v>
      </c>
      <c r="C182" s="5">
        <v>23</v>
      </c>
      <c r="D182" s="5" t="s">
        <v>307</v>
      </c>
      <c r="E182" s="48" t="s">
        <v>308</v>
      </c>
      <c r="F182" s="49" t="s">
        <v>309</v>
      </c>
      <c r="G182" s="47" t="s">
        <v>310</v>
      </c>
      <c r="H182" s="56">
        <v>60000</v>
      </c>
      <c r="I182" s="59">
        <v>0.03</v>
      </c>
      <c r="J182" s="60">
        <v>1800</v>
      </c>
      <c r="K182" s="7">
        <f t="shared" ref="K182:K189" si="14">H182*20/100</f>
        <v>12000</v>
      </c>
      <c r="L182" s="10">
        <f t="shared" ref="L182:L189" si="15">K182*I182</f>
        <v>360</v>
      </c>
    </row>
    <row r="183" spans="2:12" s="3" customFormat="1" ht="78" customHeight="1" x14ac:dyDescent="0.25">
      <c r="B183" s="5">
        <v>2</v>
      </c>
      <c r="C183" s="5">
        <v>81</v>
      </c>
      <c r="D183" s="5" t="s">
        <v>311</v>
      </c>
      <c r="E183" s="48" t="s">
        <v>312</v>
      </c>
      <c r="F183" s="49" t="s">
        <v>313</v>
      </c>
      <c r="G183" s="47" t="s">
        <v>314</v>
      </c>
      <c r="H183" s="50">
        <v>70000</v>
      </c>
      <c r="I183" s="59">
        <v>0.05</v>
      </c>
      <c r="J183" s="60">
        <v>3500</v>
      </c>
      <c r="K183" s="7">
        <f t="shared" si="14"/>
        <v>14000</v>
      </c>
      <c r="L183" s="10">
        <f t="shared" si="15"/>
        <v>700</v>
      </c>
    </row>
    <row r="184" spans="2:12" s="3" customFormat="1" ht="78" customHeight="1" x14ac:dyDescent="0.25">
      <c r="B184" s="5">
        <v>3</v>
      </c>
      <c r="C184" s="5">
        <v>107</v>
      </c>
      <c r="D184" s="5" t="s">
        <v>315</v>
      </c>
      <c r="E184" s="48" t="s">
        <v>316</v>
      </c>
      <c r="F184" s="49" t="s">
        <v>317</v>
      </c>
      <c r="G184" s="47" t="s">
        <v>314</v>
      </c>
      <c r="H184" s="50">
        <v>55000</v>
      </c>
      <c r="I184" s="59">
        <v>0.05</v>
      </c>
      <c r="J184" s="60">
        <v>2750</v>
      </c>
      <c r="K184" s="7">
        <f t="shared" si="14"/>
        <v>11000</v>
      </c>
      <c r="L184" s="10">
        <f t="shared" si="15"/>
        <v>550</v>
      </c>
    </row>
    <row r="185" spans="2:12" s="3" customFormat="1" ht="78" customHeight="1" x14ac:dyDescent="0.25">
      <c r="B185" s="5">
        <v>4</v>
      </c>
      <c r="C185" s="5">
        <v>126</v>
      </c>
      <c r="D185" s="5" t="s">
        <v>318</v>
      </c>
      <c r="E185" s="48" t="s">
        <v>319</v>
      </c>
      <c r="F185" s="49" t="s">
        <v>320</v>
      </c>
      <c r="G185" s="47" t="s">
        <v>310</v>
      </c>
      <c r="H185" s="50">
        <v>50000</v>
      </c>
      <c r="I185" s="59">
        <v>0.03</v>
      </c>
      <c r="J185" s="60">
        <v>1500</v>
      </c>
      <c r="K185" s="7">
        <f t="shared" si="14"/>
        <v>10000</v>
      </c>
      <c r="L185" s="10">
        <f t="shared" si="15"/>
        <v>300</v>
      </c>
    </row>
    <row r="186" spans="2:12" s="3" customFormat="1" ht="78" customHeight="1" x14ac:dyDescent="0.25">
      <c r="B186" s="5">
        <v>5</v>
      </c>
      <c r="C186" s="5">
        <v>135</v>
      </c>
      <c r="D186" s="5" t="s">
        <v>321</v>
      </c>
      <c r="E186" s="48" t="s">
        <v>322</v>
      </c>
      <c r="F186" s="49" t="s">
        <v>594</v>
      </c>
      <c r="G186" s="47" t="s">
        <v>314</v>
      </c>
      <c r="H186" s="50">
        <v>12000</v>
      </c>
      <c r="I186" s="59">
        <v>0.04</v>
      </c>
      <c r="J186" s="60">
        <v>480</v>
      </c>
      <c r="K186" s="7">
        <f t="shared" si="14"/>
        <v>2400</v>
      </c>
      <c r="L186" s="10">
        <f t="shared" si="15"/>
        <v>96</v>
      </c>
    </row>
    <row r="187" spans="2:12" s="3" customFormat="1" ht="78" customHeight="1" x14ac:dyDescent="0.25">
      <c r="B187" s="5">
        <v>6</v>
      </c>
      <c r="C187" s="5">
        <v>140</v>
      </c>
      <c r="D187" s="5" t="s">
        <v>323</v>
      </c>
      <c r="E187" s="48" t="s">
        <v>324</v>
      </c>
      <c r="F187" s="49" t="s">
        <v>595</v>
      </c>
      <c r="G187" s="47" t="s">
        <v>596</v>
      </c>
      <c r="H187" s="50">
        <v>80000</v>
      </c>
      <c r="I187" s="59">
        <v>0.13</v>
      </c>
      <c r="J187" s="60">
        <v>10400</v>
      </c>
      <c r="K187" s="7">
        <f t="shared" si="14"/>
        <v>16000</v>
      </c>
      <c r="L187" s="10">
        <f t="shared" si="15"/>
        <v>2080</v>
      </c>
    </row>
    <row r="188" spans="2:12" s="3" customFormat="1" ht="78" customHeight="1" x14ac:dyDescent="0.25">
      <c r="B188" s="5">
        <v>7</v>
      </c>
      <c r="C188" s="5">
        <v>177</v>
      </c>
      <c r="D188" s="5" t="s">
        <v>325</v>
      </c>
      <c r="E188" s="48" t="s">
        <v>326</v>
      </c>
      <c r="F188" s="49" t="s">
        <v>597</v>
      </c>
      <c r="G188" s="47" t="s">
        <v>314</v>
      </c>
      <c r="H188" s="50">
        <v>220000</v>
      </c>
      <c r="I188" s="59">
        <v>0.04</v>
      </c>
      <c r="J188" s="60">
        <v>8800</v>
      </c>
      <c r="K188" s="7">
        <v>24000</v>
      </c>
      <c r="L188" s="10">
        <f t="shared" si="15"/>
        <v>960</v>
      </c>
    </row>
    <row r="189" spans="2:12" s="3" customFormat="1" ht="78" customHeight="1" x14ac:dyDescent="0.25">
      <c r="B189" s="5">
        <v>8</v>
      </c>
      <c r="C189" s="5">
        <v>188</v>
      </c>
      <c r="D189" s="5" t="s">
        <v>327</v>
      </c>
      <c r="E189" s="48" t="s">
        <v>328</v>
      </c>
      <c r="F189" s="49" t="s">
        <v>329</v>
      </c>
      <c r="G189" s="47" t="s">
        <v>314</v>
      </c>
      <c r="H189" s="50">
        <v>1000</v>
      </c>
      <c r="I189" s="59">
        <v>3.39</v>
      </c>
      <c r="J189" s="60">
        <v>3390</v>
      </c>
      <c r="K189" s="7">
        <f t="shared" si="14"/>
        <v>200</v>
      </c>
      <c r="L189" s="10">
        <f t="shared" si="15"/>
        <v>678</v>
      </c>
    </row>
    <row r="190" spans="2:12" s="3" customFormat="1" ht="21" customHeight="1" x14ac:dyDescent="0.25">
      <c r="B190" s="128" t="s">
        <v>571</v>
      </c>
      <c r="C190" s="128"/>
      <c r="D190" s="128"/>
      <c r="E190" s="128"/>
      <c r="F190" s="128"/>
      <c r="G190" s="128"/>
      <c r="H190" s="128"/>
      <c r="I190" s="128"/>
      <c r="J190" s="128"/>
      <c r="K190" s="128"/>
      <c r="L190" s="4">
        <f>SUM(L182:L189)</f>
        <v>5724</v>
      </c>
    </row>
    <row r="191" spans="2:12" s="3" customFormat="1" ht="17.25" customHeight="1" x14ac:dyDescent="0.25">
      <c r="B191" s="128" t="s">
        <v>598</v>
      </c>
      <c r="C191" s="128"/>
      <c r="D191" s="128"/>
      <c r="E191" s="128"/>
      <c r="F191" s="128"/>
      <c r="G191" s="128"/>
      <c r="H191" s="128"/>
      <c r="I191" s="128"/>
      <c r="J191" s="128"/>
      <c r="K191" s="128"/>
      <c r="L191" s="24"/>
    </row>
    <row r="192" spans="2:12" s="3" customFormat="1" ht="17.25" customHeight="1" x14ac:dyDescent="0.25">
      <c r="B192" s="128" t="s">
        <v>648</v>
      </c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</row>
    <row r="193" spans="2:12" s="3" customFormat="1" ht="17.25" customHeight="1" x14ac:dyDescent="0.25"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28"/>
    </row>
    <row r="194" spans="2:12" s="3" customFormat="1" ht="15" customHeight="1" x14ac:dyDescent="0.25">
      <c r="B194" s="52"/>
      <c r="C194" s="52"/>
      <c r="D194" s="52"/>
      <c r="E194" s="52"/>
      <c r="F194" s="52"/>
      <c r="G194" s="52"/>
      <c r="H194" s="52"/>
      <c r="I194" s="52"/>
      <c r="J194" s="52"/>
      <c r="K194" s="53"/>
      <c r="L194" s="28"/>
    </row>
    <row r="195" spans="2:12" s="3" customFormat="1" ht="20.25" customHeight="1" x14ac:dyDescent="0.25">
      <c r="B195" s="135" t="s">
        <v>636</v>
      </c>
      <c r="C195" s="135"/>
      <c r="D195" s="135"/>
      <c r="E195" s="135"/>
      <c r="F195" s="135"/>
      <c r="G195" s="135"/>
      <c r="H195" s="135"/>
      <c r="I195" s="135"/>
      <c r="J195" s="135"/>
      <c r="K195" s="135"/>
      <c r="L195" s="135"/>
    </row>
    <row r="196" spans="2:12" s="3" customFormat="1" ht="15" customHeight="1" x14ac:dyDescent="0.25">
      <c r="B196" s="134" t="s">
        <v>1</v>
      </c>
      <c r="C196" s="134" t="s">
        <v>573</v>
      </c>
      <c r="D196" s="134" t="s">
        <v>574</v>
      </c>
      <c r="E196" s="134" t="s">
        <v>575</v>
      </c>
      <c r="F196" s="134" t="s">
        <v>576</v>
      </c>
      <c r="G196" s="134" t="s">
        <v>577</v>
      </c>
      <c r="H196" s="134" t="s">
        <v>578</v>
      </c>
      <c r="I196" s="134" t="s">
        <v>579</v>
      </c>
      <c r="J196" s="134" t="s">
        <v>580</v>
      </c>
      <c r="K196" s="134" t="s">
        <v>567</v>
      </c>
      <c r="L196" s="134"/>
    </row>
    <row r="197" spans="2:12" s="3" customFormat="1" ht="33" customHeight="1" x14ac:dyDescent="0.25">
      <c r="B197" s="134"/>
      <c r="C197" s="134"/>
      <c r="D197" s="134"/>
      <c r="E197" s="134"/>
      <c r="F197" s="134"/>
      <c r="G197" s="134"/>
      <c r="H197" s="134"/>
      <c r="I197" s="134"/>
      <c r="J197" s="134"/>
      <c r="K197" s="54" t="s">
        <v>581</v>
      </c>
      <c r="L197" s="54" t="s">
        <v>580</v>
      </c>
    </row>
    <row r="198" spans="2:12" s="3" customFormat="1" ht="108.75" customHeight="1" x14ac:dyDescent="0.25">
      <c r="B198" s="5">
        <v>1</v>
      </c>
      <c r="C198" s="5">
        <v>28</v>
      </c>
      <c r="D198" s="5" t="s">
        <v>330</v>
      </c>
      <c r="E198" s="14" t="s">
        <v>331</v>
      </c>
      <c r="F198" s="15" t="s">
        <v>599</v>
      </c>
      <c r="G198" s="5" t="s">
        <v>332</v>
      </c>
      <c r="H198" s="7">
        <v>10000</v>
      </c>
      <c r="I198" s="59">
        <v>0.22</v>
      </c>
      <c r="J198" s="59">
        <v>2200</v>
      </c>
      <c r="K198" s="7">
        <f t="shared" ref="K198:K205" si="16">H198*20/100</f>
        <v>2000</v>
      </c>
      <c r="L198" s="10">
        <f t="shared" ref="L198:L205" si="17">K198*I198</f>
        <v>440</v>
      </c>
    </row>
    <row r="199" spans="2:12" s="3" customFormat="1" ht="60" customHeight="1" x14ac:dyDescent="0.25">
      <c r="B199" s="5">
        <v>2</v>
      </c>
      <c r="C199" s="5">
        <v>68</v>
      </c>
      <c r="D199" s="5" t="s">
        <v>333</v>
      </c>
      <c r="E199" s="14" t="s">
        <v>334</v>
      </c>
      <c r="F199" s="15" t="s">
        <v>335</v>
      </c>
      <c r="G199" s="5" t="s">
        <v>332</v>
      </c>
      <c r="H199" s="5">
        <v>200</v>
      </c>
      <c r="I199" s="59">
        <v>8.64</v>
      </c>
      <c r="J199" s="59">
        <v>1728</v>
      </c>
      <c r="K199" s="7">
        <f t="shared" si="16"/>
        <v>40</v>
      </c>
      <c r="L199" s="10">
        <f t="shared" si="17"/>
        <v>345.6</v>
      </c>
    </row>
    <row r="200" spans="2:12" s="3" customFormat="1" ht="116.25" customHeight="1" x14ac:dyDescent="0.25">
      <c r="B200" s="5">
        <v>3</v>
      </c>
      <c r="C200" s="5">
        <v>113</v>
      </c>
      <c r="D200" s="5" t="s">
        <v>336</v>
      </c>
      <c r="E200" s="14" t="s">
        <v>337</v>
      </c>
      <c r="F200" s="15" t="s">
        <v>338</v>
      </c>
      <c r="G200" s="5" t="s">
        <v>339</v>
      </c>
      <c r="H200" s="7">
        <v>750000</v>
      </c>
      <c r="I200" s="59">
        <v>0.42</v>
      </c>
      <c r="J200" s="59">
        <v>315000</v>
      </c>
      <c r="K200" s="7">
        <f t="shared" si="16"/>
        <v>150000</v>
      </c>
      <c r="L200" s="10">
        <f t="shared" si="17"/>
        <v>63000</v>
      </c>
    </row>
    <row r="201" spans="2:12" s="3" customFormat="1" ht="91.5" customHeight="1" x14ac:dyDescent="0.25">
      <c r="B201" s="5">
        <v>4</v>
      </c>
      <c r="C201" s="5">
        <v>114</v>
      </c>
      <c r="D201" s="5" t="s">
        <v>340</v>
      </c>
      <c r="E201" s="15" t="s">
        <v>341</v>
      </c>
      <c r="F201" s="14" t="s">
        <v>342</v>
      </c>
      <c r="G201" s="5" t="s">
        <v>339</v>
      </c>
      <c r="H201" s="7">
        <v>50000</v>
      </c>
      <c r="I201" s="59">
        <v>0.7</v>
      </c>
      <c r="J201" s="59">
        <v>35000</v>
      </c>
      <c r="K201" s="7">
        <f t="shared" si="16"/>
        <v>10000</v>
      </c>
      <c r="L201" s="10">
        <f t="shared" si="17"/>
        <v>7000</v>
      </c>
    </row>
    <row r="202" spans="2:12" s="3" customFormat="1" ht="113.25" customHeight="1" x14ac:dyDescent="0.25">
      <c r="B202" s="5">
        <v>5</v>
      </c>
      <c r="C202" s="5">
        <v>117</v>
      </c>
      <c r="D202" s="5" t="s">
        <v>343</v>
      </c>
      <c r="E202" s="14" t="s">
        <v>344</v>
      </c>
      <c r="F202" s="14" t="s">
        <v>600</v>
      </c>
      <c r="G202" s="5" t="s">
        <v>339</v>
      </c>
      <c r="H202" s="7">
        <v>60000</v>
      </c>
      <c r="I202" s="59">
        <v>1.24</v>
      </c>
      <c r="J202" s="59">
        <v>74400</v>
      </c>
      <c r="K202" s="7">
        <f t="shared" si="16"/>
        <v>12000</v>
      </c>
      <c r="L202" s="10">
        <f t="shared" si="17"/>
        <v>14880</v>
      </c>
    </row>
    <row r="203" spans="2:12" s="3" customFormat="1" ht="112.5" customHeight="1" x14ac:dyDescent="0.25">
      <c r="B203" s="5">
        <v>6</v>
      </c>
      <c r="C203" s="5">
        <v>120</v>
      </c>
      <c r="D203" s="5" t="s">
        <v>345</v>
      </c>
      <c r="E203" s="14" t="s">
        <v>346</v>
      </c>
      <c r="F203" s="14" t="s">
        <v>347</v>
      </c>
      <c r="G203" s="5" t="s">
        <v>348</v>
      </c>
      <c r="H203" s="7">
        <v>15000</v>
      </c>
      <c r="I203" s="59">
        <v>1.5</v>
      </c>
      <c r="J203" s="59">
        <v>22500</v>
      </c>
      <c r="K203" s="7">
        <f t="shared" si="16"/>
        <v>3000</v>
      </c>
      <c r="L203" s="10">
        <f t="shared" si="17"/>
        <v>4500</v>
      </c>
    </row>
    <row r="204" spans="2:12" s="3" customFormat="1" ht="91.5" customHeight="1" x14ac:dyDescent="0.25">
      <c r="B204" s="5">
        <v>7</v>
      </c>
      <c r="C204" s="5">
        <v>153</v>
      </c>
      <c r="D204" s="5" t="s">
        <v>349</v>
      </c>
      <c r="E204" s="14" t="s">
        <v>350</v>
      </c>
      <c r="F204" s="14" t="s">
        <v>351</v>
      </c>
      <c r="G204" s="5" t="s">
        <v>339</v>
      </c>
      <c r="H204" s="7">
        <v>160000</v>
      </c>
      <c r="I204" s="59">
        <v>0.14000000000000001</v>
      </c>
      <c r="J204" s="59">
        <v>22400</v>
      </c>
      <c r="K204" s="7">
        <f t="shared" si="16"/>
        <v>32000</v>
      </c>
      <c r="L204" s="10">
        <f t="shared" si="17"/>
        <v>4480</v>
      </c>
    </row>
    <row r="205" spans="2:12" s="3" customFormat="1" ht="45" x14ac:dyDescent="0.25">
      <c r="B205" s="5">
        <v>8</v>
      </c>
      <c r="C205" s="5">
        <v>201</v>
      </c>
      <c r="D205" s="5" t="s">
        <v>352</v>
      </c>
      <c r="E205" s="14" t="s">
        <v>353</v>
      </c>
      <c r="F205" s="14" t="s">
        <v>601</v>
      </c>
      <c r="G205" s="5" t="s">
        <v>354</v>
      </c>
      <c r="H205" s="7">
        <v>20000</v>
      </c>
      <c r="I205" s="59">
        <v>4.6399999999999997</v>
      </c>
      <c r="J205" s="59">
        <v>92800</v>
      </c>
      <c r="K205" s="7">
        <f t="shared" si="16"/>
        <v>4000</v>
      </c>
      <c r="L205" s="10">
        <f t="shared" si="17"/>
        <v>18560</v>
      </c>
    </row>
    <row r="206" spans="2:12" s="3" customFormat="1" ht="15" customHeight="1" x14ac:dyDescent="0.25">
      <c r="B206" s="128" t="s">
        <v>571</v>
      </c>
      <c r="C206" s="128"/>
      <c r="D206" s="128"/>
      <c r="E206" s="128"/>
      <c r="F206" s="128"/>
      <c r="G206" s="128"/>
      <c r="H206" s="128"/>
      <c r="I206" s="128"/>
      <c r="J206" s="128"/>
      <c r="K206" s="128"/>
      <c r="L206" s="4">
        <f>SUM(L198:L205)</f>
        <v>113205.6</v>
      </c>
    </row>
    <row r="207" spans="2:12" s="3" customFormat="1" ht="15" customHeight="1" x14ac:dyDescent="0.25">
      <c r="B207" s="131" t="s">
        <v>602</v>
      </c>
      <c r="C207" s="131"/>
      <c r="D207" s="131"/>
      <c r="E207" s="131"/>
      <c r="F207" s="131"/>
      <c r="G207" s="131"/>
      <c r="H207" s="131"/>
      <c r="I207" s="131"/>
      <c r="J207" s="131"/>
      <c r="K207" s="131"/>
      <c r="L207" s="32"/>
    </row>
    <row r="208" spans="2:12" s="3" customFormat="1" ht="15" customHeight="1" x14ac:dyDescent="0.25">
      <c r="B208" s="128" t="s">
        <v>645</v>
      </c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</row>
    <row r="209" spans="2:12" s="3" customFormat="1" ht="15" customHeight="1" x14ac:dyDescent="0.25"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5"/>
    </row>
    <row r="210" spans="2:12" s="3" customFormat="1" ht="15" customHeight="1" x14ac:dyDescent="0.25">
      <c r="B210" s="52"/>
      <c r="C210" s="52"/>
      <c r="D210" s="52"/>
      <c r="E210" s="52"/>
      <c r="F210" s="52"/>
      <c r="G210" s="52"/>
      <c r="H210" s="52"/>
      <c r="I210" s="52"/>
      <c r="J210" s="52"/>
      <c r="K210" s="53"/>
      <c r="L210" s="28"/>
    </row>
    <row r="211" spans="2:12" s="3" customFormat="1" ht="24" customHeight="1" x14ac:dyDescent="0.25">
      <c r="B211" s="135" t="s">
        <v>637</v>
      </c>
      <c r="C211" s="135"/>
      <c r="D211" s="135"/>
      <c r="E211" s="135"/>
      <c r="F211" s="135"/>
      <c r="G211" s="135"/>
      <c r="H211" s="135"/>
      <c r="I211" s="135"/>
      <c r="J211" s="135"/>
      <c r="K211" s="135"/>
      <c r="L211" s="135"/>
    </row>
    <row r="212" spans="2:12" s="3" customFormat="1" ht="15" customHeight="1" x14ac:dyDescent="0.25">
      <c r="B212" s="134" t="s">
        <v>1</v>
      </c>
      <c r="C212" s="134" t="s">
        <v>573</v>
      </c>
      <c r="D212" s="134" t="s">
        <v>574</v>
      </c>
      <c r="E212" s="134" t="s">
        <v>575</v>
      </c>
      <c r="F212" s="134" t="s">
        <v>576</v>
      </c>
      <c r="G212" s="134" t="s">
        <v>577</v>
      </c>
      <c r="H212" s="134" t="s">
        <v>578</v>
      </c>
      <c r="I212" s="134" t="s">
        <v>579</v>
      </c>
      <c r="J212" s="134" t="s">
        <v>580</v>
      </c>
      <c r="K212" s="134" t="s">
        <v>567</v>
      </c>
      <c r="L212" s="134"/>
    </row>
    <row r="213" spans="2:12" s="3" customFormat="1" ht="33.75" customHeight="1" x14ac:dyDescent="0.25">
      <c r="B213" s="134"/>
      <c r="C213" s="134"/>
      <c r="D213" s="134"/>
      <c r="E213" s="134"/>
      <c r="F213" s="134"/>
      <c r="G213" s="134"/>
      <c r="H213" s="134"/>
      <c r="I213" s="134"/>
      <c r="J213" s="134"/>
      <c r="K213" s="54" t="s">
        <v>581</v>
      </c>
      <c r="L213" s="54" t="s">
        <v>580</v>
      </c>
    </row>
    <row r="214" spans="2:12" s="3" customFormat="1" ht="134.25" customHeight="1" x14ac:dyDescent="0.25">
      <c r="B214" s="5">
        <v>1</v>
      </c>
      <c r="C214" s="5">
        <v>33</v>
      </c>
      <c r="D214" s="5" t="s">
        <v>356</v>
      </c>
      <c r="E214" s="14" t="s">
        <v>603</v>
      </c>
      <c r="F214" s="15" t="s">
        <v>604</v>
      </c>
      <c r="G214" s="5" t="s">
        <v>357</v>
      </c>
      <c r="H214" s="50">
        <v>20000</v>
      </c>
      <c r="I214" s="59">
        <v>1.7</v>
      </c>
      <c r="J214" s="59">
        <v>34000</v>
      </c>
      <c r="K214" s="7">
        <f t="shared" ref="K214:K218" si="18">H214*20/100</f>
        <v>4000</v>
      </c>
      <c r="L214" s="10">
        <f t="shared" ref="L214:L218" si="19">K214*I214</f>
        <v>6800</v>
      </c>
    </row>
    <row r="215" spans="2:12" s="3" customFormat="1" ht="105" customHeight="1" x14ac:dyDescent="0.25">
      <c r="B215" s="5">
        <v>2</v>
      </c>
      <c r="C215" s="5">
        <v>34</v>
      </c>
      <c r="D215" s="5" t="s">
        <v>358</v>
      </c>
      <c r="E215" s="14" t="s">
        <v>359</v>
      </c>
      <c r="F215" s="15" t="s">
        <v>360</v>
      </c>
      <c r="G215" s="5" t="s">
        <v>357</v>
      </c>
      <c r="H215" s="50">
        <v>5000</v>
      </c>
      <c r="I215" s="59">
        <v>1</v>
      </c>
      <c r="J215" s="59">
        <v>5000</v>
      </c>
      <c r="K215" s="7">
        <f t="shared" si="18"/>
        <v>1000</v>
      </c>
      <c r="L215" s="10">
        <f t="shared" si="19"/>
        <v>1000</v>
      </c>
    </row>
    <row r="216" spans="2:12" s="3" customFormat="1" ht="100.5" customHeight="1" x14ac:dyDescent="0.25">
      <c r="B216" s="5">
        <v>3</v>
      </c>
      <c r="C216" s="5">
        <v>44</v>
      </c>
      <c r="D216" s="5" t="s">
        <v>362</v>
      </c>
      <c r="E216" s="14" t="s">
        <v>363</v>
      </c>
      <c r="F216" s="15" t="s">
        <v>605</v>
      </c>
      <c r="G216" s="5" t="s">
        <v>357</v>
      </c>
      <c r="H216" s="50">
        <v>25000</v>
      </c>
      <c r="I216" s="65">
        <v>0.2</v>
      </c>
      <c r="J216" s="65">
        <v>5000</v>
      </c>
      <c r="K216" s="7">
        <f t="shared" si="18"/>
        <v>5000</v>
      </c>
      <c r="L216" s="10">
        <f t="shared" si="19"/>
        <v>1000</v>
      </c>
    </row>
    <row r="217" spans="2:12" s="3" customFormat="1" ht="132.75" customHeight="1" x14ac:dyDescent="0.25">
      <c r="B217" s="5">
        <v>4</v>
      </c>
      <c r="C217" s="5">
        <v>104</v>
      </c>
      <c r="D217" s="5" t="s">
        <v>364</v>
      </c>
      <c r="E217" s="14" t="s">
        <v>365</v>
      </c>
      <c r="F217" s="15" t="s">
        <v>606</v>
      </c>
      <c r="G217" s="5" t="s">
        <v>357</v>
      </c>
      <c r="H217" s="50">
        <v>7000</v>
      </c>
      <c r="I217" s="65">
        <v>3.25</v>
      </c>
      <c r="J217" s="65">
        <v>22750</v>
      </c>
      <c r="K217" s="7">
        <f t="shared" si="18"/>
        <v>1400</v>
      </c>
      <c r="L217" s="10">
        <f t="shared" si="19"/>
        <v>4550</v>
      </c>
    </row>
    <row r="218" spans="2:12" s="3" customFormat="1" ht="86.25" customHeight="1" x14ac:dyDescent="0.25">
      <c r="B218" s="5">
        <v>5</v>
      </c>
      <c r="C218" s="5">
        <v>191</v>
      </c>
      <c r="D218" s="5" t="s">
        <v>366</v>
      </c>
      <c r="E218" s="48" t="s">
        <v>367</v>
      </c>
      <c r="F218" s="49" t="s">
        <v>368</v>
      </c>
      <c r="G218" s="47" t="s">
        <v>357</v>
      </c>
      <c r="H218" s="50">
        <v>120000</v>
      </c>
      <c r="I218" s="65">
        <v>0.05</v>
      </c>
      <c r="J218" s="65">
        <v>6000</v>
      </c>
      <c r="K218" s="7">
        <f t="shared" si="18"/>
        <v>24000</v>
      </c>
      <c r="L218" s="10">
        <f t="shared" si="19"/>
        <v>1200</v>
      </c>
    </row>
    <row r="219" spans="2:12" s="3" customFormat="1" ht="15" customHeight="1" x14ac:dyDescent="0.25">
      <c r="B219" s="128" t="s">
        <v>571</v>
      </c>
      <c r="C219" s="128"/>
      <c r="D219" s="128"/>
      <c r="E219" s="128"/>
      <c r="F219" s="128"/>
      <c r="G219" s="128"/>
      <c r="H219" s="128"/>
      <c r="I219" s="128"/>
      <c r="J219" s="128"/>
      <c r="K219" s="128"/>
      <c r="L219" s="4">
        <f>SUM(L214:L218)</f>
        <v>14550</v>
      </c>
    </row>
    <row r="220" spans="2:12" s="3" customFormat="1" ht="15" customHeight="1" x14ac:dyDescent="0.25">
      <c r="B220" s="128" t="s">
        <v>607</v>
      </c>
      <c r="C220" s="128"/>
      <c r="D220" s="128"/>
      <c r="E220" s="128"/>
      <c r="F220" s="128"/>
      <c r="G220" s="128"/>
      <c r="H220" s="128"/>
      <c r="I220" s="128"/>
      <c r="J220" s="128"/>
      <c r="K220" s="128"/>
      <c r="L220" s="24"/>
    </row>
    <row r="221" spans="2:12" s="3" customFormat="1" ht="15" customHeight="1" x14ac:dyDescent="0.25">
      <c r="B221" s="128" t="s">
        <v>649</v>
      </c>
      <c r="C221" s="128"/>
      <c r="D221" s="128"/>
      <c r="E221" s="128"/>
      <c r="F221" s="128"/>
      <c r="G221" s="128"/>
      <c r="H221" s="128"/>
      <c r="I221" s="128"/>
      <c r="J221" s="128"/>
      <c r="K221" s="128"/>
      <c r="L221" s="128"/>
    </row>
    <row r="222" spans="2:12" s="3" customFormat="1" ht="15" customHeight="1" x14ac:dyDescent="0.25"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28"/>
    </row>
    <row r="223" spans="2:12" s="3" customFormat="1" ht="15" customHeight="1" x14ac:dyDescent="0.25">
      <c r="B223" s="52"/>
      <c r="C223" s="52"/>
      <c r="D223" s="52"/>
      <c r="E223" s="52"/>
      <c r="F223" s="52"/>
      <c r="G223" s="52"/>
      <c r="H223" s="52"/>
      <c r="I223" s="52"/>
      <c r="J223" s="52"/>
      <c r="K223" s="53"/>
      <c r="L223" s="28"/>
    </row>
    <row r="224" spans="2:12" s="3" customFormat="1" ht="15" customHeight="1" x14ac:dyDescent="0.25">
      <c r="B224" s="135" t="s">
        <v>638</v>
      </c>
      <c r="C224" s="135"/>
      <c r="D224" s="135"/>
      <c r="E224" s="135"/>
      <c r="F224" s="135"/>
      <c r="G224" s="135"/>
      <c r="H224" s="135"/>
      <c r="I224" s="135"/>
      <c r="J224" s="135"/>
      <c r="K224" s="135"/>
      <c r="L224" s="135"/>
    </row>
    <row r="225" spans="2:12" s="3" customFormat="1" ht="15" customHeight="1" x14ac:dyDescent="0.25">
      <c r="B225" s="134" t="s">
        <v>1</v>
      </c>
      <c r="C225" s="134" t="s">
        <v>573</v>
      </c>
      <c r="D225" s="134" t="s">
        <v>574</v>
      </c>
      <c r="E225" s="134" t="s">
        <v>575</v>
      </c>
      <c r="F225" s="134" t="s">
        <v>576</v>
      </c>
      <c r="G225" s="134" t="s">
        <v>577</v>
      </c>
      <c r="H225" s="134" t="s">
        <v>578</v>
      </c>
      <c r="I225" s="134" t="s">
        <v>579</v>
      </c>
      <c r="J225" s="134" t="s">
        <v>580</v>
      </c>
      <c r="K225" s="134" t="s">
        <v>567</v>
      </c>
      <c r="L225" s="134"/>
    </row>
    <row r="226" spans="2:12" s="3" customFormat="1" ht="25.5" customHeight="1" x14ac:dyDescent="0.25">
      <c r="B226" s="134"/>
      <c r="C226" s="134"/>
      <c r="D226" s="134"/>
      <c r="E226" s="134"/>
      <c r="F226" s="134"/>
      <c r="G226" s="134"/>
      <c r="H226" s="134"/>
      <c r="I226" s="134"/>
      <c r="J226" s="134"/>
      <c r="K226" s="54" t="s">
        <v>581</v>
      </c>
      <c r="L226" s="54" t="s">
        <v>580</v>
      </c>
    </row>
    <row r="227" spans="2:12" s="3" customFormat="1" ht="60" customHeight="1" x14ac:dyDescent="0.25">
      <c r="B227" s="5">
        <v>1</v>
      </c>
      <c r="C227" s="5">
        <v>112</v>
      </c>
      <c r="D227" s="47" t="s">
        <v>369</v>
      </c>
      <c r="E227" s="48" t="s">
        <v>370</v>
      </c>
      <c r="F227" s="49" t="s">
        <v>371</v>
      </c>
      <c r="G227" s="51" t="s">
        <v>372</v>
      </c>
      <c r="H227" s="50">
        <v>12000</v>
      </c>
      <c r="I227" s="59">
        <v>0.6</v>
      </c>
      <c r="J227" s="60">
        <v>7200</v>
      </c>
      <c r="K227" s="7">
        <v>600</v>
      </c>
      <c r="L227" s="10">
        <f>K227*I227</f>
        <v>360</v>
      </c>
    </row>
    <row r="228" spans="2:12" s="3" customFormat="1" ht="165" customHeight="1" x14ac:dyDescent="0.25">
      <c r="B228" s="33">
        <v>2</v>
      </c>
      <c r="C228" s="5">
        <v>131</v>
      </c>
      <c r="D228" s="47" t="s">
        <v>373</v>
      </c>
      <c r="E228" s="48" t="s">
        <v>374</v>
      </c>
      <c r="F228" s="49" t="s">
        <v>608</v>
      </c>
      <c r="G228" s="51" t="s">
        <v>375</v>
      </c>
      <c r="H228" s="50">
        <v>200000</v>
      </c>
      <c r="I228" s="59">
        <v>7.0000000000000007E-2</v>
      </c>
      <c r="J228" s="60">
        <v>14000</v>
      </c>
      <c r="K228" s="7">
        <f>H228*20/100</f>
        <v>40000</v>
      </c>
      <c r="L228" s="10">
        <f>K228*I228</f>
        <v>2800.0000000000005</v>
      </c>
    </row>
    <row r="229" spans="2:12" s="3" customFormat="1" ht="84.75" customHeight="1" x14ac:dyDescent="0.25">
      <c r="B229" s="5">
        <v>3</v>
      </c>
      <c r="C229" s="5">
        <v>215</v>
      </c>
      <c r="D229" s="47" t="s">
        <v>376</v>
      </c>
      <c r="E229" s="48" t="s">
        <v>377</v>
      </c>
      <c r="F229" s="49" t="s">
        <v>378</v>
      </c>
      <c r="G229" s="51" t="s">
        <v>379</v>
      </c>
      <c r="H229" s="50">
        <v>40000</v>
      </c>
      <c r="I229" s="59">
        <v>0.09</v>
      </c>
      <c r="J229" s="60">
        <v>3600</v>
      </c>
      <c r="K229" s="7">
        <f>H229*20/100</f>
        <v>8000</v>
      </c>
      <c r="L229" s="10">
        <f>K229*I229</f>
        <v>720</v>
      </c>
    </row>
    <row r="230" spans="2:12" s="3" customFormat="1" ht="15" customHeight="1" x14ac:dyDescent="0.25">
      <c r="B230" s="128" t="s">
        <v>571</v>
      </c>
      <c r="C230" s="128"/>
      <c r="D230" s="128"/>
      <c r="E230" s="128"/>
      <c r="F230" s="128"/>
      <c r="G230" s="128"/>
      <c r="H230" s="128"/>
      <c r="I230" s="128"/>
      <c r="J230" s="128"/>
      <c r="K230" s="128"/>
      <c r="L230" s="4">
        <f>SUM(L227:L229)</f>
        <v>3880.0000000000005</v>
      </c>
    </row>
    <row r="231" spans="2:12" s="3" customFormat="1" ht="15" customHeight="1" x14ac:dyDescent="0.25">
      <c r="B231" s="128" t="s">
        <v>609</v>
      </c>
      <c r="C231" s="128"/>
      <c r="D231" s="128"/>
      <c r="E231" s="128"/>
      <c r="F231" s="128"/>
      <c r="G231" s="128"/>
      <c r="H231" s="128"/>
      <c r="I231" s="128"/>
      <c r="J231" s="128"/>
      <c r="K231" s="128"/>
      <c r="L231" s="24"/>
    </row>
    <row r="232" spans="2:12" s="3" customFormat="1" ht="15" customHeight="1" x14ac:dyDescent="0.25">
      <c r="B232" s="128" t="s">
        <v>648</v>
      </c>
      <c r="C232" s="128"/>
      <c r="D232" s="128"/>
      <c r="E232" s="128"/>
      <c r="F232" s="128"/>
      <c r="G232" s="128"/>
      <c r="H232" s="128"/>
      <c r="I232" s="128"/>
      <c r="J232" s="128"/>
      <c r="K232" s="128"/>
      <c r="L232" s="128"/>
    </row>
    <row r="233" spans="2:12" s="3" customFormat="1" ht="15" customHeight="1" x14ac:dyDescent="0.25"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28"/>
    </row>
    <row r="234" spans="2:12" s="3" customFormat="1" ht="15" customHeight="1" x14ac:dyDescent="0.25">
      <c r="B234" s="52"/>
      <c r="C234" s="52"/>
      <c r="D234" s="52"/>
      <c r="E234" s="52"/>
      <c r="F234" s="52"/>
      <c r="G234" s="52"/>
      <c r="H234" s="52"/>
      <c r="I234" s="52"/>
      <c r="J234" s="52"/>
      <c r="K234" s="53"/>
      <c r="L234" s="28"/>
    </row>
    <row r="235" spans="2:12" s="3" customFormat="1" ht="18.75" customHeight="1" x14ac:dyDescent="0.25">
      <c r="B235" s="135" t="s">
        <v>639</v>
      </c>
      <c r="C235" s="135"/>
      <c r="D235" s="135"/>
      <c r="E235" s="135"/>
      <c r="F235" s="135"/>
      <c r="G235" s="135"/>
      <c r="H235" s="135"/>
      <c r="I235" s="135"/>
      <c r="J235" s="135"/>
      <c r="K235" s="135"/>
      <c r="L235" s="135"/>
    </row>
    <row r="236" spans="2:12" s="3" customFormat="1" ht="15" customHeight="1" x14ac:dyDescent="0.25">
      <c r="B236" s="134" t="s">
        <v>1</v>
      </c>
      <c r="C236" s="134" t="s">
        <v>573</v>
      </c>
      <c r="D236" s="134" t="s">
        <v>574</v>
      </c>
      <c r="E236" s="134" t="s">
        <v>575</v>
      </c>
      <c r="F236" s="134" t="s">
        <v>576</v>
      </c>
      <c r="G236" s="134" t="s">
        <v>577</v>
      </c>
      <c r="H236" s="134" t="s">
        <v>578</v>
      </c>
      <c r="I236" s="134" t="s">
        <v>579</v>
      </c>
      <c r="J236" s="134" t="s">
        <v>580</v>
      </c>
      <c r="K236" s="134" t="s">
        <v>567</v>
      </c>
      <c r="L236" s="134"/>
    </row>
    <row r="237" spans="2:12" s="3" customFormat="1" ht="35.25" customHeight="1" x14ac:dyDescent="0.25">
      <c r="B237" s="134"/>
      <c r="C237" s="134"/>
      <c r="D237" s="134"/>
      <c r="E237" s="134"/>
      <c r="F237" s="134"/>
      <c r="G237" s="134"/>
      <c r="H237" s="134"/>
      <c r="I237" s="134"/>
      <c r="J237" s="134"/>
      <c r="K237" s="54" t="s">
        <v>581</v>
      </c>
      <c r="L237" s="54" t="s">
        <v>580</v>
      </c>
    </row>
    <row r="238" spans="2:12" s="3" customFormat="1" ht="105" customHeight="1" x14ac:dyDescent="0.25">
      <c r="B238" s="5">
        <v>1</v>
      </c>
      <c r="C238" s="5">
        <v>17</v>
      </c>
      <c r="D238" s="47" t="s">
        <v>380</v>
      </c>
      <c r="E238" s="66" t="s">
        <v>381</v>
      </c>
      <c r="F238" s="49" t="s">
        <v>610</v>
      </c>
      <c r="G238" s="47" t="s">
        <v>382</v>
      </c>
      <c r="H238" s="50">
        <v>50000</v>
      </c>
      <c r="I238" s="65">
        <v>0.18</v>
      </c>
      <c r="J238" s="67">
        <v>9000</v>
      </c>
      <c r="K238" s="7">
        <f>H238*20/100</f>
        <v>10000</v>
      </c>
      <c r="L238" s="10">
        <f>K238*I238</f>
        <v>1800</v>
      </c>
    </row>
    <row r="239" spans="2:12" s="3" customFormat="1" ht="92.25" customHeight="1" x14ac:dyDescent="0.25">
      <c r="B239" s="5">
        <v>2</v>
      </c>
      <c r="C239" s="5">
        <v>47</v>
      </c>
      <c r="D239" s="47" t="s">
        <v>383</v>
      </c>
      <c r="E239" s="66" t="s">
        <v>611</v>
      </c>
      <c r="F239" s="49" t="s">
        <v>384</v>
      </c>
      <c r="G239" s="47" t="s">
        <v>385</v>
      </c>
      <c r="H239" s="50">
        <v>18000</v>
      </c>
      <c r="I239" s="65">
        <v>0.02</v>
      </c>
      <c r="J239" s="67">
        <v>360</v>
      </c>
      <c r="K239" s="7">
        <f>H239*20/100</f>
        <v>3600</v>
      </c>
      <c r="L239" s="10">
        <f>K239*I239</f>
        <v>72</v>
      </c>
    </row>
    <row r="240" spans="2:12" s="3" customFormat="1" ht="63.75" customHeight="1" x14ac:dyDescent="0.25">
      <c r="B240" s="5">
        <v>3</v>
      </c>
      <c r="C240" s="5">
        <v>129</v>
      </c>
      <c r="D240" s="47" t="s">
        <v>386</v>
      </c>
      <c r="E240" s="66" t="s">
        <v>387</v>
      </c>
      <c r="F240" s="48" t="s">
        <v>612</v>
      </c>
      <c r="G240" s="47" t="s">
        <v>385</v>
      </c>
      <c r="H240" s="50">
        <v>20000</v>
      </c>
      <c r="I240" s="65">
        <v>0.3</v>
      </c>
      <c r="J240" s="67">
        <v>6000</v>
      </c>
      <c r="K240" s="7">
        <f>H240*20/100</f>
        <v>4000</v>
      </c>
      <c r="L240" s="10">
        <f>K240*I240</f>
        <v>1200</v>
      </c>
    </row>
    <row r="241" spans="2:12" s="3" customFormat="1" ht="105.75" customHeight="1" x14ac:dyDescent="0.25">
      <c r="B241" s="5">
        <v>4</v>
      </c>
      <c r="C241" s="5">
        <v>157</v>
      </c>
      <c r="D241" s="47" t="s">
        <v>388</v>
      </c>
      <c r="E241" s="48" t="s">
        <v>389</v>
      </c>
      <c r="F241" s="48" t="s">
        <v>390</v>
      </c>
      <c r="G241" s="47" t="s">
        <v>385</v>
      </c>
      <c r="H241" s="50">
        <v>7500</v>
      </c>
      <c r="I241" s="59">
        <v>0.13</v>
      </c>
      <c r="J241" s="60">
        <v>975</v>
      </c>
      <c r="K241" s="7">
        <f>H241*20/100</f>
        <v>1500</v>
      </c>
      <c r="L241" s="10">
        <f>K241*I241</f>
        <v>195</v>
      </c>
    </row>
    <row r="242" spans="2:12" s="3" customFormat="1" ht="20.25" customHeight="1" x14ac:dyDescent="0.25">
      <c r="B242" s="128" t="s">
        <v>571</v>
      </c>
      <c r="C242" s="128"/>
      <c r="D242" s="128"/>
      <c r="E242" s="128"/>
      <c r="F242" s="128"/>
      <c r="G242" s="128"/>
      <c r="H242" s="128"/>
      <c r="I242" s="128"/>
      <c r="J242" s="128"/>
      <c r="K242" s="128"/>
      <c r="L242" s="4">
        <f>SUM(L238:L241)</f>
        <v>3267</v>
      </c>
    </row>
    <row r="243" spans="2:12" s="3" customFormat="1" ht="18.75" customHeight="1" x14ac:dyDescent="0.25">
      <c r="B243" s="128" t="s">
        <v>591</v>
      </c>
      <c r="C243" s="128"/>
      <c r="D243" s="128"/>
      <c r="E243" s="128"/>
      <c r="F243" s="128"/>
      <c r="G243" s="128"/>
      <c r="H243" s="128"/>
      <c r="I243" s="128"/>
      <c r="J243" s="128"/>
      <c r="K243" s="128"/>
      <c r="L243" s="24"/>
    </row>
    <row r="244" spans="2:12" s="3" customFormat="1" ht="18.75" customHeight="1" x14ac:dyDescent="0.25">
      <c r="B244" s="128" t="s">
        <v>650</v>
      </c>
      <c r="C244" s="128"/>
      <c r="D244" s="128"/>
      <c r="E244" s="128"/>
      <c r="F244" s="128"/>
      <c r="G244" s="128"/>
      <c r="H244" s="128"/>
      <c r="I244" s="128"/>
      <c r="J244" s="128"/>
      <c r="K244" s="128"/>
      <c r="L244" s="128"/>
    </row>
    <row r="245" spans="2:12" s="3" customFormat="1" ht="18.75" customHeight="1" x14ac:dyDescent="0.25"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28"/>
    </row>
    <row r="246" spans="2:12" s="3" customFormat="1" ht="15" customHeight="1" x14ac:dyDescent="0.25"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28"/>
    </row>
    <row r="247" spans="2:12" s="3" customFormat="1" ht="15" customHeight="1" x14ac:dyDescent="0.25">
      <c r="B247" s="135" t="s">
        <v>640</v>
      </c>
      <c r="C247" s="135"/>
      <c r="D247" s="135"/>
      <c r="E247" s="135"/>
      <c r="F247" s="135"/>
      <c r="G247" s="135"/>
      <c r="H247" s="135"/>
      <c r="I247" s="135"/>
      <c r="J247" s="135"/>
      <c r="K247" s="135"/>
      <c r="L247" s="135"/>
    </row>
    <row r="248" spans="2:12" s="3" customFormat="1" ht="15" customHeight="1" x14ac:dyDescent="0.25">
      <c r="B248" s="134" t="s">
        <v>1</v>
      </c>
      <c r="C248" s="134" t="s">
        <v>573</v>
      </c>
      <c r="D248" s="134" t="s">
        <v>574</v>
      </c>
      <c r="E248" s="134" t="s">
        <v>575</v>
      </c>
      <c r="F248" s="134" t="s">
        <v>576</v>
      </c>
      <c r="G248" s="134" t="s">
        <v>577</v>
      </c>
      <c r="H248" s="134" t="s">
        <v>578</v>
      </c>
      <c r="I248" s="134" t="s">
        <v>579</v>
      </c>
      <c r="J248" s="134" t="s">
        <v>580</v>
      </c>
      <c r="K248" s="134" t="s">
        <v>567</v>
      </c>
      <c r="L248" s="134"/>
    </row>
    <row r="249" spans="2:12" s="3" customFormat="1" ht="36.75" customHeight="1" x14ac:dyDescent="0.25">
      <c r="B249" s="134"/>
      <c r="C249" s="134"/>
      <c r="D249" s="134"/>
      <c r="E249" s="134"/>
      <c r="F249" s="134"/>
      <c r="G249" s="134"/>
      <c r="H249" s="134"/>
      <c r="I249" s="134"/>
      <c r="J249" s="134"/>
      <c r="K249" s="54" t="s">
        <v>581</v>
      </c>
      <c r="L249" s="54" t="s">
        <v>580</v>
      </c>
    </row>
    <row r="250" spans="2:12" s="3" customFormat="1" ht="76.5" customHeight="1" x14ac:dyDescent="0.25">
      <c r="B250" s="5">
        <v>1</v>
      </c>
      <c r="C250" s="5">
        <v>1</v>
      </c>
      <c r="D250" s="47" t="s">
        <v>391</v>
      </c>
      <c r="E250" s="48" t="s">
        <v>392</v>
      </c>
      <c r="F250" s="49" t="s">
        <v>393</v>
      </c>
      <c r="G250" s="51" t="s">
        <v>394</v>
      </c>
      <c r="H250" s="47">
        <v>350</v>
      </c>
      <c r="I250" s="59">
        <v>30.54</v>
      </c>
      <c r="J250" s="60">
        <v>10689</v>
      </c>
      <c r="K250" s="7">
        <f>H250*20/100</f>
        <v>70</v>
      </c>
      <c r="L250" s="10">
        <f t="shared" ref="L250:L255" si="20">K250*I250</f>
        <v>2137.7999999999997</v>
      </c>
    </row>
    <row r="251" spans="2:12" s="3" customFormat="1" ht="114.75" customHeight="1" x14ac:dyDescent="0.25">
      <c r="B251" s="5">
        <v>2</v>
      </c>
      <c r="C251" s="5">
        <v>8</v>
      </c>
      <c r="D251" s="47" t="s">
        <v>395</v>
      </c>
      <c r="E251" s="48" t="s">
        <v>396</v>
      </c>
      <c r="F251" s="49" t="s">
        <v>397</v>
      </c>
      <c r="G251" s="47" t="s">
        <v>398</v>
      </c>
      <c r="H251" s="47">
        <v>984</v>
      </c>
      <c r="I251" s="59">
        <v>8.1999999999999993</v>
      </c>
      <c r="J251" s="60">
        <v>8068.8</v>
      </c>
      <c r="K251" s="7">
        <v>196</v>
      </c>
      <c r="L251" s="10">
        <f t="shared" si="20"/>
        <v>1607.1999999999998</v>
      </c>
    </row>
    <row r="252" spans="2:12" s="3" customFormat="1" ht="172.5" customHeight="1" x14ac:dyDescent="0.25">
      <c r="B252" s="5">
        <v>3</v>
      </c>
      <c r="C252" s="5">
        <v>9</v>
      </c>
      <c r="D252" s="47" t="s">
        <v>399</v>
      </c>
      <c r="E252" s="48" t="s">
        <v>400</v>
      </c>
      <c r="F252" s="49" t="s">
        <v>613</v>
      </c>
      <c r="G252" s="47" t="s">
        <v>398</v>
      </c>
      <c r="H252" s="47">
        <v>984</v>
      </c>
      <c r="I252" s="59">
        <v>10</v>
      </c>
      <c r="J252" s="60">
        <v>9840</v>
      </c>
      <c r="K252" s="7">
        <v>196</v>
      </c>
      <c r="L252" s="10">
        <f t="shared" si="20"/>
        <v>1960</v>
      </c>
    </row>
    <row r="253" spans="2:12" s="3" customFormat="1" ht="84" customHeight="1" x14ac:dyDescent="0.25">
      <c r="B253" s="5">
        <v>4</v>
      </c>
      <c r="C253" s="5">
        <v>139</v>
      </c>
      <c r="D253" s="47" t="s">
        <v>401</v>
      </c>
      <c r="E253" s="48" t="s">
        <v>402</v>
      </c>
      <c r="F253" s="48" t="s">
        <v>403</v>
      </c>
      <c r="G253" s="47" t="s">
        <v>398</v>
      </c>
      <c r="H253" s="50">
        <v>5000</v>
      </c>
      <c r="I253" s="59">
        <v>0.1</v>
      </c>
      <c r="J253" s="60">
        <v>500</v>
      </c>
      <c r="K253" s="7">
        <f>H253*20/100</f>
        <v>1000</v>
      </c>
      <c r="L253" s="10">
        <f t="shared" si="20"/>
        <v>100</v>
      </c>
    </row>
    <row r="254" spans="2:12" s="3" customFormat="1" ht="80.25" customHeight="1" x14ac:dyDescent="0.25">
      <c r="B254" s="5">
        <v>5</v>
      </c>
      <c r="C254" s="5">
        <v>142</v>
      </c>
      <c r="D254" s="47" t="s">
        <v>404</v>
      </c>
      <c r="E254" s="48" t="s">
        <v>405</v>
      </c>
      <c r="F254" s="48" t="s">
        <v>406</v>
      </c>
      <c r="G254" s="47" t="s">
        <v>398</v>
      </c>
      <c r="H254" s="50">
        <v>6000</v>
      </c>
      <c r="I254" s="59">
        <v>0.43</v>
      </c>
      <c r="J254" s="60">
        <v>2580</v>
      </c>
      <c r="K254" s="7">
        <f>H254*20/100</f>
        <v>1200</v>
      </c>
      <c r="L254" s="10">
        <f t="shared" si="20"/>
        <v>516</v>
      </c>
    </row>
    <row r="255" spans="2:12" s="3" customFormat="1" ht="93.75" customHeight="1" x14ac:dyDescent="0.25">
      <c r="B255" s="5">
        <v>6</v>
      </c>
      <c r="C255" s="5">
        <v>183</v>
      </c>
      <c r="D255" s="47" t="s">
        <v>407</v>
      </c>
      <c r="E255" s="48" t="s">
        <v>408</v>
      </c>
      <c r="F255" s="48" t="s">
        <v>409</v>
      </c>
      <c r="G255" s="47" t="s">
        <v>410</v>
      </c>
      <c r="H255" s="50">
        <v>1000</v>
      </c>
      <c r="I255" s="59">
        <v>4.95</v>
      </c>
      <c r="J255" s="60">
        <v>4950</v>
      </c>
      <c r="K255" s="7">
        <f>H255*20/100</f>
        <v>200</v>
      </c>
      <c r="L255" s="10">
        <f t="shared" si="20"/>
        <v>990</v>
      </c>
    </row>
    <row r="256" spans="2:12" s="3" customFormat="1" ht="28.5" customHeight="1" x14ac:dyDescent="0.25">
      <c r="B256" s="128" t="s">
        <v>571</v>
      </c>
      <c r="C256" s="128"/>
      <c r="D256" s="128"/>
      <c r="E256" s="128"/>
      <c r="F256" s="128"/>
      <c r="G256" s="128"/>
      <c r="H256" s="128"/>
      <c r="I256" s="128"/>
      <c r="J256" s="128"/>
      <c r="K256" s="128"/>
      <c r="L256" s="4">
        <f>SUM(L250:L255)</f>
        <v>7311</v>
      </c>
    </row>
    <row r="257" spans="2:12" s="3" customFormat="1" ht="21" customHeight="1" x14ac:dyDescent="0.25">
      <c r="B257" s="128" t="s">
        <v>614</v>
      </c>
      <c r="C257" s="128"/>
      <c r="D257" s="128"/>
      <c r="E257" s="128"/>
      <c r="F257" s="128"/>
      <c r="G257" s="128"/>
      <c r="H257" s="128"/>
      <c r="I257" s="128"/>
      <c r="J257" s="128"/>
      <c r="K257" s="128"/>
      <c r="L257" s="24"/>
    </row>
    <row r="258" spans="2:12" s="3" customFormat="1" ht="21" customHeight="1" x14ac:dyDescent="0.25">
      <c r="B258" s="128" t="s">
        <v>646</v>
      </c>
      <c r="C258" s="128"/>
      <c r="D258" s="128"/>
      <c r="E258" s="128"/>
      <c r="F258" s="128"/>
      <c r="G258" s="128"/>
      <c r="H258" s="128"/>
      <c r="I258" s="128"/>
      <c r="J258" s="128"/>
      <c r="K258" s="128"/>
      <c r="L258" s="128"/>
    </row>
    <row r="259" spans="2:12" s="3" customFormat="1" ht="21" customHeight="1" x14ac:dyDescent="0.25"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28"/>
    </row>
    <row r="260" spans="2:12" s="3" customFormat="1" ht="15" customHeight="1" x14ac:dyDescent="0.25">
      <c r="B260" s="52"/>
      <c r="C260" s="52"/>
      <c r="D260" s="52"/>
      <c r="E260" s="52"/>
      <c r="F260" s="52"/>
      <c r="G260" s="52"/>
      <c r="H260" s="52"/>
      <c r="I260" s="52"/>
      <c r="J260" s="52"/>
      <c r="K260" s="53"/>
      <c r="L260" s="28"/>
    </row>
    <row r="261" spans="2:12" s="3" customFormat="1" ht="15" customHeight="1" x14ac:dyDescent="0.25">
      <c r="B261" s="135" t="s">
        <v>641</v>
      </c>
      <c r="C261" s="135"/>
      <c r="D261" s="135"/>
      <c r="E261" s="135"/>
      <c r="F261" s="135"/>
      <c r="G261" s="135"/>
      <c r="H261" s="135"/>
      <c r="I261" s="135"/>
      <c r="J261" s="135"/>
      <c r="K261" s="135"/>
      <c r="L261" s="135"/>
    </row>
    <row r="262" spans="2:12" s="3" customFormat="1" ht="15" customHeight="1" x14ac:dyDescent="0.25">
      <c r="B262" s="134" t="s">
        <v>1</v>
      </c>
      <c r="C262" s="134" t="s">
        <v>573</v>
      </c>
      <c r="D262" s="134" t="s">
        <v>574</v>
      </c>
      <c r="E262" s="134" t="s">
        <v>575</v>
      </c>
      <c r="F262" s="134" t="s">
        <v>576</v>
      </c>
      <c r="G262" s="134" t="s">
        <v>577</v>
      </c>
      <c r="H262" s="134" t="s">
        <v>578</v>
      </c>
      <c r="I262" s="134" t="s">
        <v>579</v>
      </c>
      <c r="J262" s="134" t="s">
        <v>580</v>
      </c>
      <c r="K262" s="134" t="s">
        <v>567</v>
      </c>
      <c r="L262" s="134"/>
    </row>
    <row r="263" spans="2:12" s="3" customFormat="1" ht="40.5" customHeight="1" x14ac:dyDescent="0.25">
      <c r="B263" s="134"/>
      <c r="C263" s="134"/>
      <c r="D263" s="134"/>
      <c r="E263" s="134"/>
      <c r="F263" s="134"/>
      <c r="G263" s="134"/>
      <c r="H263" s="134"/>
      <c r="I263" s="134"/>
      <c r="J263" s="134"/>
      <c r="K263" s="54" t="s">
        <v>581</v>
      </c>
      <c r="L263" s="54" t="s">
        <v>580</v>
      </c>
    </row>
    <row r="264" spans="2:12" s="3" customFormat="1" ht="105" customHeight="1" x14ac:dyDescent="0.25">
      <c r="B264" s="5">
        <v>1</v>
      </c>
      <c r="C264" s="5">
        <v>7</v>
      </c>
      <c r="D264" s="5" t="s">
        <v>411</v>
      </c>
      <c r="E264" s="14" t="s">
        <v>412</v>
      </c>
      <c r="F264" s="15" t="s">
        <v>413</v>
      </c>
      <c r="G264" s="5" t="s">
        <v>414</v>
      </c>
      <c r="H264" s="5">
        <v>5</v>
      </c>
      <c r="I264" s="8">
        <v>198.71</v>
      </c>
      <c r="J264" s="62">
        <v>993.55</v>
      </c>
      <c r="K264" s="7">
        <f t="shared" ref="K264:K285" si="21">H264*20/100</f>
        <v>1</v>
      </c>
      <c r="L264" s="10">
        <f t="shared" ref="L264:L285" si="22">K264*I264</f>
        <v>198.71</v>
      </c>
    </row>
    <row r="265" spans="2:12" s="3" customFormat="1" ht="78.75" customHeight="1" x14ac:dyDescent="0.25">
      <c r="B265" s="5">
        <v>2</v>
      </c>
      <c r="C265" s="5">
        <v>52</v>
      </c>
      <c r="D265" s="5" t="s">
        <v>416</v>
      </c>
      <c r="E265" s="14" t="s">
        <v>417</v>
      </c>
      <c r="F265" s="15" t="s">
        <v>418</v>
      </c>
      <c r="G265" s="5" t="s">
        <v>419</v>
      </c>
      <c r="H265" s="7">
        <v>8000</v>
      </c>
      <c r="I265" s="8">
        <v>6.34</v>
      </c>
      <c r="J265" s="62">
        <v>50720</v>
      </c>
      <c r="K265" s="7">
        <f t="shared" si="21"/>
        <v>1600</v>
      </c>
      <c r="L265" s="10">
        <f t="shared" si="22"/>
        <v>10144</v>
      </c>
    </row>
    <row r="266" spans="2:12" s="3" customFormat="1" ht="60" customHeight="1" x14ac:dyDescent="0.25">
      <c r="B266" s="5">
        <v>3</v>
      </c>
      <c r="C266" s="5">
        <v>55</v>
      </c>
      <c r="D266" s="5" t="s">
        <v>420</v>
      </c>
      <c r="E266" s="14" t="s">
        <v>421</v>
      </c>
      <c r="F266" s="15" t="s">
        <v>422</v>
      </c>
      <c r="G266" s="5" t="s">
        <v>423</v>
      </c>
      <c r="H266" s="5">
        <v>700</v>
      </c>
      <c r="I266" s="8">
        <v>5.84</v>
      </c>
      <c r="J266" s="62">
        <v>4088</v>
      </c>
      <c r="K266" s="7">
        <f t="shared" si="21"/>
        <v>140</v>
      </c>
      <c r="L266" s="10">
        <f t="shared" si="22"/>
        <v>817.6</v>
      </c>
    </row>
    <row r="267" spans="2:12" s="3" customFormat="1" ht="112.5" customHeight="1" x14ac:dyDescent="0.25">
      <c r="B267" s="5">
        <v>4</v>
      </c>
      <c r="C267" s="5">
        <v>69</v>
      </c>
      <c r="D267" s="5" t="s">
        <v>424</v>
      </c>
      <c r="E267" s="14" t="s">
        <v>615</v>
      </c>
      <c r="F267" s="15" t="s">
        <v>425</v>
      </c>
      <c r="G267" s="5" t="s">
        <v>423</v>
      </c>
      <c r="H267" s="7">
        <v>4000</v>
      </c>
      <c r="I267" s="8">
        <v>6.6</v>
      </c>
      <c r="J267" s="62">
        <v>26400</v>
      </c>
      <c r="K267" s="7">
        <f t="shared" si="21"/>
        <v>800</v>
      </c>
      <c r="L267" s="10">
        <f t="shared" si="22"/>
        <v>5280</v>
      </c>
    </row>
    <row r="268" spans="2:12" s="3" customFormat="1" ht="111" customHeight="1" x14ac:dyDescent="0.25">
      <c r="B268" s="5">
        <v>5</v>
      </c>
      <c r="C268" s="5">
        <v>70</v>
      </c>
      <c r="D268" s="5" t="s">
        <v>426</v>
      </c>
      <c r="E268" s="14" t="s">
        <v>427</v>
      </c>
      <c r="F268" s="15" t="s">
        <v>428</v>
      </c>
      <c r="G268" s="5" t="s">
        <v>419</v>
      </c>
      <c r="H268" s="7">
        <v>1000</v>
      </c>
      <c r="I268" s="8">
        <v>2.0299999999999998</v>
      </c>
      <c r="J268" s="62">
        <v>2030</v>
      </c>
      <c r="K268" s="7">
        <f t="shared" si="21"/>
        <v>200</v>
      </c>
      <c r="L268" s="10">
        <f t="shared" si="22"/>
        <v>405.99999999999994</v>
      </c>
    </row>
    <row r="269" spans="2:12" s="3" customFormat="1" ht="84" customHeight="1" x14ac:dyDescent="0.25">
      <c r="B269" s="5">
        <v>6</v>
      </c>
      <c r="C269" s="5">
        <v>71</v>
      </c>
      <c r="D269" s="5" t="s">
        <v>429</v>
      </c>
      <c r="E269" s="14" t="s">
        <v>430</v>
      </c>
      <c r="F269" s="15" t="s">
        <v>431</v>
      </c>
      <c r="G269" s="5" t="s">
        <v>419</v>
      </c>
      <c r="H269" s="7">
        <v>2500</v>
      </c>
      <c r="I269" s="8">
        <v>29.11</v>
      </c>
      <c r="J269" s="62">
        <v>72775</v>
      </c>
      <c r="K269" s="7">
        <f t="shared" si="21"/>
        <v>500</v>
      </c>
      <c r="L269" s="10">
        <f t="shared" si="22"/>
        <v>14555</v>
      </c>
    </row>
    <row r="270" spans="2:12" s="3" customFormat="1" ht="75" x14ac:dyDescent="0.25">
      <c r="B270" s="5">
        <v>7</v>
      </c>
      <c r="C270" s="5">
        <v>75</v>
      </c>
      <c r="D270" s="5" t="s">
        <v>432</v>
      </c>
      <c r="E270" s="14" t="s">
        <v>433</v>
      </c>
      <c r="F270" s="14" t="s">
        <v>434</v>
      </c>
      <c r="G270" s="5" t="s">
        <v>415</v>
      </c>
      <c r="H270" s="5">
        <v>300</v>
      </c>
      <c r="I270" s="8">
        <v>1.52</v>
      </c>
      <c r="J270" s="62">
        <v>456</v>
      </c>
      <c r="K270" s="7">
        <f t="shared" si="21"/>
        <v>60</v>
      </c>
      <c r="L270" s="10">
        <f t="shared" si="22"/>
        <v>91.2</v>
      </c>
    </row>
    <row r="271" spans="2:12" s="3" customFormat="1" ht="87.75" customHeight="1" x14ac:dyDescent="0.25">
      <c r="B271" s="5">
        <v>8</v>
      </c>
      <c r="C271" s="5">
        <v>95</v>
      </c>
      <c r="D271" s="5" t="s">
        <v>435</v>
      </c>
      <c r="E271" s="14" t="s">
        <v>436</v>
      </c>
      <c r="F271" s="14" t="s">
        <v>437</v>
      </c>
      <c r="G271" s="5" t="s">
        <v>423</v>
      </c>
      <c r="H271" s="7">
        <v>12000</v>
      </c>
      <c r="I271" s="8">
        <v>1.39</v>
      </c>
      <c r="J271" s="62">
        <v>16680</v>
      </c>
      <c r="K271" s="7">
        <f t="shared" si="21"/>
        <v>2400</v>
      </c>
      <c r="L271" s="10">
        <f t="shared" si="22"/>
        <v>3335.9999999999995</v>
      </c>
    </row>
    <row r="272" spans="2:12" s="3" customFormat="1" ht="87.75" customHeight="1" x14ac:dyDescent="0.25">
      <c r="B272" s="5">
        <v>9</v>
      </c>
      <c r="C272" s="5">
        <v>110</v>
      </c>
      <c r="D272" s="5" t="s">
        <v>438</v>
      </c>
      <c r="E272" s="14" t="s">
        <v>439</v>
      </c>
      <c r="F272" s="14" t="s">
        <v>440</v>
      </c>
      <c r="G272" s="5" t="s">
        <v>419</v>
      </c>
      <c r="H272" s="7">
        <v>100000</v>
      </c>
      <c r="I272" s="8">
        <v>0.33</v>
      </c>
      <c r="J272" s="62">
        <v>33000</v>
      </c>
      <c r="K272" s="7">
        <f t="shared" si="21"/>
        <v>20000</v>
      </c>
      <c r="L272" s="10">
        <f t="shared" si="22"/>
        <v>6600</v>
      </c>
    </row>
    <row r="273" spans="2:12" s="3" customFormat="1" ht="114" customHeight="1" x14ac:dyDescent="0.25">
      <c r="B273" s="5">
        <v>10</v>
      </c>
      <c r="C273" s="5">
        <v>155</v>
      </c>
      <c r="D273" s="5" t="s">
        <v>441</v>
      </c>
      <c r="E273" s="14" t="s">
        <v>442</v>
      </c>
      <c r="F273" s="14" t="s">
        <v>443</v>
      </c>
      <c r="G273" s="5" t="s">
        <v>355</v>
      </c>
      <c r="H273" s="7">
        <v>75000</v>
      </c>
      <c r="I273" s="8">
        <v>0.12</v>
      </c>
      <c r="J273" s="62">
        <v>9000</v>
      </c>
      <c r="K273" s="7">
        <f t="shared" si="21"/>
        <v>15000</v>
      </c>
      <c r="L273" s="10">
        <f t="shared" si="22"/>
        <v>1800</v>
      </c>
    </row>
    <row r="274" spans="2:12" s="3" customFormat="1" ht="86.25" customHeight="1" x14ac:dyDescent="0.25">
      <c r="B274" s="5">
        <v>11</v>
      </c>
      <c r="C274" s="5">
        <v>159</v>
      </c>
      <c r="D274" s="5" t="s">
        <v>444</v>
      </c>
      <c r="E274" s="14" t="s">
        <v>445</v>
      </c>
      <c r="F274" s="14" t="s">
        <v>446</v>
      </c>
      <c r="G274" s="5" t="s">
        <v>82</v>
      </c>
      <c r="H274" s="5">
        <v>150</v>
      </c>
      <c r="I274" s="8">
        <v>3.2</v>
      </c>
      <c r="J274" s="62">
        <v>480</v>
      </c>
      <c r="K274" s="7">
        <f t="shared" si="21"/>
        <v>30</v>
      </c>
      <c r="L274" s="10">
        <f t="shared" si="22"/>
        <v>96</v>
      </c>
    </row>
    <row r="275" spans="2:12" s="3" customFormat="1" ht="52.5" customHeight="1" x14ac:dyDescent="0.25">
      <c r="B275" s="5">
        <v>12</v>
      </c>
      <c r="C275" s="5">
        <v>169</v>
      </c>
      <c r="D275" s="5" t="s">
        <v>447</v>
      </c>
      <c r="E275" s="14" t="s">
        <v>448</v>
      </c>
      <c r="F275" s="14" t="s">
        <v>449</v>
      </c>
      <c r="G275" s="5" t="s">
        <v>355</v>
      </c>
      <c r="H275" s="5">
        <v>300</v>
      </c>
      <c r="I275" s="8">
        <v>37.74</v>
      </c>
      <c r="J275" s="62">
        <v>11322</v>
      </c>
      <c r="K275" s="7">
        <f t="shared" si="21"/>
        <v>60</v>
      </c>
      <c r="L275" s="10">
        <f t="shared" si="22"/>
        <v>2264.4</v>
      </c>
    </row>
    <row r="276" spans="2:12" s="3" customFormat="1" ht="47.25" customHeight="1" x14ac:dyDescent="0.25">
      <c r="B276" s="5">
        <v>13</v>
      </c>
      <c r="C276" s="5">
        <v>171</v>
      </c>
      <c r="D276" s="5" t="s">
        <v>450</v>
      </c>
      <c r="E276" s="14" t="s">
        <v>451</v>
      </c>
      <c r="F276" s="14" t="s">
        <v>452</v>
      </c>
      <c r="G276" s="5" t="s">
        <v>423</v>
      </c>
      <c r="H276" s="5">
        <v>300</v>
      </c>
      <c r="I276" s="8">
        <v>2.15</v>
      </c>
      <c r="J276" s="62">
        <v>645</v>
      </c>
      <c r="K276" s="7">
        <f t="shared" si="21"/>
        <v>60</v>
      </c>
      <c r="L276" s="10">
        <f t="shared" si="22"/>
        <v>129</v>
      </c>
    </row>
    <row r="277" spans="2:12" s="3" customFormat="1" ht="62.25" customHeight="1" x14ac:dyDescent="0.25">
      <c r="B277" s="5">
        <v>14</v>
      </c>
      <c r="C277" s="5">
        <v>179</v>
      </c>
      <c r="D277" s="5" t="s">
        <v>453</v>
      </c>
      <c r="E277" s="14" t="s">
        <v>616</v>
      </c>
      <c r="F277" s="14" t="s">
        <v>617</v>
      </c>
      <c r="G277" s="5" t="s">
        <v>419</v>
      </c>
      <c r="H277" s="7">
        <v>6000</v>
      </c>
      <c r="I277" s="8">
        <v>2.83</v>
      </c>
      <c r="J277" s="62">
        <v>16980</v>
      </c>
      <c r="K277" s="7">
        <f t="shared" si="21"/>
        <v>1200</v>
      </c>
      <c r="L277" s="10">
        <f t="shared" si="22"/>
        <v>3396</v>
      </c>
    </row>
    <row r="278" spans="2:12" s="3" customFormat="1" ht="76.5" customHeight="1" x14ac:dyDescent="0.25">
      <c r="B278" s="5">
        <v>15</v>
      </c>
      <c r="C278" s="5">
        <v>185</v>
      </c>
      <c r="D278" s="5" t="s">
        <v>454</v>
      </c>
      <c r="E278" s="14" t="s">
        <v>455</v>
      </c>
      <c r="F278" s="14" t="s">
        <v>456</v>
      </c>
      <c r="G278" s="5" t="s">
        <v>355</v>
      </c>
      <c r="H278" s="5">
        <v>450</v>
      </c>
      <c r="I278" s="8">
        <v>16.82</v>
      </c>
      <c r="J278" s="62">
        <v>7569</v>
      </c>
      <c r="K278" s="7">
        <f t="shared" si="21"/>
        <v>90</v>
      </c>
      <c r="L278" s="10">
        <f t="shared" si="22"/>
        <v>1513.8</v>
      </c>
    </row>
    <row r="279" spans="2:12" s="3" customFormat="1" ht="80.25" customHeight="1" x14ac:dyDescent="0.25">
      <c r="B279" s="5">
        <v>16</v>
      </c>
      <c r="C279" s="5">
        <v>196</v>
      </c>
      <c r="D279" s="5" t="s">
        <v>457</v>
      </c>
      <c r="E279" s="14" t="s">
        <v>458</v>
      </c>
      <c r="F279" s="14" t="s">
        <v>459</v>
      </c>
      <c r="G279" s="5" t="s">
        <v>355</v>
      </c>
      <c r="H279" s="7">
        <v>7000</v>
      </c>
      <c r="I279" s="8">
        <v>0.79</v>
      </c>
      <c r="J279" s="62">
        <v>5530</v>
      </c>
      <c r="K279" s="7">
        <f t="shared" si="21"/>
        <v>1400</v>
      </c>
      <c r="L279" s="10">
        <f t="shared" si="22"/>
        <v>1106</v>
      </c>
    </row>
    <row r="280" spans="2:12" s="3" customFormat="1" ht="84" customHeight="1" x14ac:dyDescent="0.25">
      <c r="B280" s="5">
        <v>17</v>
      </c>
      <c r="C280" s="5">
        <v>198</v>
      </c>
      <c r="D280" s="5" t="s">
        <v>460</v>
      </c>
      <c r="E280" s="14" t="s">
        <v>461</v>
      </c>
      <c r="F280" s="14" t="s">
        <v>462</v>
      </c>
      <c r="G280" s="5" t="s">
        <v>87</v>
      </c>
      <c r="H280" s="7">
        <v>3000</v>
      </c>
      <c r="I280" s="8">
        <v>1.01</v>
      </c>
      <c r="J280" s="62">
        <v>3030</v>
      </c>
      <c r="K280" s="7">
        <f t="shared" si="21"/>
        <v>600</v>
      </c>
      <c r="L280" s="10">
        <f t="shared" si="22"/>
        <v>606</v>
      </c>
    </row>
    <row r="281" spans="2:12" s="3" customFormat="1" ht="80.25" customHeight="1" x14ac:dyDescent="0.25">
      <c r="B281" s="5">
        <v>18</v>
      </c>
      <c r="C281" s="5">
        <v>210</v>
      </c>
      <c r="D281" s="5" t="s">
        <v>464</v>
      </c>
      <c r="E281" s="14" t="s">
        <v>465</v>
      </c>
      <c r="F281" s="14" t="s">
        <v>466</v>
      </c>
      <c r="G281" s="5" t="s">
        <v>463</v>
      </c>
      <c r="H281" s="5">
        <v>50</v>
      </c>
      <c r="I281" s="8">
        <v>10.06</v>
      </c>
      <c r="J281" s="62">
        <v>503</v>
      </c>
      <c r="K281" s="7">
        <f t="shared" si="21"/>
        <v>10</v>
      </c>
      <c r="L281" s="10">
        <f t="shared" si="22"/>
        <v>100.60000000000001</v>
      </c>
    </row>
    <row r="282" spans="2:12" s="3" customFormat="1" ht="87.75" customHeight="1" x14ac:dyDescent="0.25">
      <c r="B282" s="5">
        <v>19</v>
      </c>
      <c r="C282" s="5">
        <v>216</v>
      </c>
      <c r="D282" s="5" t="s">
        <v>467</v>
      </c>
      <c r="E282" s="14" t="s">
        <v>468</v>
      </c>
      <c r="F282" s="14" t="s">
        <v>469</v>
      </c>
      <c r="G282" s="5" t="s">
        <v>355</v>
      </c>
      <c r="H282" s="5">
        <v>550</v>
      </c>
      <c r="I282" s="8">
        <v>27.47</v>
      </c>
      <c r="J282" s="62">
        <v>15108.5</v>
      </c>
      <c r="K282" s="7">
        <f t="shared" si="21"/>
        <v>110</v>
      </c>
      <c r="L282" s="10">
        <f t="shared" si="22"/>
        <v>3021.7</v>
      </c>
    </row>
    <row r="283" spans="2:12" s="3" customFormat="1" ht="45" x14ac:dyDescent="0.25">
      <c r="B283" s="5">
        <v>20</v>
      </c>
      <c r="C283" s="5">
        <v>217</v>
      </c>
      <c r="D283" s="5" t="s">
        <v>470</v>
      </c>
      <c r="E283" s="14" t="s">
        <v>471</v>
      </c>
      <c r="F283" s="14" t="s">
        <v>472</v>
      </c>
      <c r="G283" s="5" t="s">
        <v>355</v>
      </c>
      <c r="H283" s="5">
        <v>100</v>
      </c>
      <c r="I283" s="8">
        <v>9.93</v>
      </c>
      <c r="J283" s="62">
        <v>993</v>
      </c>
      <c r="K283" s="7">
        <f t="shared" si="21"/>
        <v>20</v>
      </c>
      <c r="L283" s="10">
        <f t="shared" si="22"/>
        <v>198.6</v>
      </c>
    </row>
    <row r="284" spans="2:12" s="3" customFormat="1" ht="90.75" customHeight="1" x14ac:dyDescent="0.25">
      <c r="B284" s="5">
        <v>21</v>
      </c>
      <c r="C284" s="5">
        <v>231</v>
      </c>
      <c r="D284" s="5" t="s">
        <v>473</v>
      </c>
      <c r="E284" s="14" t="s">
        <v>474</v>
      </c>
      <c r="F284" s="14" t="s">
        <v>475</v>
      </c>
      <c r="G284" s="6" t="s">
        <v>618</v>
      </c>
      <c r="H284" s="5">
        <v>120</v>
      </c>
      <c r="I284" s="8">
        <v>132.75</v>
      </c>
      <c r="J284" s="62">
        <v>15930</v>
      </c>
      <c r="K284" s="7">
        <f t="shared" si="21"/>
        <v>24</v>
      </c>
      <c r="L284" s="10">
        <f t="shared" si="22"/>
        <v>3186</v>
      </c>
    </row>
    <row r="285" spans="2:12" s="3" customFormat="1" ht="51" customHeight="1" x14ac:dyDescent="0.25">
      <c r="B285" s="5">
        <v>22</v>
      </c>
      <c r="C285" s="5">
        <v>234</v>
      </c>
      <c r="D285" s="5" t="s">
        <v>476</v>
      </c>
      <c r="E285" s="14" t="s">
        <v>619</v>
      </c>
      <c r="F285" s="14" t="s">
        <v>477</v>
      </c>
      <c r="G285" s="6" t="s">
        <v>87</v>
      </c>
      <c r="H285" s="5">
        <v>25</v>
      </c>
      <c r="I285" s="8">
        <v>25.14</v>
      </c>
      <c r="J285" s="62">
        <v>628.5</v>
      </c>
      <c r="K285" s="7">
        <f t="shared" si="21"/>
        <v>5</v>
      </c>
      <c r="L285" s="10">
        <f t="shared" si="22"/>
        <v>125.7</v>
      </c>
    </row>
    <row r="286" spans="2:12" s="3" customFormat="1" ht="15" customHeight="1" x14ac:dyDescent="0.25">
      <c r="B286" s="128" t="s">
        <v>571</v>
      </c>
      <c r="C286" s="128"/>
      <c r="D286" s="128"/>
      <c r="E286" s="128"/>
      <c r="F286" s="128"/>
      <c r="G286" s="128"/>
      <c r="H286" s="128"/>
      <c r="I286" s="128"/>
      <c r="J286" s="128"/>
      <c r="K286" s="128"/>
      <c r="L286" s="4">
        <f>SUM(L264:L285)</f>
        <v>58972.30999999999</v>
      </c>
    </row>
    <row r="287" spans="2:12" s="3" customFormat="1" ht="15" customHeight="1" x14ac:dyDescent="0.25">
      <c r="B287" s="128" t="s">
        <v>620</v>
      </c>
      <c r="C287" s="128"/>
      <c r="D287" s="128"/>
      <c r="E287" s="128"/>
      <c r="F287" s="128"/>
      <c r="G287" s="128"/>
      <c r="H287" s="128"/>
      <c r="I287" s="128"/>
      <c r="J287" s="128"/>
      <c r="K287" s="128"/>
      <c r="L287" s="24"/>
    </row>
    <row r="288" spans="2:12" s="3" customFormat="1" ht="15" customHeight="1" x14ac:dyDescent="0.25">
      <c r="B288" s="128" t="s">
        <v>645</v>
      </c>
      <c r="C288" s="128"/>
      <c r="D288" s="128"/>
      <c r="E288" s="128"/>
      <c r="F288" s="128"/>
      <c r="G288" s="128"/>
      <c r="H288" s="128"/>
      <c r="I288" s="128"/>
      <c r="J288" s="128"/>
      <c r="K288" s="128"/>
      <c r="L288" s="128"/>
    </row>
    <row r="289" spans="2:12" s="3" customFormat="1" ht="15" customHeight="1" x14ac:dyDescent="0.25">
      <c r="B289" s="52"/>
      <c r="C289" s="52"/>
      <c r="D289" s="52"/>
      <c r="E289" s="52"/>
      <c r="F289" s="52"/>
      <c r="G289" s="52"/>
      <c r="H289" s="52"/>
      <c r="I289" s="52"/>
      <c r="J289" s="52"/>
      <c r="K289" s="53"/>
      <c r="L289" s="28"/>
    </row>
    <row r="290" spans="2:12" s="3" customFormat="1" ht="15" customHeight="1" x14ac:dyDescent="0.25">
      <c r="B290" s="52"/>
      <c r="C290" s="52"/>
      <c r="D290" s="52"/>
      <c r="E290" s="52"/>
      <c r="F290" s="52"/>
      <c r="G290" s="52"/>
      <c r="H290" s="52"/>
      <c r="I290" s="52"/>
      <c r="J290" s="52"/>
      <c r="K290" s="53"/>
      <c r="L290" s="28"/>
    </row>
    <row r="291" spans="2:12" s="3" customFormat="1" ht="24.75" customHeight="1" x14ac:dyDescent="0.25">
      <c r="B291" s="135" t="s">
        <v>642</v>
      </c>
      <c r="C291" s="135"/>
      <c r="D291" s="135"/>
      <c r="E291" s="135"/>
      <c r="F291" s="135"/>
      <c r="G291" s="135"/>
      <c r="H291" s="135"/>
      <c r="I291" s="135"/>
      <c r="J291" s="135"/>
      <c r="K291" s="135"/>
      <c r="L291" s="135"/>
    </row>
    <row r="292" spans="2:12" s="3" customFormat="1" ht="15" customHeight="1" x14ac:dyDescent="0.25">
      <c r="B292" s="134" t="s">
        <v>1</v>
      </c>
      <c r="C292" s="134" t="s">
        <v>573</v>
      </c>
      <c r="D292" s="134" t="s">
        <v>574</v>
      </c>
      <c r="E292" s="134" t="s">
        <v>575</v>
      </c>
      <c r="F292" s="134" t="s">
        <v>576</v>
      </c>
      <c r="G292" s="134" t="s">
        <v>577</v>
      </c>
      <c r="H292" s="134" t="s">
        <v>578</v>
      </c>
      <c r="I292" s="134" t="s">
        <v>579</v>
      </c>
      <c r="J292" s="134" t="s">
        <v>580</v>
      </c>
      <c r="K292" s="134" t="s">
        <v>567</v>
      </c>
      <c r="L292" s="134"/>
    </row>
    <row r="293" spans="2:12" s="3" customFormat="1" ht="37.5" customHeight="1" x14ac:dyDescent="0.25">
      <c r="B293" s="134"/>
      <c r="C293" s="134"/>
      <c r="D293" s="134"/>
      <c r="E293" s="134"/>
      <c r="F293" s="134"/>
      <c r="G293" s="134"/>
      <c r="H293" s="134"/>
      <c r="I293" s="134"/>
      <c r="J293" s="134"/>
      <c r="K293" s="54" t="s">
        <v>581</v>
      </c>
      <c r="L293" s="54" t="s">
        <v>580</v>
      </c>
    </row>
    <row r="294" spans="2:12" s="3" customFormat="1" ht="77.25" customHeight="1" x14ac:dyDescent="0.25">
      <c r="B294" s="5">
        <v>1</v>
      </c>
      <c r="C294" s="5">
        <v>3</v>
      </c>
      <c r="D294" s="5" t="s">
        <v>478</v>
      </c>
      <c r="E294" s="14" t="s">
        <v>479</v>
      </c>
      <c r="F294" s="15" t="s">
        <v>480</v>
      </c>
      <c r="G294" s="6" t="s">
        <v>481</v>
      </c>
      <c r="H294" s="58">
        <v>100</v>
      </c>
      <c r="I294" s="10">
        <v>8.81</v>
      </c>
      <c r="J294" s="68">
        <v>881</v>
      </c>
      <c r="K294" s="7">
        <f t="shared" ref="K294:K299" si="23">H294*20/100</f>
        <v>20</v>
      </c>
      <c r="L294" s="10">
        <f t="shared" ref="L294:L299" si="24">K294*I294</f>
        <v>176.20000000000002</v>
      </c>
    </row>
    <row r="295" spans="2:12" s="3" customFormat="1" ht="80.25" customHeight="1" x14ac:dyDescent="0.25">
      <c r="B295" s="5">
        <v>2</v>
      </c>
      <c r="C295" s="5">
        <v>4</v>
      </c>
      <c r="D295" s="5" t="s">
        <v>482</v>
      </c>
      <c r="E295" s="14" t="s">
        <v>483</v>
      </c>
      <c r="F295" s="15" t="s">
        <v>484</v>
      </c>
      <c r="G295" s="6" t="s">
        <v>481</v>
      </c>
      <c r="H295" s="58">
        <v>500</v>
      </c>
      <c r="I295" s="10">
        <v>273.26</v>
      </c>
      <c r="J295" s="68">
        <v>136630</v>
      </c>
      <c r="K295" s="7">
        <f t="shared" si="23"/>
        <v>100</v>
      </c>
      <c r="L295" s="10">
        <f t="shared" si="24"/>
        <v>27326</v>
      </c>
    </row>
    <row r="296" spans="2:12" s="3" customFormat="1" ht="82.5" customHeight="1" x14ac:dyDescent="0.25">
      <c r="B296" s="5">
        <v>3</v>
      </c>
      <c r="C296" s="5">
        <v>5</v>
      </c>
      <c r="D296" s="5" t="s">
        <v>485</v>
      </c>
      <c r="E296" s="14" t="s">
        <v>486</v>
      </c>
      <c r="F296" s="15" t="s">
        <v>487</v>
      </c>
      <c r="G296" s="6" t="s">
        <v>481</v>
      </c>
      <c r="H296" s="58">
        <v>150</v>
      </c>
      <c r="I296" s="10">
        <v>136.63</v>
      </c>
      <c r="J296" s="68">
        <v>20494.5</v>
      </c>
      <c r="K296" s="7">
        <f t="shared" si="23"/>
        <v>30</v>
      </c>
      <c r="L296" s="10">
        <f t="shared" si="24"/>
        <v>4098.8999999999996</v>
      </c>
    </row>
    <row r="297" spans="2:12" s="3" customFormat="1" ht="81" customHeight="1" x14ac:dyDescent="0.25">
      <c r="B297" s="5">
        <v>4</v>
      </c>
      <c r="C297" s="5">
        <v>6</v>
      </c>
      <c r="D297" s="5" t="s">
        <v>488</v>
      </c>
      <c r="E297" s="14" t="s">
        <v>486</v>
      </c>
      <c r="F297" s="15" t="s">
        <v>489</v>
      </c>
      <c r="G297" s="6" t="s">
        <v>481</v>
      </c>
      <c r="H297" s="58">
        <v>300</v>
      </c>
      <c r="I297" s="10">
        <v>207</v>
      </c>
      <c r="J297" s="68">
        <v>62100</v>
      </c>
      <c r="K297" s="7">
        <f t="shared" si="23"/>
        <v>60</v>
      </c>
      <c r="L297" s="10">
        <f t="shared" si="24"/>
        <v>12420</v>
      </c>
    </row>
    <row r="298" spans="2:12" s="3" customFormat="1" ht="73.5" customHeight="1" x14ac:dyDescent="0.25">
      <c r="B298" s="5">
        <v>5</v>
      </c>
      <c r="C298" s="5">
        <v>110</v>
      </c>
      <c r="D298" s="5" t="s">
        <v>438</v>
      </c>
      <c r="E298" s="15" t="s">
        <v>439</v>
      </c>
      <c r="F298" s="15" t="s">
        <v>490</v>
      </c>
      <c r="G298" s="6" t="s">
        <v>419</v>
      </c>
      <c r="H298" s="57">
        <v>100000</v>
      </c>
      <c r="I298" s="10">
        <v>0.33</v>
      </c>
      <c r="J298" s="68">
        <v>33000</v>
      </c>
      <c r="K298" s="7">
        <f t="shared" si="23"/>
        <v>20000</v>
      </c>
      <c r="L298" s="10">
        <f t="shared" si="24"/>
        <v>6600</v>
      </c>
    </row>
    <row r="299" spans="2:12" s="3" customFormat="1" ht="101.25" customHeight="1" x14ac:dyDescent="0.25">
      <c r="B299" s="5">
        <v>6</v>
      </c>
      <c r="C299" s="5">
        <v>194</v>
      </c>
      <c r="D299" s="5" t="s">
        <v>491</v>
      </c>
      <c r="E299" s="15" t="s">
        <v>492</v>
      </c>
      <c r="F299" s="15" t="s">
        <v>621</v>
      </c>
      <c r="G299" s="6" t="s">
        <v>481</v>
      </c>
      <c r="H299" s="57">
        <v>80000</v>
      </c>
      <c r="I299" s="10">
        <v>0.11</v>
      </c>
      <c r="J299" s="68">
        <v>8800</v>
      </c>
      <c r="K299" s="7">
        <f t="shared" si="23"/>
        <v>16000</v>
      </c>
      <c r="L299" s="10">
        <f t="shared" si="24"/>
        <v>1760</v>
      </c>
    </row>
    <row r="300" spans="2:12" s="3" customFormat="1" ht="15" customHeight="1" x14ac:dyDescent="0.25">
      <c r="B300" s="128" t="s">
        <v>571</v>
      </c>
      <c r="C300" s="128"/>
      <c r="D300" s="128"/>
      <c r="E300" s="128"/>
      <c r="F300" s="128"/>
      <c r="G300" s="128"/>
      <c r="H300" s="128"/>
      <c r="I300" s="128"/>
      <c r="J300" s="128"/>
      <c r="K300" s="128"/>
      <c r="L300" s="24"/>
    </row>
    <row r="301" spans="2:12" s="3" customFormat="1" ht="15" customHeight="1" x14ac:dyDescent="0.25">
      <c r="B301" s="128" t="s">
        <v>622</v>
      </c>
      <c r="C301" s="128"/>
      <c r="D301" s="128"/>
      <c r="E301" s="128"/>
      <c r="F301" s="128"/>
      <c r="G301" s="128"/>
      <c r="H301" s="128"/>
      <c r="I301" s="128"/>
      <c r="J301" s="128"/>
      <c r="K301" s="128"/>
      <c r="L301" s="4">
        <f>SUM(L294:L300)</f>
        <v>52381.1</v>
      </c>
    </row>
    <row r="302" spans="2:12" s="3" customFormat="1" ht="15" customHeight="1" x14ac:dyDescent="0.25">
      <c r="B302" s="128" t="s">
        <v>646</v>
      </c>
      <c r="C302" s="128"/>
      <c r="D302" s="128"/>
      <c r="E302" s="128"/>
      <c r="F302" s="128"/>
      <c r="G302" s="128"/>
      <c r="H302" s="128"/>
      <c r="I302" s="128"/>
      <c r="J302" s="128"/>
      <c r="K302" s="128"/>
      <c r="L302" s="128"/>
    </row>
    <row r="303" spans="2:12" s="3" customFormat="1" ht="15" customHeight="1" x14ac:dyDescent="0.25"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17"/>
    </row>
    <row r="304" spans="2:12" s="3" customFormat="1" ht="15.75" x14ac:dyDescent="0.25">
      <c r="B304" s="18"/>
      <c r="C304" s="18"/>
      <c r="D304" s="18"/>
      <c r="E304" s="69"/>
      <c r="F304" s="69"/>
      <c r="G304" s="18"/>
      <c r="H304" s="18"/>
      <c r="I304" s="70"/>
      <c r="J304" s="70"/>
      <c r="K304" s="71"/>
      <c r="L304" s="72"/>
    </row>
    <row r="305" spans="1:12" s="3" customFormat="1" ht="18.75" customHeight="1" x14ac:dyDescent="0.25">
      <c r="A305" s="2"/>
      <c r="B305" s="136" t="s">
        <v>1023</v>
      </c>
      <c r="C305" s="136"/>
      <c r="D305" s="136"/>
      <c r="E305" s="136"/>
      <c r="F305" s="136"/>
      <c r="G305" s="136"/>
      <c r="H305" s="136"/>
      <c r="I305" s="136"/>
      <c r="J305" s="136"/>
      <c r="K305" s="136"/>
      <c r="L305" s="73">
        <f>SUM(L301+L286+L256+L242+L230+L219+L190+L206+L173+L164+L150+L141+L90+L70+L56+L42+L23)</f>
        <v>408244.64</v>
      </c>
    </row>
    <row r="306" spans="1:12" s="3" customFormat="1" ht="18.75" customHeight="1" x14ac:dyDescent="0.25">
      <c r="A306" s="2"/>
      <c r="B306" s="42"/>
      <c r="C306" s="42"/>
      <c r="D306" s="42"/>
      <c r="E306" s="42"/>
      <c r="F306" s="42"/>
      <c r="G306" s="42"/>
      <c r="H306" s="42"/>
      <c r="I306" s="42"/>
      <c r="J306" s="42"/>
      <c r="K306" s="43"/>
      <c r="L306" s="44"/>
    </row>
  </sheetData>
  <mergeCells count="246">
    <mergeCell ref="B11:L11"/>
    <mergeCell ref="B12:B13"/>
    <mergeCell ref="C12:C13"/>
    <mergeCell ref="D12:D13"/>
    <mergeCell ref="E12:E13"/>
    <mergeCell ref="F12:F13"/>
    <mergeCell ref="G12:G13"/>
    <mergeCell ref="H12:H13"/>
    <mergeCell ref="I12:I13"/>
    <mergeCell ref="G29:G30"/>
    <mergeCell ref="H29:H30"/>
    <mergeCell ref="I29:I30"/>
    <mergeCell ref="J29:J30"/>
    <mergeCell ref="K29:L29"/>
    <mergeCell ref="B42:K42"/>
    <mergeCell ref="J12:J13"/>
    <mergeCell ref="K12:L12"/>
    <mergeCell ref="B23:K23"/>
    <mergeCell ref="B24:K24"/>
    <mergeCell ref="B28:L28"/>
    <mergeCell ref="B29:B30"/>
    <mergeCell ref="C29:C30"/>
    <mergeCell ref="D29:D30"/>
    <mergeCell ref="E29:E30"/>
    <mergeCell ref="F29:F30"/>
    <mergeCell ref="B25:L25"/>
    <mergeCell ref="B43:K43"/>
    <mergeCell ref="B47:L47"/>
    <mergeCell ref="B48:B49"/>
    <mergeCell ref="C48:C49"/>
    <mergeCell ref="D48:D49"/>
    <mergeCell ref="E48:E49"/>
    <mergeCell ref="F48:F49"/>
    <mergeCell ref="G48:G49"/>
    <mergeCell ref="H48:H49"/>
    <mergeCell ref="I48:I49"/>
    <mergeCell ref="B44:L44"/>
    <mergeCell ref="G62:G63"/>
    <mergeCell ref="H62:H63"/>
    <mergeCell ref="I62:I63"/>
    <mergeCell ref="J62:J63"/>
    <mergeCell ref="K62:L62"/>
    <mergeCell ref="B70:K70"/>
    <mergeCell ref="J48:J49"/>
    <mergeCell ref="K48:L48"/>
    <mergeCell ref="B56:K56"/>
    <mergeCell ref="B57:K57"/>
    <mergeCell ref="B61:L61"/>
    <mergeCell ref="B62:B63"/>
    <mergeCell ref="C62:C63"/>
    <mergeCell ref="D62:D63"/>
    <mergeCell ref="E62:E63"/>
    <mergeCell ref="F62:F63"/>
    <mergeCell ref="B58:L58"/>
    <mergeCell ref="B71:K71"/>
    <mergeCell ref="B75:L75"/>
    <mergeCell ref="B76:B77"/>
    <mergeCell ref="C76:C77"/>
    <mergeCell ref="D76:D77"/>
    <mergeCell ref="E76:E77"/>
    <mergeCell ref="F76:F77"/>
    <mergeCell ref="G76:G77"/>
    <mergeCell ref="H76:H77"/>
    <mergeCell ref="I76:I77"/>
    <mergeCell ref="B72:L72"/>
    <mergeCell ref="G96:G97"/>
    <mergeCell ref="H96:H97"/>
    <mergeCell ref="I96:I97"/>
    <mergeCell ref="J96:J97"/>
    <mergeCell ref="K96:L96"/>
    <mergeCell ref="B141:K141"/>
    <mergeCell ref="J76:J77"/>
    <mergeCell ref="K76:L76"/>
    <mergeCell ref="B90:K90"/>
    <mergeCell ref="B91:K91"/>
    <mergeCell ref="B95:L95"/>
    <mergeCell ref="B96:B97"/>
    <mergeCell ref="C96:C97"/>
    <mergeCell ref="D96:D97"/>
    <mergeCell ref="E96:E97"/>
    <mergeCell ref="F96:F97"/>
    <mergeCell ref="B92:L92"/>
    <mergeCell ref="B142:K142"/>
    <mergeCell ref="B146:L146"/>
    <mergeCell ref="B147:B148"/>
    <mergeCell ref="C147:C148"/>
    <mergeCell ref="D147:D148"/>
    <mergeCell ref="E147:E148"/>
    <mergeCell ref="F147:F148"/>
    <mergeCell ref="G147:G148"/>
    <mergeCell ref="H147:H148"/>
    <mergeCell ref="I147:I148"/>
    <mergeCell ref="B143:L143"/>
    <mergeCell ref="G156:G157"/>
    <mergeCell ref="H156:H157"/>
    <mergeCell ref="I156:I157"/>
    <mergeCell ref="J156:J157"/>
    <mergeCell ref="K156:L156"/>
    <mergeCell ref="B164:K164"/>
    <mergeCell ref="J147:J148"/>
    <mergeCell ref="K147:L147"/>
    <mergeCell ref="B150:K150"/>
    <mergeCell ref="B151:K151"/>
    <mergeCell ref="B155:L155"/>
    <mergeCell ref="B156:B157"/>
    <mergeCell ref="C156:C157"/>
    <mergeCell ref="D156:D157"/>
    <mergeCell ref="E156:E157"/>
    <mergeCell ref="F156:F157"/>
    <mergeCell ref="B152:L152"/>
    <mergeCell ref="B165:K165"/>
    <mergeCell ref="B168:L168"/>
    <mergeCell ref="B169:B170"/>
    <mergeCell ref="C169:C170"/>
    <mergeCell ref="D169:D170"/>
    <mergeCell ref="E169:E170"/>
    <mergeCell ref="F169:F170"/>
    <mergeCell ref="G169:G170"/>
    <mergeCell ref="H169:H170"/>
    <mergeCell ref="I169:I170"/>
    <mergeCell ref="B166:L166"/>
    <mergeCell ref="G180:G181"/>
    <mergeCell ref="H180:H181"/>
    <mergeCell ref="I180:I181"/>
    <mergeCell ref="J180:J181"/>
    <mergeCell ref="K180:L180"/>
    <mergeCell ref="B190:K190"/>
    <mergeCell ref="J169:J170"/>
    <mergeCell ref="K169:L169"/>
    <mergeCell ref="B173:K173"/>
    <mergeCell ref="B174:K174"/>
    <mergeCell ref="B179:L179"/>
    <mergeCell ref="B180:B181"/>
    <mergeCell ref="C180:C181"/>
    <mergeCell ref="D180:D181"/>
    <mergeCell ref="E180:E181"/>
    <mergeCell ref="F180:F181"/>
    <mergeCell ref="B175:L175"/>
    <mergeCell ref="B191:K191"/>
    <mergeCell ref="B195:L195"/>
    <mergeCell ref="B196:B197"/>
    <mergeCell ref="C196:C197"/>
    <mergeCell ref="D196:D197"/>
    <mergeCell ref="E196:E197"/>
    <mergeCell ref="F196:F197"/>
    <mergeCell ref="G196:G197"/>
    <mergeCell ref="H196:H197"/>
    <mergeCell ref="I196:I197"/>
    <mergeCell ref="B192:L192"/>
    <mergeCell ref="G212:G213"/>
    <mergeCell ref="H212:H213"/>
    <mergeCell ref="I212:I213"/>
    <mergeCell ref="J212:J213"/>
    <mergeCell ref="K212:L212"/>
    <mergeCell ref="B219:K219"/>
    <mergeCell ref="J196:J197"/>
    <mergeCell ref="K196:L196"/>
    <mergeCell ref="B206:K206"/>
    <mergeCell ref="B207:K207"/>
    <mergeCell ref="B211:L211"/>
    <mergeCell ref="B212:B213"/>
    <mergeCell ref="C212:C213"/>
    <mergeCell ref="D212:D213"/>
    <mergeCell ref="E212:E213"/>
    <mergeCell ref="F212:F213"/>
    <mergeCell ref="B208:L208"/>
    <mergeCell ref="B220:K220"/>
    <mergeCell ref="B224:L224"/>
    <mergeCell ref="B225:B226"/>
    <mergeCell ref="C225:C226"/>
    <mergeCell ref="D225:D226"/>
    <mergeCell ref="E225:E226"/>
    <mergeCell ref="F225:F226"/>
    <mergeCell ref="G225:G226"/>
    <mergeCell ref="H225:H226"/>
    <mergeCell ref="I225:I226"/>
    <mergeCell ref="B221:L221"/>
    <mergeCell ref="G236:G237"/>
    <mergeCell ref="H236:H237"/>
    <mergeCell ref="I236:I237"/>
    <mergeCell ref="J236:J237"/>
    <mergeCell ref="K236:L236"/>
    <mergeCell ref="B242:K242"/>
    <mergeCell ref="J225:J226"/>
    <mergeCell ref="K225:L225"/>
    <mergeCell ref="B230:K230"/>
    <mergeCell ref="B231:K231"/>
    <mergeCell ref="B235:L235"/>
    <mergeCell ref="B236:B237"/>
    <mergeCell ref="C236:C237"/>
    <mergeCell ref="D236:D237"/>
    <mergeCell ref="E236:E237"/>
    <mergeCell ref="F236:F237"/>
    <mergeCell ref="B232:L232"/>
    <mergeCell ref="F262:F263"/>
    <mergeCell ref="B243:K243"/>
    <mergeCell ref="B247:L247"/>
    <mergeCell ref="B248:B249"/>
    <mergeCell ref="C248:C249"/>
    <mergeCell ref="D248:D249"/>
    <mergeCell ref="E248:E249"/>
    <mergeCell ref="F248:F249"/>
    <mergeCell ref="G248:G249"/>
    <mergeCell ref="H248:H249"/>
    <mergeCell ref="I248:I249"/>
    <mergeCell ref="B244:L244"/>
    <mergeCell ref="B258:L258"/>
    <mergeCell ref="B300:K300"/>
    <mergeCell ref="B301:K301"/>
    <mergeCell ref="B305:K305"/>
    <mergeCell ref="B287:K287"/>
    <mergeCell ref="B291:L291"/>
    <mergeCell ref="B292:B293"/>
    <mergeCell ref="C292:C293"/>
    <mergeCell ref="D292:D293"/>
    <mergeCell ref="E292:E293"/>
    <mergeCell ref="F292:F293"/>
    <mergeCell ref="G292:G293"/>
    <mergeCell ref="H292:H293"/>
    <mergeCell ref="I292:I293"/>
    <mergeCell ref="B288:L288"/>
    <mergeCell ref="B302:L302"/>
    <mergeCell ref="B3:L3"/>
    <mergeCell ref="B4:L4"/>
    <mergeCell ref="B5:L5"/>
    <mergeCell ref="B6:L6"/>
    <mergeCell ref="B7:L7"/>
    <mergeCell ref="B8:L8"/>
    <mergeCell ref="B9:L9"/>
    <mergeCell ref="J292:J293"/>
    <mergeCell ref="K292:L292"/>
    <mergeCell ref="G262:G263"/>
    <mergeCell ref="H262:H263"/>
    <mergeCell ref="I262:I263"/>
    <mergeCell ref="J262:J263"/>
    <mergeCell ref="K262:L262"/>
    <mergeCell ref="B286:K286"/>
    <mergeCell ref="J248:J249"/>
    <mergeCell ref="K248:L248"/>
    <mergeCell ref="B256:K256"/>
    <mergeCell ref="B257:K257"/>
    <mergeCell ref="B261:L261"/>
    <mergeCell ref="B262:B263"/>
    <mergeCell ref="C262:C263"/>
    <mergeCell ref="D262:D263"/>
    <mergeCell ref="E262:E263"/>
  </mergeCells>
  <printOptions horizontalCentered="1" verticalCentered="1"/>
  <pageMargins left="0" right="0" top="0.19685039370078741" bottom="0" header="0" footer="0"/>
  <pageSetup scale="42" orientation="landscape" r:id="rId1"/>
  <rowBreaks count="10" manualBreakCount="10">
    <brk id="26" max="11" man="1"/>
    <brk id="45" max="11" man="1"/>
    <brk id="73" max="11" man="1"/>
    <brk id="93" max="11" man="1"/>
    <brk id="129" max="11" man="1"/>
    <brk id="144" max="11" man="1"/>
    <brk id="176" max="16383" man="1"/>
    <brk id="216" max="11" man="1"/>
    <brk id="245" max="11" man="1"/>
    <brk id="283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7"/>
  <sheetViews>
    <sheetView view="pageBreakPreview" topLeftCell="B1" zoomScale="70" zoomScaleNormal="70" zoomScaleSheetLayoutView="70" workbookViewId="0">
      <selection activeCell="B8" sqref="A8:XFD8"/>
    </sheetView>
  </sheetViews>
  <sheetFormatPr baseColWidth="10" defaultRowHeight="15" x14ac:dyDescent="0.25"/>
  <cols>
    <col min="1" max="1" width="2.7109375" style="2" customWidth="1"/>
    <col min="2" max="2" width="4.28515625" style="1" customWidth="1"/>
    <col min="3" max="3" width="10.42578125" style="1" customWidth="1"/>
    <col min="4" max="4" width="13.42578125" style="1" customWidth="1"/>
    <col min="5" max="5" width="31.140625" style="2" customWidth="1"/>
    <col min="6" max="6" width="32.140625" style="2" customWidth="1"/>
    <col min="7" max="7" width="14.85546875" style="1" customWidth="1"/>
    <col min="8" max="8" width="15.28515625" style="1" customWidth="1"/>
    <col min="9" max="9" width="14.85546875" style="85" customWidth="1"/>
    <col min="10" max="10" width="16.5703125" style="85" customWidth="1"/>
    <col min="11" max="11" width="23.28515625" style="39" hidden="1" customWidth="1"/>
    <col min="12" max="12" width="21.7109375" style="22" hidden="1" customWidth="1"/>
    <col min="13" max="16384" width="11.42578125" style="2"/>
  </cols>
  <sheetData>
    <row r="3" spans="2:12" ht="18" customHeight="1" x14ac:dyDescent="0.25"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2:12" ht="18" x14ac:dyDescent="0.25">
      <c r="B4" s="133" t="s">
        <v>0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2:12" ht="63" customHeight="1" x14ac:dyDescent="0.25">
      <c r="B5" s="132" t="s">
        <v>678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2:12" ht="18" x14ac:dyDescent="0.25">
      <c r="B6" s="132" t="s">
        <v>928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2:12" ht="18" x14ac:dyDescent="0.25">
      <c r="B7" s="132" t="s">
        <v>495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</row>
    <row r="8" spans="2:12" ht="18" x14ac:dyDescent="0.25">
      <c r="B8" s="132" t="s">
        <v>679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</row>
    <row r="10" spans="2:12" ht="20.25" customHeight="1" x14ac:dyDescent="0.25">
      <c r="B10" s="147" t="s">
        <v>681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</row>
    <row r="11" spans="2:12" ht="47.25" x14ac:dyDescent="0.25">
      <c r="B11" s="79" t="s">
        <v>1</v>
      </c>
      <c r="C11" s="79" t="s">
        <v>499</v>
      </c>
      <c r="D11" s="79" t="s">
        <v>500</v>
      </c>
      <c r="E11" s="79" t="s">
        <v>651</v>
      </c>
      <c r="F11" s="79" t="s">
        <v>502</v>
      </c>
      <c r="G11" s="79" t="s">
        <v>4</v>
      </c>
      <c r="H11" s="79" t="s">
        <v>652</v>
      </c>
      <c r="I11" s="81" t="s">
        <v>653</v>
      </c>
      <c r="J11" s="81" t="s">
        <v>654</v>
      </c>
      <c r="K11" s="79" t="s">
        <v>655</v>
      </c>
      <c r="L11" s="79" t="s">
        <v>656</v>
      </c>
    </row>
    <row r="12" spans="2:12" x14ac:dyDescent="0.25">
      <c r="B12" s="143">
        <v>1</v>
      </c>
      <c r="C12" s="143">
        <v>4</v>
      </c>
      <c r="D12" s="143" t="s">
        <v>657</v>
      </c>
      <c r="E12" s="145" t="s">
        <v>658</v>
      </c>
      <c r="F12" s="145" t="s">
        <v>659</v>
      </c>
      <c r="G12" s="143" t="s">
        <v>357</v>
      </c>
      <c r="H12" s="143">
        <v>3</v>
      </c>
      <c r="I12" s="144">
        <v>339</v>
      </c>
      <c r="J12" s="144">
        <v>1017</v>
      </c>
      <c r="K12" s="80">
        <v>43891</v>
      </c>
      <c r="L12" s="145" t="s">
        <v>661</v>
      </c>
    </row>
    <row r="13" spans="2:12" ht="63.75" customHeight="1" x14ac:dyDescent="0.25">
      <c r="B13" s="143"/>
      <c r="C13" s="143"/>
      <c r="D13" s="143"/>
      <c r="E13" s="145"/>
      <c r="F13" s="145"/>
      <c r="G13" s="143"/>
      <c r="H13" s="143"/>
      <c r="I13" s="144"/>
      <c r="J13" s="144"/>
      <c r="K13" s="47" t="s">
        <v>660</v>
      </c>
      <c r="L13" s="145"/>
    </row>
    <row r="14" spans="2:12" ht="15.75" x14ac:dyDescent="0.25">
      <c r="B14" s="148" t="s">
        <v>7</v>
      </c>
      <c r="C14" s="148"/>
      <c r="D14" s="148"/>
      <c r="E14" s="148"/>
      <c r="F14" s="148"/>
      <c r="G14" s="148"/>
      <c r="H14" s="148"/>
      <c r="I14" s="148"/>
      <c r="J14" s="82">
        <v>1017</v>
      </c>
      <c r="K14" s="79"/>
      <c r="L14" s="79"/>
    </row>
    <row r="15" spans="2:12" ht="25.5" customHeight="1" x14ac:dyDescent="0.25">
      <c r="B15" s="128" t="s">
        <v>932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</row>
    <row r="16" spans="2:12" s="86" customFormat="1" ht="15.75" x14ac:dyDescent="0.25">
      <c r="B16" s="76"/>
      <c r="C16" s="76"/>
      <c r="D16" s="76"/>
      <c r="E16" s="76"/>
      <c r="F16" s="76"/>
      <c r="G16" s="76"/>
      <c r="H16" s="76"/>
      <c r="I16" s="87"/>
      <c r="J16" s="87"/>
      <c r="K16" s="76"/>
      <c r="L16" s="76"/>
    </row>
    <row r="17" spans="2:12" ht="15.75" x14ac:dyDescent="0.25">
      <c r="B17" s="147" t="s">
        <v>682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</row>
    <row r="18" spans="2:12" ht="47.25" x14ac:dyDescent="0.25">
      <c r="B18" s="79" t="s">
        <v>1</v>
      </c>
      <c r="C18" s="79" t="s">
        <v>499</v>
      </c>
      <c r="D18" s="79" t="s">
        <v>500</v>
      </c>
      <c r="E18" s="79" t="s">
        <v>651</v>
      </c>
      <c r="F18" s="79" t="s">
        <v>502</v>
      </c>
      <c r="G18" s="79" t="s">
        <v>4</v>
      </c>
      <c r="H18" s="79" t="s">
        <v>652</v>
      </c>
      <c r="I18" s="81" t="s">
        <v>653</v>
      </c>
      <c r="J18" s="81" t="s">
        <v>654</v>
      </c>
      <c r="K18" s="79" t="s">
        <v>655</v>
      </c>
      <c r="L18" s="79" t="s">
        <v>656</v>
      </c>
    </row>
    <row r="19" spans="2:12" ht="60.75" customHeight="1" x14ac:dyDescent="0.25">
      <c r="B19" s="47">
        <v>1</v>
      </c>
      <c r="C19" s="47">
        <v>6</v>
      </c>
      <c r="D19" s="47" t="s">
        <v>662</v>
      </c>
      <c r="E19" s="48" t="s">
        <v>663</v>
      </c>
      <c r="F19" s="48" t="s">
        <v>664</v>
      </c>
      <c r="G19" s="47" t="s">
        <v>284</v>
      </c>
      <c r="H19" s="50">
        <v>14000</v>
      </c>
      <c r="I19" s="83">
        <v>0.1</v>
      </c>
      <c r="J19" s="83">
        <v>1400</v>
      </c>
      <c r="K19" s="47" t="s">
        <v>665</v>
      </c>
      <c r="L19" s="48" t="s">
        <v>661</v>
      </c>
    </row>
    <row r="20" spans="2:12" ht="15.75" x14ac:dyDescent="0.25">
      <c r="B20" s="148" t="s">
        <v>7</v>
      </c>
      <c r="C20" s="148"/>
      <c r="D20" s="148"/>
      <c r="E20" s="148"/>
      <c r="F20" s="148"/>
      <c r="G20" s="148"/>
      <c r="H20" s="148"/>
      <c r="I20" s="148"/>
      <c r="J20" s="82">
        <v>1400</v>
      </c>
      <c r="K20" s="79"/>
      <c r="L20" s="79"/>
    </row>
    <row r="21" spans="2:12" ht="15.75" x14ac:dyDescent="0.25">
      <c r="B21" s="128" t="s">
        <v>932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</row>
    <row r="22" spans="2:12" ht="15.75" x14ac:dyDescent="0.25">
      <c r="B22" s="76"/>
      <c r="C22" s="76"/>
      <c r="D22" s="76"/>
      <c r="E22" s="76"/>
      <c r="F22" s="76"/>
      <c r="G22" s="76"/>
      <c r="H22" s="76"/>
      <c r="I22" s="87"/>
      <c r="J22" s="87"/>
      <c r="K22" s="76"/>
      <c r="L22" s="76"/>
    </row>
    <row r="23" spans="2:12" ht="15.75" x14ac:dyDescent="0.25">
      <c r="B23" s="147" t="s">
        <v>683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</row>
    <row r="24" spans="2:12" ht="47.25" x14ac:dyDescent="0.25">
      <c r="B24" s="79" t="s">
        <v>1</v>
      </c>
      <c r="C24" s="79" t="s">
        <v>499</v>
      </c>
      <c r="D24" s="79" t="s">
        <v>500</v>
      </c>
      <c r="E24" s="79" t="s">
        <v>651</v>
      </c>
      <c r="F24" s="79" t="s">
        <v>502</v>
      </c>
      <c r="G24" s="79" t="s">
        <v>4</v>
      </c>
      <c r="H24" s="79" t="s">
        <v>652</v>
      </c>
      <c r="I24" s="81" t="s">
        <v>653</v>
      </c>
      <c r="J24" s="81" t="s">
        <v>654</v>
      </c>
      <c r="K24" s="79" t="s">
        <v>655</v>
      </c>
      <c r="L24" s="79" t="s">
        <v>656</v>
      </c>
    </row>
    <row r="25" spans="2:12" ht="62.25" customHeight="1" x14ac:dyDescent="0.25">
      <c r="B25" s="47">
        <v>1</v>
      </c>
      <c r="C25" s="47">
        <v>7</v>
      </c>
      <c r="D25" s="47" t="s">
        <v>666</v>
      </c>
      <c r="E25" s="48" t="s">
        <v>667</v>
      </c>
      <c r="F25" s="48" t="s">
        <v>668</v>
      </c>
      <c r="G25" s="47" t="s">
        <v>669</v>
      </c>
      <c r="H25" s="50">
        <v>22000</v>
      </c>
      <c r="I25" s="83">
        <v>0.23</v>
      </c>
      <c r="J25" s="83">
        <v>5060</v>
      </c>
      <c r="K25" s="47" t="s">
        <v>665</v>
      </c>
      <c r="L25" s="48" t="s">
        <v>661</v>
      </c>
    </row>
    <row r="26" spans="2:12" ht="15.75" x14ac:dyDescent="0.25">
      <c r="B26" s="148" t="s">
        <v>7</v>
      </c>
      <c r="C26" s="148"/>
      <c r="D26" s="148"/>
      <c r="E26" s="148"/>
      <c r="F26" s="148"/>
      <c r="G26" s="148"/>
      <c r="H26" s="148"/>
      <c r="I26" s="148"/>
      <c r="J26" s="82">
        <v>5060</v>
      </c>
      <c r="K26" s="79"/>
      <c r="L26" s="79"/>
    </row>
    <row r="27" spans="2:12" ht="15.75" x14ac:dyDescent="0.25">
      <c r="B27" s="128" t="s">
        <v>932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</row>
    <row r="28" spans="2:12" ht="15.75" x14ac:dyDescent="0.25">
      <c r="B28" s="76"/>
      <c r="C28" s="76"/>
      <c r="D28" s="76"/>
      <c r="E28" s="76"/>
      <c r="F28" s="76"/>
      <c r="G28" s="76"/>
      <c r="H28" s="76"/>
      <c r="I28" s="87"/>
      <c r="J28" s="87"/>
      <c r="K28" s="76"/>
      <c r="L28" s="76"/>
    </row>
    <row r="29" spans="2:12" ht="15.75" x14ac:dyDescent="0.25">
      <c r="B29" s="147" t="s">
        <v>684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</row>
    <row r="30" spans="2:12" ht="47.25" x14ac:dyDescent="0.25">
      <c r="B30" s="79" t="s">
        <v>1</v>
      </c>
      <c r="C30" s="79" t="s">
        <v>499</v>
      </c>
      <c r="D30" s="79" t="s">
        <v>500</v>
      </c>
      <c r="E30" s="79" t="s">
        <v>651</v>
      </c>
      <c r="F30" s="79" t="s">
        <v>502</v>
      </c>
      <c r="G30" s="79" t="s">
        <v>4</v>
      </c>
      <c r="H30" s="79" t="s">
        <v>652</v>
      </c>
      <c r="I30" s="81" t="s">
        <v>653</v>
      </c>
      <c r="J30" s="81" t="s">
        <v>654</v>
      </c>
      <c r="K30" s="79" t="s">
        <v>655</v>
      </c>
      <c r="L30" s="79" t="s">
        <v>656</v>
      </c>
    </row>
    <row r="31" spans="2:12" ht="51.75" customHeight="1" x14ac:dyDescent="0.25">
      <c r="B31" s="47">
        <v>1</v>
      </c>
      <c r="C31" s="47">
        <v>13</v>
      </c>
      <c r="D31" s="47" t="s">
        <v>670</v>
      </c>
      <c r="E31" s="48" t="s">
        <v>671</v>
      </c>
      <c r="F31" s="48" t="s">
        <v>672</v>
      </c>
      <c r="G31" s="47" t="s">
        <v>355</v>
      </c>
      <c r="H31" s="50">
        <v>4000</v>
      </c>
      <c r="I31" s="83">
        <v>0.28000000000000003</v>
      </c>
      <c r="J31" s="83">
        <v>1120</v>
      </c>
      <c r="K31" s="47" t="s">
        <v>673</v>
      </c>
      <c r="L31" s="48" t="s">
        <v>661</v>
      </c>
    </row>
    <row r="32" spans="2:12" ht="63.75" customHeight="1" x14ac:dyDescent="0.25">
      <c r="B32" s="47">
        <v>2</v>
      </c>
      <c r="C32" s="47">
        <v>17</v>
      </c>
      <c r="D32" s="47" t="s">
        <v>674</v>
      </c>
      <c r="E32" s="48" t="s">
        <v>675</v>
      </c>
      <c r="F32" s="48" t="s">
        <v>676</v>
      </c>
      <c r="G32" s="47" t="s">
        <v>463</v>
      </c>
      <c r="H32" s="50">
        <v>1400</v>
      </c>
      <c r="I32" s="83">
        <v>3.38</v>
      </c>
      <c r="J32" s="83">
        <v>4732</v>
      </c>
      <c r="K32" s="47" t="s">
        <v>665</v>
      </c>
      <c r="L32" s="48" t="s">
        <v>677</v>
      </c>
    </row>
    <row r="33" spans="2:12" ht="15.75" x14ac:dyDescent="0.25">
      <c r="B33" s="148" t="s">
        <v>7</v>
      </c>
      <c r="C33" s="148"/>
      <c r="D33" s="148"/>
      <c r="E33" s="148"/>
      <c r="F33" s="148"/>
      <c r="G33" s="148"/>
      <c r="H33" s="148"/>
      <c r="I33" s="148"/>
      <c r="J33" s="82">
        <v>5852</v>
      </c>
      <c r="K33" s="79"/>
      <c r="L33" s="79"/>
    </row>
    <row r="34" spans="2:12" ht="15.75" x14ac:dyDescent="0.25">
      <c r="B34" s="128" t="s">
        <v>932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2:12" ht="15.75" x14ac:dyDescent="0.25">
      <c r="B35" s="19"/>
      <c r="C35" s="19"/>
      <c r="D35" s="19"/>
      <c r="E35" s="76"/>
      <c r="F35" s="76"/>
      <c r="G35" s="19"/>
      <c r="H35" s="19"/>
      <c r="I35" s="84"/>
      <c r="J35" s="84"/>
      <c r="K35" s="77"/>
      <c r="L35" s="20"/>
    </row>
    <row r="36" spans="2:12" ht="33.75" customHeight="1" x14ac:dyDescent="0.25">
      <c r="B36" s="19"/>
      <c r="C36" s="19"/>
      <c r="D36" s="19"/>
      <c r="E36" s="76"/>
      <c r="F36" s="76"/>
      <c r="G36" s="146" t="s">
        <v>680</v>
      </c>
      <c r="H36" s="146"/>
      <c r="I36" s="146"/>
      <c r="J36" s="146"/>
      <c r="K36" s="77"/>
      <c r="L36" s="20"/>
    </row>
    <row r="37" spans="2:12" ht="15.75" x14ac:dyDescent="0.25">
      <c r="B37" s="19"/>
      <c r="C37" s="19"/>
      <c r="D37" s="19"/>
      <c r="E37" s="76"/>
      <c r="F37" s="76"/>
      <c r="G37" s="146" t="s">
        <v>493</v>
      </c>
      <c r="H37" s="146"/>
      <c r="I37" s="146"/>
      <c r="J37" s="78">
        <f>J14+J20+J26+J33</f>
        <v>13329</v>
      </c>
      <c r="K37" s="77"/>
      <c r="L37" s="20"/>
    </row>
  </sheetData>
  <mergeCells count="30">
    <mergeCell ref="B14:I14"/>
    <mergeCell ref="B17:L17"/>
    <mergeCell ref="B20:I20"/>
    <mergeCell ref="B23:L23"/>
    <mergeCell ref="G36:J36"/>
    <mergeCell ref="G37:I37"/>
    <mergeCell ref="B29:L29"/>
    <mergeCell ref="B33:I33"/>
    <mergeCell ref="B15:L15"/>
    <mergeCell ref="B21:L21"/>
    <mergeCell ref="B27:L27"/>
    <mergeCell ref="B34:L34"/>
    <mergeCell ref="B26:I26"/>
    <mergeCell ref="H12:H13"/>
    <mergeCell ref="I12:I13"/>
    <mergeCell ref="J12:J13"/>
    <mergeCell ref="L12:L13"/>
    <mergeCell ref="B8:L8"/>
    <mergeCell ref="C12:C13"/>
    <mergeCell ref="D12:D13"/>
    <mergeCell ref="E12:E13"/>
    <mergeCell ref="F12:F13"/>
    <mergeCell ref="G12:G13"/>
    <mergeCell ref="B10:L10"/>
    <mergeCell ref="B12:B13"/>
    <mergeCell ref="B3:L3"/>
    <mergeCell ref="B4:L4"/>
    <mergeCell ref="B5:L5"/>
    <mergeCell ref="B6:L6"/>
    <mergeCell ref="B7:L7"/>
  </mergeCells>
  <printOptions horizontalCentered="1" verticalCentered="1"/>
  <pageMargins left="0" right="0" top="0" bottom="0" header="0" footer="0"/>
  <pageSetup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72"/>
  <sheetViews>
    <sheetView view="pageBreakPreview" zoomScale="60" zoomScaleNormal="100" workbookViewId="0">
      <selection activeCell="A8" sqref="A8:XFD8"/>
    </sheetView>
  </sheetViews>
  <sheetFormatPr baseColWidth="10" defaultRowHeight="15" x14ac:dyDescent="0.25"/>
  <cols>
    <col min="1" max="1" width="2.7109375" style="2" customWidth="1"/>
    <col min="2" max="2" width="7.42578125" style="1" customWidth="1"/>
    <col min="3" max="3" width="15.5703125" style="1" customWidth="1"/>
    <col min="4" max="4" width="20" style="1" customWidth="1"/>
    <col min="5" max="5" width="44.85546875" style="2" customWidth="1"/>
    <col min="6" max="6" width="45" style="2" customWidth="1"/>
    <col min="7" max="7" width="22.42578125" style="1" customWidth="1"/>
    <col min="8" max="8" width="17.140625" style="1" customWidth="1"/>
    <col min="9" max="9" width="14.85546875" style="85" customWidth="1"/>
    <col min="10" max="10" width="24" style="85" customWidth="1"/>
    <col min="11" max="11" width="6.85546875" style="39" customWidth="1"/>
    <col min="12" max="12" width="4.42578125" style="22" customWidth="1"/>
    <col min="13" max="16384" width="11.42578125" style="2"/>
  </cols>
  <sheetData>
    <row r="3" spans="2:12" ht="18" customHeight="1" x14ac:dyDescent="0.25"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02"/>
      <c r="L3" s="102"/>
    </row>
    <row r="4" spans="2:12" ht="18" customHeight="1" x14ac:dyDescent="0.25">
      <c r="B4" s="133" t="s">
        <v>0</v>
      </c>
      <c r="C4" s="133"/>
      <c r="D4" s="133"/>
      <c r="E4" s="133"/>
      <c r="F4" s="133"/>
      <c r="G4" s="133"/>
      <c r="H4" s="133"/>
      <c r="I4" s="133"/>
      <c r="J4" s="133"/>
      <c r="K4" s="102"/>
      <c r="L4" s="102"/>
    </row>
    <row r="5" spans="2:12" ht="63" customHeight="1" x14ac:dyDescent="0.25">
      <c r="B5" s="132" t="s">
        <v>926</v>
      </c>
      <c r="C5" s="132"/>
      <c r="D5" s="132"/>
      <c r="E5" s="132"/>
      <c r="F5" s="132"/>
      <c r="G5" s="132"/>
      <c r="H5" s="132"/>
      <c r="I5" s="132"/>
      <c r="J5" s="132"/>
      <c r="K5" s="13"/>
      <c r="L5" s="13"/>
    </row>
    <row r="6" spans="2:12" ht="18" customHeight="1" x14ac:dyDescent="0.25">
      <c r="B6" s="132" t="s">
        <v>927</v>
      </c>
      <c r="C6" s="132"/>
      <c r="D6" s="132"/>
      <c r="E6" s="132"/>
      <c r="F6" s="132"/>
      <c r="G6" s="132"/>
      <c r="H6" s="132"/>
      <c r="I6" s="132"/>
      <c r="J6" s="132"/>
      <c r="K6" s="13"/>
      <c r="L6" s="13"/>
    </row>
    <row r="7" spans="2:12" ht="18" customHeight="1" x14ac:dyDescent="0.25">
      <c r="B7" s="132" t="s">
        <v>495</v>
      </c>
      <c r="C7" s="132"/>
      <c r="D7" s="132"/>
      <c r="E7" s="132"/>
      <c r="F7" s="132"/>
      <c r="G7" s="132"/>
      <c r="H7" s="132"/>
      <c r="I7" s="132"/>
      <c r="J7" s="132"/>
      <c r="K7" s="13"/>
      <c r="L7" s="13"/>
    </row>
    <row r="8" spans="2:12" ht="18" customHeight="1" x14ac:dyDescent="0.25">
      <c r="B8" s="132" t="s">
        <v>679</v>
      </c>
      <c r="C8" s="132"/>
      <c r="D8" s="132"/>
      <c r="E8" s="132"/>
      <c r="F8" s="132"/>
      <c r="G8" s="132"/>
      <c r="H8" s="132"/>
      <c r="I8" s="132"/>
      <c r="J8" s="132"/>
      <c r="K8" s="13"/>
      <c r="L8" s="13"/>
    </row>
    <row r="9" spans="2:12" ht="18" customHeight="1" x14ac:dyDescent="0.25">
      <c r="B9" s="113"/>
      <c r="C9" s="113"/>
      <c r="D9" s="113"/>
      <c r="E9" s="113"/>
      <c r="F9" s="113"/>
      <c r="G9" s="113"/>
      <c r="H9" s="113"/>
      <c r="I9" s="113"/>
      <c r="J9" s="113"/>
      <c r="K9" s="13"/>
      <c r="L9" s="13"/>
    </row>
    <row r="10" spans="2:12" ht="18" customHeight="1" x14ac:dyDescent="0.25">
      <c r="B10" s="153" t="s">
        <v>998</v>
      </c>
      <c r="C10" s="153"/>
      <c r="D10" s="153"/>
      <c r="E10" s="153"/>
      <c r="F10" s="153"/>
      <c r="G10" s="153"/>
      <c r="H10" s="153"/>
      <c r="I10" s="153"/>
      <c r="J10" s="153"/>
      <c r="K10" s="13"/>
      <c r="L10" s="13"/>
    </row>
    <row r="11" spans="2:12" ht="55.5" customHeight="1" x14ac:dyDescent="0.25">
      <c r="B11" s="112" t="s">
        <v>685</v>
      </c>
      <c r="C11" s="88" t="s">
        <v>574</v>
      </c>
      <c r="D11" s="112" t="s">
        <v>686</v>
      </c>
      <c r="E11" s="88" t="s">
        <v>687</v>
      </c>
      <c r="F11" s="88" t="s">
        <v>688</v>
      </c>
      <c r="G11" s="88" t="s">
        <v>689</v>
      </c>
      <c r="H11" s="88" t="s">
        <v>578</v>
      </c>
      <c r="I11" s="94" t="s">
        <v>690</v>
      </c>
      <c r="J11" s="94" t="s">
        <v>691</v>
      </c>
      <c r="K11" s="13"/>
      <c r="L11" s="13"/>
    </row>
    <row r="12" spans="2:12" ht="66" customHeight="1" x14ac:dyDescent="0.25">
      <c r="B12" s="6">
        <v>6</v>
      </c>
      <c r="C12" s="6" t="s">
        <v>8</v>
      </c>
      <c r="D12" s="6" t="s">
        <v>496</v>
      </c>
      <c r="E12" s="15" t="s">
        <v>801</v>
      </c>
      <c r="F12" s="15" t="s">
        <v>802</v>
      </c>
      <c r="G12" s="6" t="s">
        <v>803</v>
      </c>
      <c r="H12" s="11">
        <v>10000</v>
      </c>
      <c r="I12" s="95">
        <v>0.02</v>
      </c>
      <c r="J12" s="95">
        <v>200</v>
      </c>
      <c r="K12" s="13"/>
      <c r="L12" s="13"/>
    </row>
    <row r="13" spans="2:12" ht="66" customHeight="1" x14ac:dyDescent="0.25">
      <c r="B13" s="6">
        <v>7</v>
      </c>
      <c r="C13" s="6" t="s">
        <v>12</v>
      </c>
      <c r="D13" s="6" t="s">
        <v>496</v>
      </c>
      <c r="E13" s="15" t="s">
        <v>804</v>
      </c>
      <c r="F13" s="15" t="s">
        <v>805</v>
      </c>
      <c r="G13" s="6" t="s">
        <v>806</v>
      </c>
      <c r="H13" s="11">
        <v>10000</v>
      </c>
      <c r="I13" s="95">
        <v>0.02</v>
      </c>
      <c r="J13" s="95">
        <v>200</v>
      </c>
      <c r="K13" s="13"/>
      <c r="L13" s="13"/>
    </row>
    <row r="14" spans="2:12" ht="66" customHeight="1" x14ac:dyDescent="0.25">
      <c r="B14" s="6">
        <v>9</v>
      </c>
      <c r="C14" s="6" t="s">
        <v>17</v>
      </c>
      <c r="D14" s="6" t="s">
        <v>496</v>
      </c>
      <c r="E14" s="15" t="s">
        <v>807</v>
      </c>
      <c r="F14" s="15" t="s">
        <v>808</v>
      </c>
      <c r="G14" s="6" t="s">
        <v>806</v>
      </c>
      <c r="H14" s="11">
        <v>3000</v>
      </c>
      <c r="I14" s="95">
        <v>0.04</v>
      </c>
      <c r="J14" s="95">
        <v>120</v>
      </c>
      <c r="K14" s="13"/>
      <c r="L14" s="13"/>
    </row>
    <row r="15" spans="2:12" ht="66" customHeight="1" x14ac:dyDescent="0.25">
      <c r="B15" s="6">
        <v>30</v>
      </c>
      <c r="C15" s="6" t="s">
        <v>311</v>
      </c>
      <c r="D15" s="6" t="s">
        <v>496</v>
      </c>
      <c r="E15" s="15" t="s">
        <v>312</v>
      </c>
      <c r="F15" s="15" t="s">
        <v>809</v>
      </c>
      <c r="G15" s="6" t="s">
        <v>810</v>
      </c>
      <c r="H15" s="11">
        <v>10000</v>
      </c>
      <c r="I15" s="95">
        <v>0.05</v>
      </c>
      <c r="J15" s="95">
        <v>500</v>
      </c>
      <c r="K15" s="13"/>
      <c r="L15" s="13"/>
    </row>
    <row r="16" spans="2:12" ht="66" customHeight="1" x14ac:dyDescent="0.25">
      <c r="B16" s="6">
        <v>36</v>
      </c>
      <c r="C16" s="6" t="s">
        <v>24</v>
      </c>
      <c r="D16" s="6" t="s">
        <v>496</v>
      </c>
      <c r="E16" s="15" t="s">
        <v>811</v>
      </c>
      <c r="F16" s="15" t="s">
        <v>812</v>
      </c>
      <c r="G16" s="6" t="s">
        <v>803</v>
      </c>
      <c r="H16" s="11">
        <v>5000</v>
      </c>
      <c r="I16" s="95">
        <v>0.03</v>
      </c>
      <c r="J16" s="95">
        <v>150</v>
      </c>
      <c r="K16" s="13"/>
      <c r="L16" s="13"/>
    </row>
    <row r="17" spans="2:12" ht="66" customHeight="1" x14ac:dyDescent="0.25">
      <c r="B17" s="6">
        <v>57</v>
      </c>
      <c r="C17" s="6" t="s">
        <v>27</v>
      </c>
      <c r="D17" s="6" t="s">
        <v>496</v>
      </c>
      <c r="E17" s="15" t="s">
        <v>28</v>
      </c>
      <c r="F17" s="15" t="s">
        <v>813</v>
      </c>
      <c r="G17" s="6" t="s">
        <v>810</v>
      </c>
      <c r="H17" s="11">
        <v>25000</v>
      </c>
      <c r="I17" s="95">
        <v>0.02</v>
      </c>
      <c r="J17" s="95">
        <v>500</v>
      </c>
      <c r="K17" s="13"/>
      <c r="L17" s="13"/>
    </row>
    <row r="18" spans="2:12" ht="18" customHeight="1" x14ac:dyDescent="0.25">
      <c r="B18" s="154" t="s">
        <v>923</v>
      </c>
      <c r="C18" s="154"/>
      <c r="D18" s="154"/>
      <c r="E18" s="154"/>
      <c r="F18" s="154"/>
      <c r="G18" s="154"/>
      <c r="H18" s="154"/>
      <c r="I18" s="154"/>
      <c r="J18" s="94">
        <v>1670</v>
      </c>
      <c r="K18" s="13"/>
      <c r="L18" s="13"/>
    </row>
    <row r="19" spans="2:12" ht="18" customHeight="1" x14ac:dyDescent="0.25">
      <c r="B19" s="150" t="s">
        <v>1004</v>
      </c>
      <c r="C19" s="151"/>
      <c r="D19" s="151"/>
      <c r="E19" s="151"/>
      <c r="F19" s="151"/>
      <c r="G19" s="151"/>
      <c r="H19" s="151"/>
      <c r="I19" s="151"/>
      <c r="J19" s="152"/>
      <c r="K19" s="13"/>
      <c r="L19" s="13"/>
    </row>
    <row r="20" spans="2:12" ht="18" customHeight="1" x14ac:dyDescent="0.25">
      <c r="B20" s="113"/>
      <c r="C20" s="113"/>
      <c r="D20" s="113"/>
      <c r="E20" s="113"/>
      <c r="F20" s="113"/>
      <c r="G20" s="113"/>
      <c r="H20" s="113"/>
      <c r="I20" s="113"/>
      <c r="J20" s="113"/>
      <c r="K20" s="13"/>
      <c r="L20" s="13"/>
    </row>
    <row r="21" spans="2:12" ht="18" customHeight="1" x14ac:dyDescent="0.25">
      <c r="B21" s="153" t="s">
        <v>1000</v>
      </c>
      <c r="C21" s="153"/>
      <c r="D21" s="153"/>
      <c r="E21" s="153"/>
      <c r="F21" s="153"/>
      <c r="G21" s="153"/>
      <c r="H21" s="153"/>
      <c r="I21" s="153"/>
      <c r="J21" s="153"/>
      <c r="K21" s="13"/>
      <c r="L21" s="13"/>
    </row>
    <row r="22" spans="2:12" ht="57" customHeight="1" x14ac:dyDescent="0.25">
      <c r="B22" s="112" t="s">
        <v>685</v>
      </c>
      <c r="C22" s="88" t="s">
        <v>574</v>
      </c>
      <c r="D22" s="112" t="s">
        <v>686</v>
      </c>
      <c r="E22" s="88" t="s">
        <v>687</v>
      </c>
      <c r="F22" s="88" t="s">
        <v>688</v>
      </c>
      <c r="G22" s="88" t="s">
        <v>689</v>
      </c>
      <c r="H22" s="88" t="s">
        <v>578</v>
      </c>
      <c r="I22" s="94" t="s">
        <v>690</v>
      </c>
      <c r="J22" s="94" t="s">
        <v>691</v>
      </c>
      <c r="K22" s="13"/>
      <c r="L22" s="13"/>
    </row>
    <row r="23" spans="2:12" ht="72.75" customHeight="1" x14ac:dyDescent="0.25">
      <c r="B23" s="6">
        <v>5</v>
      </c>
      <c r="C23" s="6" t="s">
        <v>149</v>
      </c>
      <c r="D23" s="6" t="s">
        <v>496</v>
      </c>
      <c r="E23" s="15" t="s">
        <v>836</v>
      </c>
      <c r="F23" s="15" t="s">
        <v>837</v>
      </c>
      <c r="G23" s="6" t="s">
        <v>838</v>
      </c>
      <c r="H23" s="11">
        <v>1000</v>
      </c>
      <c r="I23" s="95">
        <v>1.04</v>
      </c>
      <c r="J23" s="95">
        <v>1040</v>
      </c>
      <c r="K23" s="13"/>
      <c r="L23" s="13"/>
    </row>
    <row r="24" spans="2:12" ht="72.75" customHeight="1" x14ac:dyDescent="0.25">
      <c r="B24" s="6">
        <v>10</v>
      </c>
      <c r="C24" s="6" t="s">
        <v>153</v>
      </c>
      <c r="D24" s="6" t="s">
        <v>496</v>
      </c>
      <c r="E24" s="15" t="s">
        <v>839</v>
      </c>
      <c r="F24" s="15" t="s">
        <v>840</v>
      </c>
      <c r="G24" s="6" t="s">
        <v>841</v>
      </c>
      <c r="H24" s="6">
        <v>150</v>
      </c>
      <c r="I24" s="95">
        <v>4.99</v>
      </c>
      <c r="J24" s="95">
        <v>748.5</v>
      </c>
      <c r="K24" s="13"/>
      <c r="L24" s="13"/>
    </row>
    <row r="25" spans="2:12" ht="72.75" customHeight="1" x14ac:dyDescent="0.25">
      <c r="B25" s="6">
        <v>11</v>
      </c>
      <c r="C25" s="6" t="s">
        <v>156</v>
      </c>
      <c r="D25" s="6" t="s">
        <v>496</v>
      </c>
      <c r="E25" s="15" t="s">
        <v>842</v>
      </c>
      <c r="F25" s="15" t="s">
        <v>843</v>
      </c>
      <c r="G25" s="6" t="s">
        <v>838</v>
      </c>
      <c r="H25" s="6">
        <v>500</v>
      </c>
      <c r="I25" s="95">
        <v>1.84</v>
      </c>
      <c r="J25" s="95">
        <v>920</v>
      </c>
      <c r="K25" s="13"/>
      <c r="L25" s="13"/>
    </row>
    <row r="26" spans="2:12" ht="72.75" customHeight="1" x14ac:dyDescent="0.25">
      <c r="B26" s="6">
        <v>16</v>
      </c>
      <c r="C26" s="6" t="s">
        <v>165</v>
      </c>
      <c r="D26" s="6" t="s">
        <v>496</v>
      </c>
      <c r="E26" s="15" t="s">
        <v>844</v>
      </c>
      <c r="F26" s="15" t="s">
        <v>845</v>
      </c>
      <c r="G26" s="6" t="s">
        <v>841</v>
      </c>
      <c r="H26" s="6">
        <v>501</v>
      </c>
      <c r="I26" s="95">
        <v>3.44</v>
      </c>
      <c r="J26" s="95">
        <v>1723.44</v>
      </c>
      <c r="K26" s="13"/>
      <c r="L26" s="13"/>
    </row>
    <row r="27" spans="2:12" ht="72.75" customHeight="1" x14ac:dyDescent="0.25">
      <c r="B27" s="6">
        <v>18</v>
      </c>
      <c r="C27" s="6" t="s">
        <v>168</v>
      </c>
      <c r="D27" s="6" t="s">
        <v>496</v>
      </c>
      <c r="E27" s="15" t="s">
        <v>846</v>
      </c>
      <c r="F27" s="15" t="s">
        <v>847</v>
      </c>
      <c r="G27" s="6" t="s">
        <v>841</v>
      </c>
      <c r="H27" s="6">
        <v>300</v>
      </c>
      <c r="I27" s="95">
        <v>2.19</v>
      </c>
      <c r="J27" s="95">
        <v>657</v>
      </c>
      <c r="K27" s="13"/>
      <c r="L27" s="13"/>
    </row>
    <row r="28" spans="2:12" ht="72.75" customHeight="1" x14ac:dyDescent="0.25">
      <c r="B28" s="6">
        <v>23</v>
      </c>
      <c r="C28" s="6" t="s">
        <v>177</v>
      </c>
      <c r="D28" s="6" t="s">
        <v>496</v>
      </c>
      <c r="E28" s="15" t="s">
        <v>848</v>
      </c>
      <c r="F28" s="15" t="s">
        <v>849</v>
      </c>
      <c r="G28" s="6" t="s">
        <v>841</v>
      </c>
      <c r="H28" s="6">
        <v>500</v>
      </c>
      <c r="I28" s="95">
        <v>1.74</v>
      </c>
      <c r="J28" s="95">
        <v>870</v>
      </c>
      <c r="K28" s="13"/>
      <c r="L28" s="13"/>
    </row>
    <row r="29" spans="2:12" ht="72.75" customHeight="1" x14ac:dyDescent="0.25">
      <c r="B29" s="6">
        <v>28</v>
      </c>
      <c r="C29" s="6" t="s">
        <v>182</v>
      </c>
      <c r="D29" s="6" t="s">
        <v>496</v>
      </c>
      <c r="E29" s="15" t="s">
        <v>850</v>
      </c>
      <c r="F29" s="15" t="s">
        <v>851</v>
      </c>
      <c r="G29" s="6" t="s">
        <v>841</v>
      </c>
      <c r="H29" s="6">
        <v>500</v>
      </c>
      <c r="I29" s="95">
        <v>2.2400000000000002</v>
      </c>
      <c r="J29" s="95">
        <v>1120</v>
      </c>
      <c r="K29" s="13"/>
      <c r="L29" s="13"/>
    </row>
    <row r="30" spans="2:12" ht="72.75" customHeight="1" x14ac:dyDescent="0.25">
      <c r="B30" s="6">
        <v>33</v>
      </c>
      <c r="C30" s="6" t="s">
        <v>197</v>
      </c>
      <c r="D30" s="6" t="s">
        <v>496</v>
      </c>
      <c r="E30" s="15" t="s">
        <v>852</v>
      </c>
      <c r="F30" s="15" t="s">
        <v>853</v>
      </c>
      <c r="G30" s="6" t="s">
        <v>854</v>
      </c>
      <c r="H30" s="6">
        <v>300</v>
      </c>
      <c r="I30" s="95">
        <v>7.79</v>
      </c>
      <c r="J30" s="95">
        <v>2337</v>
      </c>
      <c r="K30" s="13"/>
      <c r="L30" s="13"/>
    </row>
    <row r="31" spans="2:12" ht="72.75" customHeight="1" x14ac:dyDescent="0.25">
      <c r="B31" s="6">
        <v>35</v>
      </c>
      <c r="C31" s="6" t="s">
        <v>200</v>
      </c>
      <c r="D31" s="6" t="s">
        <v>496</v>
      </c>
      <c r="E31" s="15" t="s">
        <v>855</v>
      </c>
      <c r="F31" s="15" t="s">
        <v>856</v>
      </c>
      <c r="G31" s="6" t="s">
        <v>854</v>
      </c>
      <c r="H31" s="6">
        <v>800</v>
      </c>
      <c r="I31" s="95">
        <v>1.49</v>
      </c>
      <c r="J31" s="95">
        <v>1192</v>
      </c>
      <c r="K31" s="13"/>
      <c r="L31" s="13"/>
    </row>
    <row r="32" spans="2:12" ht="72.75" customHeight="1" x14ac:dyDescent="0.25">
      <c r="B32" s="6">
        <v>40</v>
      </c>
      <c r="C32" s="6" t="s">
        <v>209</v>
      </c>
      <c r="D32" s="6" t="s">
        <v>496</v>
      </c>
      <c r="E32" s="15" t="s">
        <v>857</v>
      </c>
      <c r="F32" s="15" t="s">
        <v>858</v>
      </c>
      <c r="G32" s="6" t="s">
        <v>838</v>
      </c>
      <c r="H32" s="6">
        <v>200</v>
      </c>
      <c r="I32" s="95">
        <v>7.79</v>
      </c>
      <c r="J32" s="95">
        <v>1558</v>
      </c>
      <c r="K32" s="13"/>
      <c r="L32" s="13"/>
    </row>
    <row r="33" spans="2:12" ht="72.75" customHeight="1" x14ac:dyDescent="0.25">
      <c r="B33" s="6">
        <v>43</v>
      </c>
      <c r="C33" s="6" t="s">
        <v>212</v>
      </c>
      <c r="D33" s="6" t="s">
        <v>496</v>
      </c>
      <c r="E33" s="15" t="s">
        <v>859</v>
      </c>
      <c r="F33" s="15" t="s">
        <v>860</v>
      </c>
      <c r="G33" s="6" t="s">
        <v>861</v>
      </c>
      <c r="H33" s="6">
        <v>500</v>
      </c>
      <c r="I33" s="95">
        <v>4.1900000000000004</v>
      </c>
      <c r="J33" s="95">
        <v>2095</v>
      </c>
      <c r="K33" s="13"/>
      <c r="L33" s="13"/>
    </row>
    <row r="34" spans="2:12" ht="72.75" customHeight="1" x14ac:dyDescent="0.25">
      <c r="B34" s="6">
        <v>56</v>
      </c>
      <c r="C34" s="6" t="s">
        <v>221</v>
      </c>
      <c r="D34" s="6" t="s">
        <v>496</v>
      </c>
      <c r="E34" s="15" t="s">
        <v>862</v>
      </c>
      <c r="F34" s="15" t="s">
        <v>863</v>
      </c>
      <c r="G34" s="6" t="s">
        <v>854</v>
      </c>
      <c r="H34" s="6">
        <v>800</v>
      </c>
      <c r="I34" s="95">
        <v>0.49</v>
      </c>
      <c r="J34" s="95">
        <v>392</v>
      </c>
      <c r="K34" s="13"/>
      <c r="L34" s="13"/>
    </row>
    <row r="35" spans="2:12" ht="72.75" customHeight="1" x14ac:dyDescent="0.25">
      <c r="B35" s="6">
        <v>71</v>
      </c>
      <c r="C35" s="6" t="s">
        <v>233</v>
      </c>
      <c r="D35" s="6" t="s">
        <v>496</v>
      </c>
      <c r="E35" s="15" t="s">
        <v>864</v>
      </c>
      <c r="F35" s="15" t="s">
        <v>865</v>
      </c>
      <c r="G35" s="6" t="s">
        <v>854</v>
      </c>
      <c r="H35" s="6">
        <v>150</v>
      </c>
      <c r="I35" s="95">
        <v>1.79</v>
      </c>
      <c r="J35" s="95">
        <v>268.5</v>
      </c>
      <c r="K35" s="13"/>
      <c r="L35" s="13"/>
    </row>
    <row r="36" spans="2:12" ht="72.75" customHeight="1" x14ac:dyDescent="0.25">
      <c r="B36" s="6">
        <v>78</v>
      </c>
      <c r="C36" s="6" t="s">
        <v>236</v>
      </c>
      <c r="D36" s="6" t="s">
        <v>496</v>
      </c>
      <c r="E36" s="15" t="s">
        <v>866</v>
      </c>
      <c r="F36" s="15" t="s">
        <v>867</v>
      </c>
      <c r="G36" s="6" t="s">
        <v>854</v>
      </c>
      <c r="H36" s="11">
        <v>4000</v>
      </c>
      <c r="I36" s="95">
        <v>1.19</v>
      </c>
      <c r="J36" s="95">
        <v>4760</v>
      </c>
      <c r="K36" s="13"/>
      <c r="L36" s="13"/>
    </row>
    <row r="37" spans="2:12" ht="72.75" customHeight="1" x14ac:dyDescent="0.25">
      <c r="B37" s="6">
        <v>81</v>
      </c>
      <c r="C37" s="6" t="s">
        <v>245</v>
      </c>
      <c r="D37" s="6" t="s">
        <v>496</v>
      </c>
      <c r="E37" s="15" t="s">
        <v>868</v>
      </c>
      <c r="F37" s="15" t="s">
        <v>869</v>
      </c>
      <c r="G37" s="6" t="s">
        <v>854</v>
      </c>
      <c r="H37" s="6">
        <v>800</v>
      </c>
      <c r="I37" s="95">
        <v>5.34</v>
      </c>
      <c r="J37" s="95">
        <v>4272</v>
      </c>
      <c r="K37" s="13"/>
      <c r="L37" s="13"/>
    </row>
    <row r="38" spans="2:12" ht="72.75" customHeight="1" x14ac:dyDescent="0.25">
      <c r="B38" s="6">
        <v>86</v>
      </c>
      <c r="C38" s="6" t="s">
        <v>250</v>
      </c>
      <c r="D38" s="6" t="s">
        <v>496</v>
      </c>
      <c r="E38" s="15" t="s">
        <v>870</v>
      </c>
      <c r="F38" s="15" t="s">
        <v>871</v>
      </c>
      <c r="G38" s="6" t="s">
        <v>854</v>
      </c>
      <c r="H38" s="11">
        <v>1200</v>
      </c>
      <c r="I38" s="95">
        <v>0.94</v>
      </c>
      <c r="J38" s="95">
        <v>1128</v>
      </c>
      <c r="K38" s="13"/>
      <c r="L38" s="13"/>
    </row>
    <row r="39" spans="2:12" ht="72.75" customHeight="1" x14ac:dyDescent="0.25">
      <c r="B39" s="6">
        <v>87</v>
      </c>
      <c r="C39" s="6" t="s">
        <v>259</v>
      </c>
      <c r="D39" s="6" t="s">
        <v>496</v>
      </c>
      <c r="E39" s="15" t="s">
        <v>872</v>
      </c>
      <c r="F39" s="15" t="s">
        <v>873</v>
      </c>
      <c r="G39" s="6" t="s">
        <v>854</v>
      </c>
      <c r="H39" s="11">
        <v>2000</v>
      </c>
      <c r="I39" s="95">
        <v>1.74</v>
      </c>
      <c r="J39" s="95">
        <v>3480</v>
      </c>
      <c r="K39" s="13"/>
      <c r="L39" s="13"/>
    </row>
    <row r="40" spans="2:12" ht="72.75" customHeight="1" x14ac:dyDescent="0.25">
      <c r="B40" s="6">
        <v>89</v>
      </c>
      <c r="C40" s="6" t="s">
        <v>268</v>
      </c>
      <c r="D40" s="6" t="s">
        <v>496</v>
      </c>
      <c r="E40" s="15" t="s">
        <v>874</v>
      </c>
      <c r="F40" s="15" t="s">
        <v>875</v>
      </c>
      <c r="G40" s="6" t="s">
        <v>854</v>
      </c>
      <c r="H40" s="6">
        <v>200</v>
      </c>
      <c r="I40" s="95">
        <v>3.39</v>
      </c>
      <c r="J40" s="95">
        <v>678</v>
      </c>
      <c r="K40" s="13"/>
      <c r="L40" s="13"/>
    </row>
    <row r="41" spans="2:12" ht="72.75" customHeight="1" x14ac:dyDescent="0.25">
      <c r="B41" s="6">
        <v>90</v>
      </c>
      <c r="C41" s="6" t="s">
        <v>876</v>
      </c>
      <c r="D41" s="6" t="s">
        <v>497</v>
      </c>
      <c r="E41" s="15" t="s">
        <v>877</v>
      </c>
      <c r="F41" s="15" t="s">
        <v>878</v>
      </c>
      <c r="G41" s="6" t="s">
        <v>854</v>
      </c>
      <c r="H41" s="6">
        <v>60</v>
      </c>
      <c r="I41" s="95">
        <v>19.8</v>
      </c>
      <c r="J41" s="95">
        <v>1188</v>
      </c>
      <c r="K41" s="13"/>
      <c r="L41" s="13"/>
    </row>
    <row r="42" spans="2:12" ht="18" customHeight="1" x14ac:dyDescent="0.25">
      <c r="B42" s="154" t="s">
        <v>924</v>
      </c>
      <c r="C42" s="154"/>
      <c r="D42" s="154"/>
      <c r="E42" s="154"/>
      <c r="F42" s="154"/>
      <c r="G42" s="154"/>
      <c r="H42" s="154"/>
      <c r="I42" s="154"/>
      <c r="J42" s="94">
        <v>30427.439999999999</v>
      </c>
      <c r="K42" s="13"/>
      <c r="L42" s="13"/>
    </row>
    <row r="43" spans="2:12" ht="18" customHeight="1" x14ac:dyDescent="0.25">
      <c r="B43" s="150" t="s">
        <v>1004</v>
      </c>
      <c r="C43" s="151"/>
      <c r="D43" s="151"/>
      <c r="E43" s="151"/>
      <c r="F43" s="151"/>
      <c r="G43" s="151"/>
      <c r="H43" s="151"/>
      <c r="I43" s="151"/>
      <c r="J43" s="152"/>
      <c r="K43" s="13"/>
      <c r="L43" s="13"/>
    </row>
    <row r="44" spans="2:12" ht="18" customHeight="1" x14ac:dyDescent="0.25">
      <c r="B44" s="113"/>
      <c r="C44" s="113"/>
      <c r="D44" s="113"/>
      <c r="E44" s="113"/>
      <c r="F44" s="113"/>
      <c r="G44" s="113"/>
      <c r="H44" s="113"/>
      <c r="I44" s="113"/>
      <c r="J44" s="113"/>
      <c r="K44" s="13"/>
      <c r="L44" s="13"/>
    </row>
    <row r="45" spans="2:12" ht="18" customHeight="1" x14ac:dyDescent="0.25">
      <c r="B45" s="153" t="s">
        <v>1001</v>
      </c>
      <c r="C45" s="153"/>
      <c r="D45" s="153"/>
      <c r="E45" s="153"/>
      <c r="F45" s="153"/>
      <c r="G45" s="153"/>
      <c r="H45" s="153"/>
      <c r="I45" s="153"/>
      <c r="J45" s="153"/>
      <c r="K45" s="13"/>
      <c r="L45" s="13"/>
    </row>
    <row r="46" spans="2:12" ht="42" customHeight="1" x14ac:dyDescent="0.25">
      <c r="B46" s="112" t="s">
        <v>685</v>
      </c>
      <c r="C46" s="88" t="s">
        <v>574</v>
      </c>
      <c r="D46" s="112" t="s">
        <v>686</v>
      </c>
      <c r="E46" s="88" t="s">
        <v>687</v>
      </c>
      <c r="F46" s="88" t="s">
        <v>688</v>
      </c>
      <c r="G46" s="88" t="s">
        <v>689</v>
      </c>
      <c r="H46" s="88" t="s">
        <v>578</v>
      </c>
      <c r="I46" s="94" t="s">
        <v>690</v>
      </c>
      <c r="J46" s="94" t="s">
        <v>691</v>
      </c>
      <c r="K46" s="13"/>
      <c r="L46" s="13"/>
    </row>
    <row r="47" spans="2:12" ht="72" customHeight="1" x14ac:dyDescent="0.25">
      <c r="B47" s="6">
        <v>55</v>
      </c>
      <c r="C47" s="6" t="s">
        <v>277</v>
      </c>
      <c r="D47" s="6" t="s">
        <v>496</v>
      </c>
      <c r="E47" s="15" t="s">
        <v>879</v>
      </c>
      <c r="F47" s="15" t="s">
        <v>880</v>
      </c>
      <c r="G47" s="6" t="s">
        <v>881</v>
      </c>
      <c r="H47" s="6">
        <v>60</v>
      </c>
      <c r="I47" s="95">
        <v>7.9</v>
      </c>
      <c r="J47" s="95">
        <v>474</v>
      </c>
      <c r="K47" s="13"/>
      <c r="L47" s="13"/>
    </row>
    <row r="48" spans="2:12" ht="18" customHeight="1" x14ac:dyDescent="0.25">
      <c r="B48" s="154" t="s">
        <v>924</v>
      </c>
      <c r="C48" s="154"/>
      <c r="D48" s="154"/>
      <c r="E48" s="154"/>
      <c r="F48" s="154"/>
      <c r="G48" s="154"/>
      <c r="H48" s="154"/>
      <c r="I48" s="154"/>
      <c r="J48" s="94">
        <v>474</v>
      </c>
      <c r="K48" s="13"/>
      <c r="L48" s="13"/>
    </row>
    <row r="49" spans="2:12" ht="18" customHeight="1" x14ac:dyDescent="0.25">
      <c r="B49" s="150" t="s">
        <v>1005</v>
      </c>
      <c r="C49" s="151"/>
      <c r="D49" s="151"/>
      <c r="E49" s="151"/>
      <c r="F49" s="151"/>
      <c r="G49" s="151"/>
      <c r="H49" s="151"/>
      <c r="I49" s="151"/>
      <c r="J49" s="152"/>
      <c r="K49" s="13"/>
      <c r="L49" s="13"/>
    </row>
    <row r="50" spans="2:12" ht="18" customHeight="1" x14ac:dyDescent="0.25">
      <c r="B50" s="113"/>
      <c r="C50" s="113"/>
      <c r="D50" s="113"/>
      <c r="E50" s="113"/>
      <c r="F50" s="113"/>
      <c r="G50" s="113"/>
      <c r="H50" s="113"/>
      <c r="I50" s="113"/>
      <c r="J50" s="113"/>
      <c r="K50" s="13"/>
      <c r="L50" s="13"/>
    </row>
    <row r="51" spans="2:12" ht="18" customHeight="1" x14ac:dyDescent="0.25">
      <c r="B51" s="153" t="s">
        <v>1002</v>
      </c>
      <c r="C51" s="153"/>
      <c r="D51" s="153"/>
      <c r="E51" s="153"/>
      <c r="F51" s="153"/>
      <c r="G51" s="153"/>
      <c r="H51" s="153"/>
      <c r="I51" s="153"/>
      <c r="J51" s="153"/>
      <c r="K51" s="13"/>
      <c r="L51" s="13"/>
    </row>
    <row r="52" spans="2:12" ht="54" customHeight="1" x14ac:dyDescent="0.25">
      <c r="B52" s="112" t="s">
        <v>685</v>
      </c>
      <c r="C52" s="88" t="s">
        <v>574</v>
      </c>
      <c r="D52" s="112" t="s">
        <v>686</v>
      </c>
      <c r="E52" s="88" t="s">
        <v>687</v>
      </c>
      <c r="F52" s="88" t="s">
        <v>688</v>
      </c>
      <c r="G52" s="88" t="s">
        <v>689</v>
      </c>
      <c r="H52" s="88" t="s">
        <v>578</v>
      </c>
      <c r="I52" s="94" t="s">
        <v>690</v>
      </c>
      <c r="J52" s="94" t="s">
        <v>691</v>
      </c>
      <c r="K52" s="13"/>
      <c r="L52" s="13"/>
    </row>
    <row r="53" spans="2:12" ht="85.5" customHeight="1" x14ac:dyDescent="0.25">
      <c r="B53" s="6">
        <v>14</v>
      </c>
      <c r="C53" s="6" t="s">
        <v>39</v>
      </c>
      <c r="D53" s="6" t="s">
        <v>496</v>
      </c>
      <c r="E53" s="15" t="s">
        <v>882</v>
      </c>
      <c r="F53" s="15" t="s">
        <v>883</v>
      </c>
      <c r="G53" s="6" t="s">
        <v>884</v>
      </c>
      <c r="H53" s="11">
        <v>1500</v>
      </c>
      <c r="I53" s="95">
        <v>0.2</v>
      </c>
      <c r="J53" s="95">
        <v>300</v>
      </c>
      <c r="K53" s="13"/>
      <c r="L53" s="13"/>
    </row>
    <row r="54" spans="2:12" ht="85.5" customHeight="1" x14ac:dyDescent="0.25">
      <c r="B54" s="6">
        <v>29</v>
      </c>
      <c r="C54" s="6" t="s">
        <v>188</v>
      </c>
      <c r="D54" s="6" t="s">
        <v>496</v>
      </c>
      <c r="E54" s="15" t="s">
        <v>885</v>
      </c>
      <c r="F54" s="15" t="s">
        <v>886</v>
      </c>
      <c r="G54" s="6" t="s">
        <v>887</v>
      </c>
      <c r="H54" s="11">
        <v>2000</v>
      </c>
      <c r="I54" s="95">
        <v>0.6</v>
      </c>
      <c r="J54" s="95">
        <v>1200</v>
      </c>
      <c r="K54" s="13"/>
      <c r="L54" s="13"/>
    </row>
    <row r="55" spans="2:12" ht="85.5" customHeight="1" x14ac:dyDescent="0.25">
      <c r="B55" s="6">
        <v>31</v>
      </c>
      <c r="C55" s="6" t="s">
        <v>191</v>
      </c>
      <c r="D55" s="6" t="s">
        <v>496</v>
      </c>
      <c r="E55" s="15" t="s">
        <v>888</v>
      </c>
      <c r="F55" s="15" t="s">
        <v>889</v>
      </c>
      <c r="G55" s="6" t="s">
        <v>887</v>
      </c>
      <c r="H55" s="6">
        <v>500</v>
      </c>
      <c r="I55" s="95">
        <v>2.2000000000000002</v>
      </c>
      <c r="J55" s="95">
        <v>1100</v>
      </c>
      <c r="K55" s="13"/>
      <c r="L55" s="13"/>
    </row>
    <row r="56" spans="2:12" ht="85.5" customHeight="1" x14ac:dyDescent="0.25">
      <c r="B56" s="6">
        <v>32</v>
      </c>
      <c r="C56" s="6" t="s">
        <v>194</v>
      </c>
      <c r="D56" s="6" t="s">
        <v>496</v>
      </c>
      <c r="E56" s="15" t="s">
        <v>890</v>
      </c>
      <c r="F56" s="15" t="s">
        <v>891</v>
      </c>
      <c r="G56" s="6" t="s">
        <v>887</v>
      </c>
      <c r="H56" s="6">
        <v>800</v>
      </c>
      <c r="I56" s="95">
        <v>4.75</v>
      </c>
      <c r="J56" s="95">
        <v>3800</v>
      </c>
      <c r="K56" s="13"/>
      <c r="L56" s="13"/>
    </row>
    <row r="57" spans="2:12" ht="85.5" customHeight="1" x14ac:dyDescent="0.25">
      <c r="B57" s="6">
        <v>34</v>
      </c>
      <c r="C57" s="6" t="s">
        <v>45</v>
      </c>
      <c r="D57" s="6" t="s">
        <v>496</v>
      </c>
      <c r="E57" s="15" t="s">
        <v>892</v>
      </c>
      <c r="F57" s="15" t="s">
        <v>893</v>
      </c>
      <c r="G57" s="6" t="s">
        <v>887</v>
      </c>
      <c r="H57" s="6">
        <v>300</v>
      </c>
      <c r="I57" s="95">
        <v>3</v>
      </c>
      <c r="J57" s="95">
        <v>900</v>
      </c>
      <c r="K57" s="13"/>
      <c r="L57" s="13"/>
    </row>
    <row r="58" spans="2:12" ht="85.5" customHeight="1" x14ac:dyDescent="0.25">
      <c r="B58" s="6">
        <v>52</v>
      </c>
      <c r="C58" s="6" t="s">
        <v>53</v>
      </c>
      <c r="D58" s="6" t="s">
        <v>496</v>
      </c>
      <c r="E58" s="15" t="s">
        <v>894</v>
      </c>
      <c r="F58" s="15" t="s">
        <v>895</v>
      </c>
      <c r="G58" s="6" t="s">
        <v>887</v>
      </c>
      <c r="H58" s="11">
        <v>3000</v>
      </c>
      <c r="I58" s="95">
        <v>0.2</v>
      </c>
      <c r="J58" s="95">
        <v>600</v>
      </c>
      <c r="K58" s="13"/>
      <c r="L58" s="13"/>
    </row>
    <row r="59" spans="2:12" ht="85.5" customHeight="1" x14ac:dyDescent="0.25">
      <c r="B59" s="6">
        <v>62</v>
      </c>
      <c r="C59" s="6" t="s">
        <v>56</v>
      </c>
      <c r="D59" s="6" t="s">
        <v>496</v>
      </c>
      <c r="E59" s="15" t="s">
        <v>896</v>
      </c>
      <c r="F59" s="15" t="s">
        <v>897</v>
      </c>
      <c r="G59" s="6" t="s">
        <v>887</v>
      </c>
      <c r="H59" s="11">
        <v>1000</v>
      </c>
      <c r="I59" s="95">
        <v>5.25</v>
      </c>
      <c r="J59" s="95">
        <v>5250</v>
      </c>
      <c r="K59" s="13"/>
      <c r="L59" s="13"/>
    </row>
    <row r="60" spans="2:12" ht="18" customHeight="1" x14ac:dyDescent="0.25">
      <c r="B60" s="154" t="s">
        <v>923</v>
      </c>
      <c r="C60" s="154"/>
      <c r="D60" s="154"/>
      <c r="E60" s="154"/>
      <c r="F60" s="154"/>
      <c r="G60" s="154"/>
      <c r="H60" s="154"/>
      <c r="I60" s="154"/>
      <c r="J60" s="94">
        <v>13150</v>
      </c>
      <c r="K60" s="13"/>
      <c r="L60" s="13"/>
    </row>
    <row r="61" spans="2:12" ht="18" customHeight="1" x14ac:dyDescent="0.25">
      <c r="B61" s="150" t="s">
        <v>1004</v>
      </c>
      <c r="C61" s="151"/>
      <c r="D61" s="151"/>
      <c r="E61" s="151"/>
      <c r="F61" s="151"/>
      <c r="G61" s="151"/>
      <c r="H61" s="151"/>
      <c r="I61" s="151"/>
      <c r="J61" s="152"/>
      <c r="K61" s="13"/>
      <c r="L61" s="13"/>
    </row>
    <row r="62" spans="2:12" ht="18" customHeight="1" x14ac:dyDescent="0.25">
      <c r="B62" s="113"/>
      <c r="C62" s="113"/>
      <c r="D62" s="113"/>
      <c r="E62" s="113"/>
      <c r="F62" s="113"/>
      <c r="G62" s="113"/>
      <c r="H62" s="113"/>
      <c r="I62" s="113"/>
      <c r="J62" s="113"/>
      <c r="K62" s="13"/>
      <c r="L62" s="13"/>
    </row>
    <row r="63" spans="2:12" ht="18" customHeight="1" x14ac:dyDescent="0.25">
      <c r="B63" s="153" t="s">
        <v>994</v>
      </c>
      <c r="C63" s="153"/>
      <c r="D63" s="153"/>
      <c r="E63" s="153"/>
      <c r="F63" s="153"/>
      <c r="G63" s="153"/>
      <c r="H63" s="153"/>
      <c r="I63" s="153"/>
      <c r="J63" s="153"/>
      <c r="K63" s="13"/>
      <c r="L63" s="13"/>
    </row>
    <row r="64" spans="2:12" ht="42.75" customHeight="1" x14ac:dyDescent="0.25">
      <c r="B64" s="112" t="s">
        <v>685</v>
      </c>
      <c r="C64" s="88" t="s">
        <v>574</v>
      </c>
      <c r="D64" s="112" t="s">
        <v>686</v>
      </c>
      <c r="E64" s="88" t="s">
        <v>687</v>
      </c>
      <c r="F64" s="88" t="s">
        <v>688</v>
      </c>
      <c r="G64" s="88" t="s">
        <v>689</v>
      </c>
      <c r="H64" s="88" t="s">
        <v>578</v>
      </c>
      <c r="I64" s="94" t="s">
        <v>690</v>
      </c>
      <c r="J64" s="94" t="s">
        <v>691</v>
      </c>
      <c r="K64" s="13"/>
      <c r="L64" s="13"/>
    </row>
    <row r="65" spans="2:12" ht="54.75" customHeight="1" x14ac:dyDescent="0.25">
      <c r="B65" s="6">
        <v>2</v>
      </c>
      <c r="C65" s="100" t="s">
        <v>482</v>
      </c>
      <c r="D65" s="6" t="s">
        <v>496</v>
      </c>
      <c r="E65" s="15" t="s">
        <v>742</v>
      </c>
      <c r="F65" s="15" t="s">
        <v>743</v>
      </c>
      <c r="G65" s="6" t="s">
        <v>746</v>
      </c>
      <c r="H65" s="6">
        <v>271</v>
      </c>
      <c r="I65" s="101">
        <v>273.26</v>
      </c>
      <c r="J65" s="101">
        <v>74053.460000000006</v>
      </c>
      <c r="K65" s="13"/>
      <c r="L65" s="13"/>
    </row>
    <row r="66" spans="2:12" ht="54.75" customHeight="1" x14ac:dyDescent="0.25">
      <c r="B66" s="6">
        <v>3</v>
      </c>
      <c r="C66" s="6" t="s">
        <v>485</v>
      </c>
      <c r="D66" s="6" t="s">
        <v>496</v>
      </c>
      <c r="E66" s="15" t="s">
        <v>744</v>
      </c>
      <c r="F66" s="15" t="s">
        <v>745</v>
      </c>
      <c r="G66" s="6" t="s">
        <v>746</v>
      </c>
      <c r="H66" s="6">
        <v>119</v>
      </c>
      <c r="I66" s="95">
        <v>136.63</v>
      </c>
      <c r="J66" s="95">
        <v>16258.97</v>
      </c>
      <c r="K66" s="13"/>
      <c r="L66" s="13"/>
    </row>
    <row r="67" spans="2:12" ht="54.75" customHeight="1" x14ac:dyDescent="0.25">
      <c r="B67" s="6">
        <v>4</v>
      </c>
      <c r="C67" s="6" t="s">
        <v>488</v>
      </c>
      <c r="D67" s="6" t="s">
        <v>496</v>
      </c>
      <c r="E67" s="15" t="s">
        <v>747</v>
      </c>
      <c r="F67" s="15" t="s">
        <v>748</v>
      </c>
      <c r="G67" s="6" t="s">
        <v>746</v>
      </c>
      <c r="H67" s="6">
        <v>175</v>
      </c>
      <c r="I67" s="95">
        <v>207</v>
      </c>
      <c r="J67" s="95">
        <v>36225</v>
      </c>
      <c r="K67" s="13"/>
      <c r="L67" s="13"/>
    </row>
    <row r="68" spans="2:12" ht="54.75" customHeight="1" x14ac:dyDescent="0.25">
      <c r="B68" s="6">
        <v>45</v>
      </c>
      <c r="C68" s="6" t="s">
        <v>438</v>
      </c>
      <c r="D68" s="6" t="s">
        <v>496</v>
      </c>
      <c r="E68" s="15" t="s">
        <v>749</v>
      </c>
      <c r="F68" s="15" t="s">
        <v>750</v>
      </c>
      <c r="G68" s="6" t="s">
        <v>751</v>
      </c>
      <c r="H68" s="11">
        <v>60000</v>
      </c>
      <c r="I68" s="95">
        <v>0.42</v>
      </c>
      <c r="J68" s="95">
        <v>25200</v>
      </c>
      <c r="K68" s="13"/>
      <c r="L68" s="13"/>
    </row>
    <row r="69" spans="2:12" ht="54.75" customHeight="1" x14ac:dyDescent="0.25">
      <c r="B69" s="6">
        <v>75</v>
      </c>
      <c r="C69" s="6" t="s">
        <v>491</v>
      </c>
      <c r="D69" s="6" t="s">
        <v>496</v>
      </c>
      <c r="E69" s="15" t="s">
        <v>752</v>
      </c>
      <c r="F69" s="15" t="s">
        <v>753</v>
      </c>
      <c r="G69" s="6" t="s">
        <v>754</v>
      </c>
      <c r="H69" s="11">
        <v>5000</v>
      </c>
      <c r="I69" s="95">
        <v>0.12</v>
      </c>
      <c r="J69" s="95">
        <v>600</v>
      </c>
      <c r="K69" s="13"/>
      <c r="L69" s="13"/>
    </row>
    <row r="70" spans="2:12" ht="18" customHeight="1" x14ac:dyDescent="0.25">
      <c r="B70" s="154" t="s">
        <v>924</v>
      </c>
      <c r="C70" s="154"/>
      <c r="D70" s="154"/>
      <c r="E70" s="154"/>
      <c r="F70" s="154"/>
      <c r="G70" s="154"/>
      <c r="H70" s="154"/>
      <c r="I70" s="154"/>
      <c r="J70" s="94">
        <v>152337.43</v>
      </c>
      <c r="K70" s="13"/>
      <c r="L70" s="13"/>
    </row>
    <row r="71" spans="2:12" ht="18" customHeight="1" x14ac:dyDescent="0.25">
      <c r="B71" s="150" t="s">
        <v>1004</v>
      </c>
      <c r="C71" s="151"/>
      <c r="D71" s="151"/>
      <c r="E71" s="151"/>
      <c r="F71" s="151"/>
      <c r="G71" s="151"/>
      <c r="H71" s="151"/>
      <c r="I71" s="151"/>
      <c r="J71" s="152"/>
      <c r="K71" s="13"/>
      <c r="L71" s="13"/>
    </row>
    <row r="72" spans="2:12" ht="18" customHeight="1" x14ac:dyDescent="0.25">
      <c r="B72" s="113"/>
      <c r="C72" s="113"/>
      <c r="D72" s="113"/>
      <c r="E72" s="113"/>
      <c r="F72" s="113"/>
      <c r="G72" s="113"/>
      <c r="H72" s="113"/>
      <c r="I72" s="113"/>
      <c r="J72" s="113"/>
      <c r="K72" s="13"/>
      <c r="L72" s="13"/>
    </row>
    <row r="73" spans="2:12" ht="18" customHeight="1" x14ac:dyDescent="0.25">
      <c r="B73" s="153" t="s">
        <v>993</v>
      </c>
      <c r="C73" s="153"/>
      <c r="D73" s="153"/>
      <c r="E73" s="153"/>
      <c r="F73" s="153"/>
      <c r="G73" s="153"/>
      <c r="H73" s="153"/>
      <c r="I73" s="153"/>
      <c r="J73" s="153"/>
      <c r="K73" s="13"/>
      <c r="L73" s="13"/>
    </row>
    <row r="74" spans="2:12" ht="55.5" customHeight="1" x14ac:dyDescent="0.25">
      <c r="B74" s="112" t="s">
        <v>685</v>
      </c>
      <c r="C74" s="88" t="s">
        <v>574</v>
      </c>
      <c r="D74" s="112" t="s">
        <v>686</v>
      </c>
      <c r="E74" s="88" t="s">
        <v>687</v>
      </c>
      <c r="F74" s="88" t="s">
        <v>688</v>
      </c>
      <c r="G74" s="88" t="s">
        <v>689</v>
      </c>
      <c r="H74" s="88" t="s">
        <v>578</v>
      </c>
      <c r="I74" s="94" t="s">
        <v>690</v>
      </c>
      <c r="J74" s="94" t="s">
        <v>691</v>
      </c>
      <c r="K74" s="13"/>
      <c r="L74" s="13"/>
    </row>
    <row r="75" spans="2:12" ht="86.25" customHeight="1" x14ac:dyDescent="0.25">
      <c r="B75" s="114">
        <v>46</v>
      </c>
      <c r="C75" s="89" t="s">
        <v>336</v>
      </c>
      <c r="D75" s="114" t="s">
        <v>496</v>
      </c>
      <c r="E75" s="90" t="s">
        <v>722</v>
      </c>
      <c r="F75" s="90" t="s">
        <v>723</v>
      </c>
      <c r="G75" s="89" t="s">
        <v>724</v>
      </c>
      <c r="H75" s="98">
        <v>75898</v>
      </c>
      <c r="I75" s="99">
        <v>0.42</v>
      </c>
      <c r="J75" s="99">
        <v>31877.16</v>
      </c>
      <c r="K75" s="13"/>
      <c r="L75" s="13"/>
    </row>
    <row r="76" spans="2:12" ht="86.25" customHeight="1" x14ac:dyDescent="0.25">
      <c r="B76" s="6">
        <v>47</v>
      </c>
      <c r="C76" s="6" t="s">
        <v>340</v>
      </c>
      <c r="D76" s="6" t="s">
        <v>496</v>
      </c>
      <c r="E76" s="15" t="s">
        <v>725</v>
      </c>
      <c r="F76" s="15" t="s">
        <v>726</v>
      </c>
      <c r="G76" s="6" t="s">
        <v>724</v>
      </c>
      <c r="H76" s="11">
        <v>20000</v>
      </c>
      <c r="I76" s="95">
        <v>0.7</v>
      </c>
      <c r="J76" s="95">
        <v>14000</v>
      </c>
      <c r="K76" s="13"/>
      <c r="L76" s="13"/>
    </row>
    <row r="77" spans="2:12" ht="86.25" customHeight="1" x14ac:dyDescent="0.25">
      <c r="B77" s="6">
        <v>49</v>
      </c>
      <c r="C77" s="6" t="s">
        <v>343</v>
      </c>
      <c r="D77" s="6" t="s">
        <v>496</v>
      </c>
      <c r="E77" s="15" t="s">
        <v>727</v>
      </c>
      <c r="F77" s="15" t="s">
        <v>728</v>
      </c>
      <c r="G77" s="6" t="s">
        <v>729</v>
      </c>
      <c r="H77" s="11">
        <v>10000</v>
      </c>
      <c r="I77" s="95">
        <v>1.1299999999999999</v>
      </c>
      <c r="J77" s="95">
        <v>11300</v>
      </c>
      <c r="K77" s="13"/>
      <c r="L77" s="13"/>
    </row>
    <row r="78" spans="2:12" ht="86.25" customHeight="1" x14ac:dyDescent="0.25">
      <c r="B78" s="6">
        <v>50</v>
      </c>
      <c r="C78" s="6" t="s">
        <v>345</v>
      </c>
      <c r="D78" s="6" t="s">
        <v>496</v>
      </c>
      <c r="E78" s="15" t="s">
        <v>346</v>
      </c>
      <c r="F78" s="15" t="s">
        <v>730</v>
      </c>
      <c r="G78" s="6" t="s">
        <v>731</v>
      </c>
      <c r="H78" s="11">
        <v>15000</v>
      </c>
      <c r="I78" s="95">
        <v>1.5</v>
      </c>
      <c r="J78" s="95">
        <v>22500</v>
      </c>
      <c r="K78" s="13"/>
      <c r="L78" s="13"/>
    </row>
    <row r="79" spans="2:12" ht="86.25" customHeight="1" x14ac:dyDescent="0.25">
      <c r="B79" s="6">
        <v>64</v>
      </c>
      <c r="C79" s="6" t="s">
        <v>441</v>
      </c>
      <c r="D79" s="6" t="s">
        <v>496</v>
      </c>
      <c r="E79" s="15" t="s">
        <v>732</v>
      </c>
      <c r="F79" s="15" t="s">
        <v>733</v>
      </c>
      <c r="G79" s="6" t="s">
        <v>734</v>
      </c>
      <c r="H79" s="11">
        <v>5000</v>
      </c>
      <c r="I79" s="95">
        <v>0.14000000000000001</v>
      </c>
      <c r="J79" s="95">
        <v>700</v>
      </c>
      <c r="K79" s="13"/>
      <c r="L79" s="13"/>
    </row>
    <row r="80" spans="2:12" ht="86.25" customHeight="1" x14ac:dyDescent="0.25">
      <c r="B80" s="6">
        <v>79</v>
      </c>
      <c r="C80" s="6" t="s">
        <v>352</v>
      </c>
      <c r="D80" s="6" t="s">
        <v>496</v>
      </c>
      <c r="E80" s="15" t="s">
        <v>353</v>
      </c>
      <c r="F80" s="15" t="s">
        <v>735</v>
      </c>
      <c r="G80" s="6" t="s">
        <v>736</v>
      </c>
      <c r="H80" s="11">
        <v>3000</v>
      </c>
      <c r="I80" s="95">
        <v>4.68</v>
      </c>
      <c r="J80" s="95">
        <v>14040</v>
      </c>
      <c r="K80" s="13"/>
      <c r="L80" s="13"/>
    </row>
    <row r="81" spans="2:12" ht="86.25" customHeight="1" x14ac:dyDescent="0.25">
      <c r="B81" s="6">
        <v>84</v>
      </c>
      <c r="C81" s="6" t="s">
        <v>467</v>
      </c>
      <c r="D81" s="6" t="s">
        <v>496</v>
      </c>
      <c r="E81" s="15" t="s">
        <v>737</v>
      </c>
      <c r="F81" s="15" t="s">
        <v>738</v>
      </c>
      <c r="G81" s="6" t="s">
        <v>739</v>
      </c>
      <c r="H81" s="6">
        <v>200</v>
      </c>
      <c r="I81" s="95">
        <v>27.54</v>
      </c>
      <c r="J81" s="95">
        <v>5508</v>
      </c>
      <c r="K81" s="13"/>
      <c r="L81" s="13"/>
    </row>
    <row r="82" spans="2:12" ht="86.25" customHeight="1" x14ac:dyDescent="0.25">
      <c r="B82" s="6">
        <v>85</v>
      </c>
      <c r="C82" s="6" t="s">
        <v>470</v>
      </c>
      <c r="D82" s="6" t="s">
        <v>496</v>
      </c>
      <c r="E82" s="15" t="s">
        <v>740</v>
      </c>
      <c r="F82" s="15" t="s">
        <v>741</v>
      </c>
      <c r="G82" s="6" t="s">
        <v>739</v>
      </c>
      <c r="H82" s="6">
        <v>100</v>
      </c>
      <c r="I82" s="95">
        <v>10.33</v>
      </c>
      <c r="J82" s="95">
        <v>1033</v>
      </c>
      <c r="K82" s="13"/>
      <c r="L82" s="13"/>
    </row>
    <row r="83" spans="2:12" ht="18" customHeight="1" x14ac:dyDescent="0.25">
      <c r="B83" s="154" t="s">
        <v>924</v>
      </c>
      <c r="C83" s="154"/>
      <c r="D83" s="154"/>
      <c r="E83" s="154"/>
      <c r="F83" s="154"/>
      <c r="G83" s="154"/>
      <c r="H83" s="154"/>
      <c r="I83" s="154"/>
      <c r="J83" s="94">
        <v>100958.16</v>
      </c>
      <c r="K83" s="13"/>
      <c r="L83" s="13"/>
    </row>
    <row r="84" spans="2:12" ht="18" customHeight="1" x14ac:dyDescent="0.25">
      <c r="B84" s="150" t="s">
        <v>1004</v>
      </c>
      <c r="C84" s="151"/>
      <c r="D84" s="151"/>
      <c r="E84" s="151"/>
      <c r="F84" s="151"/>
      <c r="G84" s="151"/>
      <c r="H84" s="151"/>
      <c r="I84" s="151"/>
      <c r="J84" s="152"/>
      <c r="K84" s="13"/>
      <c r="L84" s="13"/>
    </row>
    <row r="85" spans="2:12" ht="18" customHeight="1" x14ac:dyDescent="0.25">
      <c r="B85" s="113"/>
      <c r="C85" s="113"/>
      <c r="D85" s="113"/>
      <c r="E85" s="113"/>
      <c r="F85" s="113"/>
      <c r="G85" s="113"/>
      <c r="H85" s="113"/>
      <c r="I85" s="113"/>
      <c r="J85" s="113"/>
      <c r="K85" s="13"/>
      <c r="L85" s="13"/>
    </row>
    <row r="86" spans="2:12" ht="18" customHeight="1" x14ac:dyDescent="0.25">
      <c r="B86" s="153" t="s">
        <v>999</v>
      </c>
      <c r="C86" s="153"/>
      <c r="D86" s="153"/>
      <c r="E86" s="153"/>
      <c r="F86" s="153"/>
      <c r="G86" s="153"/>
      <c r="H86" s="153"/>
      <c r="I86" s="153"/>
      <c r="J86" s="153"/>
      <c r="K86" s="13"/>
      <c r="L86" s="13"/>
    </row>
    <row r="87" spans="2:12" ht="18" customHeight="1" x14ac:dyDescent="0.25">
      <c r="B87" s="112" t="s">
        <v>685</v>
      </c>
      <c r="C87" s="88" t="s">
        <v>574</v>
      </c>
      <c r="D87" s="112" t="s">
        <v>686</v>
      </c>
      <c r="E87" s="88" t="s">
        <v>687</v>
      </c>
      <c r="F87" s="88" t="s">
        <v>688</v>
      </c>
      <c r="G87" s="88" t="s">
        <v>689</v>
      </c>
      <c r="H87" s="88" t="s">
        <v>578</v>
      </c>
      <c r="I87" s="94" t="s">
        <v>690</v>
      </c>
      <c r="J87" s="94" t="s">
        <v>691</v>
      </c>
      <c r="K87" s="13"/>
      <c r="L87" s="13"/>
    </row>
    <row r="88" spans="2:12" ht="59.25" customHeight="1" x14ac:dyDescent="0.25">
      <c r="B88" s="6">
        <v>12</v>
      </c>
      <c r="C88" s="6" t="s">
        <v>112</v>
      </c>
      <c r="D88" s="6" t="s">
        <v>496</v>
      </c>
      <c r="E88" s="15" t="s">
        <v>814</v>
      </c>
      <c r="F88" s="15" t="s">
        <v>815</v>
      </c>
      <c r="G88" s="6" t="s">
        <v>816</v>
      </c>
      <c r="H88" s="11">
        <v>3000</v>
      </c>
      <c r="I88" s="95">
        <v>0.15</v>
      </c>
      <c r="J88" s="95">
        <v>450</v>
      </c>
      <c r="K88" s="13"/>
      <c r="L88" s="13"/>
    </row>
    <row r="89" spans="2:12" ht="59.25" customHeight="1" x14ac:dyDescent="0.25">
      <c r="B89" s="6">
        <v>24</v>
      </c>
      <c r="C89" s="6" t="s">
        <v>125</v>
      </c>
      <c r="D89" s="6" t="s">
        <v>496</v>
      </c>
      <c r="E89" s="15" t="s">
        <v>817</v>
      </c>
      <c r="F89" s="15" t="s">
        <v>818</v>
      </c>
      <c r="G89" s="6" t="s">
        <v>816</v>
      </c>
      <c r="H89" s="6">
        <v>100</v>
      </c>
      <c r="I89" s="95">
        <v>3.3</v>
      </c>
      <c r="J89" s="95">
        <v>330</v>
      </c>
      <c r="K89" s="13"/>
      <c r="L89" s="13"/>
    </row>
    <row r="90" spans="2:12" ht="59.25" customHeight="1" x14ac:dyDescent="0.25">
      <c r="B90" s="6">
        <v>41</v>
      </c>
      <c r="C90" s="6" t="s">
        <v>100</v>
      </c>
      <c r="D90" s="6" t="s">
        <v>496</v>
      </c>
      <c r="E90" s="15" t="s">
        <v>819</v>
      </c>
      <c r="F90" s="15" t="s">
        <v>820</v>
      </c>
      <c r="G90" s="6" t="s">
        <v>821</v>
      </c>
      <c r="H90" s="11">
        <v>2500</v>
      </c>
      <c r="I90" s="95">
        <v>1.17</v>
      </c>
      <c r="J90" s="95">
        <v>2925</v>
      </c>
      <c r="K90" s="13"/>
      <c r="L90" s="13"/>
    </row>
    <row r="91" spans="2:12" ht="59.25" customHeight="1" x14ac:dyDescent="0.25">
      <c r="B91" s="6">
        <v>42</v>
      </c>
      <c r="C91" s="6" t="s">
        <v>128</v>
      </c>
      <c r="D91" s="6" t="s">
        <v>496</v>
      </c>
      <c r="E91" s="15" t="s">
        <v>129</v>
      </c>
      <c r="F91" s="15" t="s">
        <v>822</v>
      </c>
      <c r="G91" s="6" t="s">
        <v>821</v>
      </c>
      <c r="H91" s="6">
        <v>800</v>
      </c>
      <c r="I91" s="95">
        <v>0.39</v>
      </c>
      <c r="J91" s="95">
        <v>312</v>
      </c>
      <c r="K91" s="13"/>
      <c r="L91" s="13"/>
    </row>
    <row r="92" spans="2:12" ht="59.25" customHeight="1" x14ac:dyDescent="0.25">
      <c r="B92" s="6">
        <v>51</v>
      </c>
      <c r="C92" s="6" t="s">
        <v>131</v>
      </c>
      <c r="D92" s="6" t="s">
        <v>496</v>
      </c>
      <c r="E92" s="15" t="s">
        <v>823</v>
      </c>
      <c r="F92" s="15" t="s">
        <v>824</v>
      </c>
      <c r="G92" s="6" t="s">
        <v>825</v>
      </c>
      <c r="H92" s="11">
        <v>1000</v>
      </c>
      <c r="I92" s="95">
        <v>0.37</v>
      </c>
      <c r="J92" s="95">
        <v>370</v>
      </c>
      <c r="K92" s="13"/>
      <c r="L92" s="13"/>
    </row>
    <row r="93" spans="2:12" ht="59.25" customHeight="1" x14ac:dyDescent="0.25">
      <c r="B93" s="6">
        <v>70</v>
      </c>
      <c r="C93" s="6" t="s">
        <v>297</v>
      </c>
      <c r="D93" s="6" t="s">
        <v>496</v>
      </c>
      <c r="E93" s="15" t="s">
        <v>696</v>
      </c>
      <c r="F93" s="15" t="s">
        <v>826</v>
      </c>
      <c r="G93" s="6" t="s">
        <v>825</v>
      </c>
      <c r="H93" s="11">
        <v>17500</v>
      </c>
      <c r="I93" s="95">
        <v>0.05</v>
      </c>
      <c r="J93" s="95">
        <v>875</v>
      </c>
      <c r="K93" s="13"/>
      <c r="L93" s="13"/>
    </row>
    <row r="94" spans="2:12" ht="59.25" customHeight="1" x14ac:dyDescent="0.25">
      <c r="B94" s="6">
        <v>76</v>
      </c>
      <c r="C94" s="6" t="s">
        <v>457</v>
      </c>
      <c r="D94" s="6" t="s">
        <v>496</v>
      </c>
      <c r="E94" s="15" t="s">
        <v>827</v>
      </c>
      <c r="F94" s="15" t="s">
        <v>828</v>
      </c>
      <c r="G94" s="6" t="s">
        <v>825</v>
      </c>
      <c r="H94" s="11">
        <v>8001</v>
      </c>
      <c r="I94" s="95">
        <v>0.77</v>
      </c>
      <c r="J94" s="95">
        <v>6160.77</v>
      </c>
      <c r="K94" s="13"/>
      <c r="L94" s="13"/>
    </row>
    <row r="95" spans="2:12" ht="59.25" customHeight="1" x14ac:dyDescent="0.25">
      <c r="B95" s="6">
        <v>80</v>
      </c>
      <c r="C95" s="6" t="s">
        <v>143</v>
      </c>
      <c r="D95" s="6" t="s">
        <v>496</v>
      </c>
      <c r="E95" s="15" t="s">
        <v>829</v>
      </c>
      <c r="F95" s="15" t="s">
        <v>830</v>
      </c>
      <c r="G95" s="6" t="s">
        <v>825</v>
      </c>
      <c r="H95" s="6">
        <v>400</v>
      </c>
      <c r="I95" s="95">
        <v>1.21</v>
      </c>
      <c r="J95" s="95">
        <v>484</v>
      </c>
      <c r="K95" s="13"/>
      <c r="L95" s="13"/>
    </row>
    <row r="96" spans="2:12" ht="59.25" customHeight="1" x14ac:dyDescent="0.25">
      <c r="B96" s="6">
        <v>95</v>
      </c>
      <c r="C96" s="6" t="s">
        <v>831</v>
      </c>
      <c r="D96" s="6" t="s">
        <v>832</v>
      </c>
      <c r="E96" s="15" t="s">
        <v>833</v>
      </c>
      <c r="F96" s="15" t="s">
        <v>834</v>
      </c>
      <c r="G96" s="6" t="s">
        <v>835</v>
      </c>
      <c r="H96" s="6">
        <v>60</v>
      </c>
      <c r="I96" s="95">
        <v>2.27</v>
      </c>
      <c r="J96" s="95">
        <v>136.19999999999999</v>
      </c>
      <c r="K96" s="13"/>
      <c r="L96" s="13"/>
    </row>
    <row r="97" spans="2:12" ht="18" customHeight="1" x14ac:dyDescent="0.25">
      <c r="B97" s="154" t="s">
        <v>923</v>
      </c>
      <c r="C97" s="154"/>
      <c r="D97" s="154"/>
      <c r="E97" s="154"/>
      <c r="F97" s="154"/>
      <c r="G97" s="154"/>
      <c r="H97" s="154"/>
      <c r="I97" s="154"/>
      <c r="J97" s="94">
        <v>12042.97</v>
      </c>
      <c r="K97" s="13"/>
      <c r="L97" s="13"/>
    </row>
    <row r="98" spans="2:12" ht="18" customHeight="1" x14ac:dyDescent="0.25">
      <c r="B98" s="150" t="s">
        <v>1004</v>
      </c>
      <c r="C98" s="151"/>
      <c r="D98" s="151"/>
      <c r="E98" s="151"/>
      <c r="F98" s="151"/>
      <c r="G98" s="151"/>
      <c r="H98" s="151"/>
      <c r="I98" s="151"/>
      <c r="J98" s="152"/>
      <c r="K98" s="13"/>
      <c r="L98" s="13"/>
    </row>
    <row r="99" spans="2:12" ht="18" customHeight="1" x14ac:dyDescent="0.25">
      <c r="B99" s="113"/>
      <c r="C99" s="113"/>
      <c r="D99" s="113"/>
      <c r="E99" s="113"/>
      <c r="F99" s="113"/>
      <c r="G99" s="113"/>
      <c r="H99" s="113"/>
      <c r="I99" s="113"/>
      <c r="J99" s="113"/>
      <c r="K99" s="13"/>
      <c r="L99" s="13"/>
    </row>
    <row r="100" spans="2:12" ht="18" customHeight="1" x14ac:dyDescent="0.25">
      <c r="B100" s="153" t="s">
        <v>996</v>
      </c>
      <c r="C100" s="153"/>
      <c r="D100" s="153"/>
      <c r="E100" s="153"/>
      <c r="F100" s="153"/>
      <c r="G100" s="153"/>
      <c r="H100" s="153"/>
      <c r="I100" s="153"/>
      <c r="J100" s="153"/>
      <c r="K100" s="13"/>
      <c r="L100" s="13"/>
    </row>
    <row r="101" spans="2:12" ht="79.5" customHeight="1" x14ac:dyDescent="0.25">
      <c r="B101" s="112" t="s">
        <v>685</v>
      </c>
      <c r="C101" s="88" t="s">
        <v>574</v>
      </c>
      <c r="D101" s="112" t="s">
        <v>686</v>
      </c>
      <c r="E101" s="88" t="s">
        <v>687</v>
      </c>
      <c r="F101" s="88" t="s">
        <v>688</v>
      </c>
      <c r="G101" s="88" t="s">
        <v>689</v>
      </c>
      <c r="H101" s="88" t="s">
        <v>578</v>
      </c>
      <c r="I101" s="94" t="s">
        <v>690</v>
      </c>
      <c r="J101" s="94" t="s">
        <v>691</v>
      </c>
      <c r="K101" s="13"/>
      <c r="L101" s="13"/>
    </row>
    <row r="102" spans="2:12" ht="57.75" customHeight="1" x14ac:dyDescent="0.25">
      <c r="B102" s="6">
        <v>30</v>
      </c>
      <c r="C102" s="6" t="s">
        <v>311</v>
      </c>
      <c r="D102" s="6" t="s">
        <v>496</v>
      </c>
      <c r="E102" s="15" t="s">
        <v>312</v>
      </c>
      <c r="F102" s="15" t="s">
        <v>775</v>
      </c>
      <c r="G102" s="6" t="s">
        <v>776</v>
      </c>
      <c r="H102" s="11">
        <v>10000</v>
      </c>
      <c r="I102" s="95">
        <v>0.05</v>
      </c>
      <c r="J102" s="95">
        <v>500</v>
      </c>
      <c r="K102" s="13"/>
      <c r="L102" s="13"/>
    </row>
    <row r="103" spans="2:12" ht="57.75" customHeight="1" x14ac:dyDescent="0.25">
      <c r="B103" s="6">
        <v>44</v>
      </c>
      <c r="C103" s="6" t="s">
        <v>315</v>
      </c>
      <c r="D103" s="6" t="s">
        <v>496</v>
      </c>
      <c r="E103" s="15" t="s">
        <v>777</v>
      </c>
      <c r="F103" s="15" t="s">
        <v>778</v>
      </c>
      <c r="G103" s="6" t="s">
        <v>779</v>
      </c>
      <c r="H103" s="11">
        <v>10000</v>
      </c>
      <c r="I103" s="95">
        <v>0.06</v>
      </c>
      <c r="J103" s="95">
        <v>600</v>
      </c>
      <c r="K103" s="13"/>
      <c r="L103" s="13"/>
    </row>
    <row r="104" spans="2:12" ht="57.75" customHeight="1" x14ac:dyDescent="0.25">
      <c r="B104" s="6">
        <v>53</v>
      </c>
      <c r="C104" s="6" t="s">
        <v>318</v>
      </c>
      <c r="D104" s="6" t="s">
        <v>496</v>
      </c>
      <c r="E104" s="15" t="s">
        <v>319</v>
      </c>
      <c r="F104" s="15" t="s">
        <v>780</v>
      </c>
      <c r="G104" s="6" t="s">
        <v>781</v>
      </c>
      <c r="H104" s="11">
        <v>12000</v>
      </c>
      <c r="I104" s="95">
        <v>0.03</v>
      </c>
      <c r="J104" s="95">
        <v>360</v>
      </c>
      <c r="K104" s="13"/>
      <c r="L104" s="13"/>
    </row>
    <row r="105" spans="2:12" ht="57.75" customHeight="1" x14ac:dyDescent="0.25">
      <c r="B105" s="6">
        <v>58</v>
      </c>
      <c r="C105" s="6" t="s">
        <v>321</v>
      </c>
      <c r="D105" s="6" t="s">
        <v>496</v>
      </c>
      <c r="E105" s="15" t="s">
        <v>322</v>
      </c>
      <c r="F105" s="15" t="s">
        <v>782</v>
      </c>
      <c r="G105" s="6" t="s">
        <v>776</v>
      </c>
      <c r="H105" s="11">
        <v>5000</v>
      </c>
      <c r="I105" s="95">
        <v>0.04</v>
      </c>
      <c r="J105" s="95">
        <v>200</v>
      </c>
      <c r="K105" s="13"/>
      <c r="L105" s="13"/>
    </row>
    <row r="106" spans="2:12" ht="57.75" customHeight="1" x14ac:dyDescent="0.25">
      <c r="B106" s="6">
        <v>60</v>
      </c>
      <c r="C106" s="6" t="s">
        <v>323</v>
      </c>
      <c r="D106" s="6" t="s">
        <v>496</v>
      </c>
      <c r="E106" s="15" t="s">
        <v>783</v>
      </c>
      <c r="F106" s="15" t="s">
        <v>784</v>
      </c>
      <c r="G106" s="6" t="s">
        <v>785</v>
      </c>
      <c r="H106" s="11">
        <v>15000</v>
      </c>
      <c r="I106" s="95">
        <v>0.11</v>
      </c>
      <c r="J106" s="95">
        <v>1650</v>
      </c>
      <c r="K106" s="13"/>
      <c r="L106" s="13"/>
    </row>
    <row r="107" spans="2:12" ht="57.75" customHeight="1" x14ac:dyDescent="0.25">
      <c r="B107" s="6">
        <v>72</v>
      </c>
      <c r="C107" s="6" t="s">
        <v>327</v>
      </c>
      <c r="D107" s="6" t="s">
        <v>496</v>
      </c>
      <c r="E107" s="15" t="s">
        <v>786</v>
      </c>
      <c r="F107" s="15" t="s">
        <v>787</v>
      </c>
      <c r="G107" s="6" t="s">
        <v>776</v>
      </c>
      <c r="H107" s="6">
        <v>150</v>
      </c>
      <c r="I107" s="95">
        <v>3.33</v>
      </c>
      <c r="J107" s="95">
        <v>499.5</v>
      </c>
      <c r="K107" s="13"/>
      <c r="L107" s="13"/>
    </row>
    <row r="108" spans="2:12" ht="18" customHeight="1" x14ac:dyDescent="0.25">
      <c r="B108" s="154" t="s">
        <v>924</v>
      </c>
      <c r="C108" s="154"/>
      <c r="D108" s="154"/>
      <c r="E108" s="154"/>
      <c r="F108" s="154"/>
      <c r="G108" s="154"/>
      <c r="H108" s="154"/>
      <c r="I108" s="154"/>
      <c r="J108" s="94">
        <v>3809.5</v>
      </c>
      <c r="K108" s="13"/>
      <c r="L108" s="13"/>
    </row>
    <row r="109" spans="2:12" ht="18" customHeight="1" x14ac:dyDescent="0.25">
      <c r="B109" s="150" t="s">
        <v>1004</v>
      </c>
      <c r="C109" s="151"/>
      <c r="D109" s="151"/>
      <c r="E109" s="151"/>
      <c r="F109" s="151"/>
      <c r="G109" s="151"/>
      <c r="H109" s="151"/>
      <c r="I109" s="151"/>
      <c r="J109" s="152"/>
      <c r="K109" s="13"/>
      <c r="L109" s="13"/>
    </row>
    <row r="110" spans="2:12" ht="18" customHeight="1" x14ac:dyDescent="0.25">
      <c r="B110" s="113"/>
      <c r="C110" s="113"/>
      <c r="D110" s="113"/>
      <c r="E110" s="113"/>
      <c r="F110" s="113"/>
      <c r="G110" s="113"/>
      <c r="H110" s="113"/>
      <c r="I110" s="113"/>
      <c r="J110" s="113"/>
      <c r="K110" s="13"/>
      <c r="L110" s="13"/>
    </row>
    <row r="111" spans="2:12" ht="18" customHeight="1" x14ac:dyDescent="0.25">
      <c r="B111" s="153" t="s">
        <v>991</v>
      </c>
      <c r="C111" s="153"/>
      <c r="D111" s="153"/>
      <c r="E111" s="153"/>
      <c r="F111" s="153"/>
      <c r="G111" s="153"/>
      <c r="H111" s="153"/>
      <c r="I111" s="153"/>
      <c r="J111" s="153"/>
      <c r="K111" s="13"/>
      <c r="L111" s="13"/>
    </row>
    <row r="112" spans="2:12" ht="53.25" customHeight="1" x14ac:dyDescent="0.25">
      <c r="B112" s="112" t="s">
        <v>685</v>
      </c>
      <c r="C112" s="88" t="s">
        <v>574</v>
      </c>
      <c r="D112" s="112" t="s">
        <v>686</v>
      </c>
      <c r="E112" s="88" t="s">
        <v>687</v>
      </c>
      <c r="F112" s="88" t="s">
        <v>688</v>
      </c>
      <c r="G112" s="88" t="s">
        <v>689</v>
      </c>
      <c r="H112" s="88" t="s">
        <v>578</v>
      </c>
      <c r="I112" s="94" t="s">
        <v>690</v>
      </c>
      <c r="J112" s="94" t="s">
        <v>691</v>
      </c>
      <c r="K112" s="13"/>
      <c r="L112" s="13"/>
    </row>
    <row r="113" spans="2:12" ht="60.75" customHeight="1" x14ac:dyDescent="0.25">
      <c r="B113" s="6">
        <v>1</v>
      </c>
      <c r="C113" s="6" t="s">
        <v>391</v>
      </c>
      <c r="D113" s="6" t="s">
        <v>496</v>
      </c>
      <c r="E113" s="15" t="s">
        <v>699</v>
      </c>
      <c r="F113" s="15" t="s">
        <v>700</v>
      </c>
      <c r="G113" s="6" t="s">
        <v>701</v>
      </c>
      <c r="H113" s="6">
        <v>200</v>
      </c>
      <c r="I113" s="95">
        <v>29.9</v>
      </c>
      <c r="J113" s="95">
        <v>5980</v>
      </c>
      <c r="K113" s="13"/>
      <c r="L113" s="13"/>
    </row>
    <row r="114" spans="2:12" ht="60.75" customHeight="1" x14ac:dyDescent="0.25">
      <c r="B114" s="6">
        <v>59</v>
      </c>
      <c r="C114" s="6" t="s">
        <v>401</v>
      </c>
      <c r="D114" s="6" t="s">
        <v>496</v>
      </c>
      <c r="E114" s="15" t="s">
        <v>402</v>
      </c>
      <c r="F114" s="15" t="s">
        <v>702</v>
      </c>
      <c r="G114" s="6" t="s">
        <v>703</v>
      </c>
      <c r="H114" s="11">
        <v>1000</v>
      </c>
      <c r="I114" s="95">
        <v>0.22</v>
      </c>
      <c r="J114" s="95">
        <v>220</v>
      </c>
      <c r="K114" s="13"/>
      <c r="L114" s="13"/>
    </row>
    <row r="115" spans="2:12" ht="60.75" customHeight="1" x14ac:dyDescent="0.25">
      <c r="B115" s="6">
        <v>61</v>
      </c>
      <c r="C115" s="6" t="s">
        <v>404</v>
      </c>
      <c r="D115" s="6" t="s">
        <v>496</v>
      </c>
      <c r="E115" s="15" t="s">
        <v>704</v>
      </c>
      <c r="F115" s="15" t="s">
        <v>705</v>
      </c>
      <c r="G115" s="6" t="s">
        <v>706</v>
      </c>
      <c r="H115" s="11">
        <v>1000</v>
      </c>
      <c r="I115" s="95">
        <v>0.46</v>
      </c>
      <c r="J115" s="95">
        <v>460</v>
      </c>
      <c r="K115" s="13"/>
      <c r="L115" s="13"/>
    </row>
    <row r="116" spans="2:12" ht="18" customHeight="1" x14ac:dyDescent="0.25">
      <c r="B116" s="154" t="s">
        <v>924</v>
      </c>
      <c r="C116" s="154"/>
      <c r="D116" s="154"/>
      <c r="E116" s="154"/>
      <c r="F116" s="154"/>
      <c r="G116" s="154"/>
      <c r="H116" s="154"/>
      <c r="I116" s="154"/>
      <c r="J116" s="94">
        <v>6660</v>
      </c>
      <c r="K116" s="13"/>
      <c r="L116" s="13"/>
    </row>
    <row r="117" spans="2:12" ht="18" customHeight="1" x14ac:dyDescent="0.25">
      <c r="B117" s="150" t="s">
        <v>1004</v>
      </c>
      <c r="C117" s="151"/>
      <c r="D117" s="151"/>
      <c r="E117" s="151"/>
      <c r="F117" s="151"/>
      <c r="G117" s="151"/>
      <c r="H117" s="151"/>
      <c r="I117" s="151"/>
      <c r="J117" s="152"/>
      <c r="K117" s="13"/>
      <c r="L117" s="13"/>
    </row>
    <row r="118" spans="2:12" ht="18" customHeight="1" x14ac:dyDescent="0.25">
      <c r="B118" s="113"/>
      <c r="C118" s="113"/>
      <c r="D118" s="113"/>
      <c r="E118" s="113"/>
      <c r="F118" s="113"/>
      <c r="G118" s="113"/>
      <c r="H118" s="113"/>
      <c r="I118" s="113"/>
      <c r="J118" s="113"/>
      <c r="K118" s="13"/>
      <c r="L118" s="13"/>
    </row>
    <row r="119" spans="2:12" ht="18" customHeight="1" x14ac:dyDescent="0.25">
      <c r="B119" s="153" t="s">
        <v>990</v>
      </c>
      <c r="C119" s="153"/>
      <c r="D119" s="153"/>
      <c r="E119" s="153"/>
      <c r="F119" s="153"/>
      <c r="G119" s="153"/>
      <c r="H119" s="153"/>
      <c r="I119" s="153"/>
      <c r="J119" s="153"/>
      <c r="K119" s="13"/>
      <c r="L119" s="13"/>
    </row>
    <row r="120" spans="2:12" ht="54.75" customHeight="1" x14ac:dyDescent="0.25">
      <c r="B120" s="112" t="s">
        <v>685</v>
      </c>
      <c r="C120" s="88" t="s">
        <v>574</v>
      </c>
      <c r="D120" s="112" t="s">
        <v>686</v>
      </c>
      <c r="E120" s="88" t="s">
        <v>687</v>
      </c>
      <c r="F120" s="88" t="s">
        <v>688</v>
      </c>
      <c r="G120" s="88" t="s">
        <v>689</v>
      </c>
      <c r="H120" s="88" t="s">
        <v>578</v>
      </c>
      <c r="I120" s="94" t="s">
        <v>690</v>
      </c>
      <c r="J120" s="94" t="s">
        <v>691</v>
      </c>
      <c r="K120" s="13"/>
      <c r="L120" s="13"/>
    </row>
    <row r="121" spans="2:12" ht="58.5" customHeight="1" x14ac:dyDescent="0.25">
      <c r="B121" s="6">
        <v>63</v>
      </c>
      <c r="C121" s="6" t="s">
        <v>294</v>
      </c>
      <c r="D121" s="6" t="s">
        <v>496</v>
      </c>
      <c r="E121" s="15" t="s">
        <v>295</v>
      </c>
      <c r="F121" s="15" t="s">
        <v>692</v>
      </c>
      <c r="G121" s="6" t="s">
        <v>693</v>
      </c>
      <c r="H121" s="11">
        <v>1000</v>
      </c>
      <c r="I121" s="95">
        <v>0.2</v>
      </c>
      <c r="J121" s="95">
        <v>200</v>
      </c>
      <c r="K121" s="13"/>
      <c r="L121" s="13"/>
    </row>
    <row r="122" spans="2:12" ht="58.5" customHeight="1" x14ac:dyDescent="0.25">
      <c r="B122" s="6">
        <v>69</v>
      </c>
      <c r="C122" s="6" t="s">
        <v>325</v>
      </c>
      <c r="D122" s="6" t="s">
        <v>496</v>
      </c>
      <c r="E122" s="15" t="s">
        <v>326</v>
      </c>
      <c r="F122" s="15" t="s">
        <v>694</v>
      </c>
      <c r="G122" s="6" t="s">
        <v>695</v>
      </c>
      <c r="H122" s="11">
        <v>40000</v>
      </c>
      <c r="I122" s="95">
        <v>0.04</v>
      </c>
      <c r="J122" s="95">
        <v>1600</v>
      </c>
      <c r="K122" s="13"/>
      <c r="L122" s="13"/>
    </row>
    <row r="123" spans="2:12" ht="58.5" customHeight="1" x14ac:dyDescent="0.25">
      <c r="B123" s="6">
        <v>70</v>
      </c>
      <c r="C123" s="6" t="s">
        <v>297</v>
      </c>
      <c r="D123" s="6" t="s">
        <v>496</v>
      </c>
      <c r="E123" s="15" t="s">
        <v>696</v>
      </c>
      <c r="F123" s="15" t="s">
        <v>697</v>
      </c>
      <c r="G123" s="6" t="s">
        <v>698</v>
      </c>
      <c r="H123" s="11">
        <v>17500</v>
      </c>
      <c r="I123" s="95">
        <v>0.05</v>
      </c>
      <c r="J123" s="95">
        <v>875</v>
      </c>
      <c r="K123" s="13"/>
      <c r="L123" s="13"/>
    </row>
    <row r="124" spans="2:12" ht="18" customHeight="1" x14ac:dyDescent="0.25">
      <c r="B124" s="154" t="s">
        <v>923</v>
      </c>
      <c r="C124" s="154"/>
      <c r="D124" s="154"/>
      <c r="E124" s="154"/>
      <c r="F124" s="154"/>
      <c r="G124" s="154"/>
      <c r="H124" s="154"/>
      <c r="I124" s="154"/>
      <c r="J124" s="94">
        <v>2675</v>
      </c>
      <c r="K124" s="13"/>
      <c r="L124" s="13"/>
    </row>
    <row r="125" spans="2:12" ht="18" customHeight="1" x14ac:dyDescent="0.25">
      <c r="B125" s="150" t="s">
        <v>1004</v>
      </c>
      <c r="C125" s="151"/>
      <c r="D125" s="151"/>
      <c r="E125" s="151"/>
      <c r="F125" s="151"/>
      <c r="G125" s="151"/>
      <c r="H125" s="151"/>
      <c r="I125" s="151"/>
      <c r="J125" s="152"/>
      <c r="K125" s="13"/>
      <c r="L125" s="13"/>
    </row>
    <row r="126" spans="2:12" ht="18" customHeight="1" x14ac:dyDescent="0.25">
      <c r="B126" s="52"/>
      <c r="C126" s="52"/>
      <c r="D126" s="52"/>
      <c r="E126" s="52"/>
      <c r="F126" s="52"/>
      <c r="G126" s="52"/>
      <c r="H126" s="52"/>
      <c r="I126" s="52"/>
      <c r="J126" s="52"/>
      <c r="K126" s="13"/>
      <c r="L126" s="13"/>
    </row>
    <row r="127" spans="2:12" ht="18" customHeight="1" x14ac:dyDescent="0.25">
      <c r="B127" s="9"/>
      <c r="C127" s="9"/>
      <c r="D127" s="9"/>
      <c r="E127" s="9"/>
      <c r="F127" s="9"/>
      <c r="G127" s="9"/>
      <c r="H127" s="9"/>
      <c r="I127" s="96"/>
      <c r="J127" s="96"/>
      <c r="K127" s="13"/>
      <c r="L127" s="13"/>
    </row>
    <row r="128" spans="2:12" ht="18" customHeight="1" x14ac:dyDescent="0.25">
      <c r="B128" s="153" t="s">
        <v>992</v>
      </c>
      <c r="C128" s="153"/>
      <c r="D128" s="153"/>
      <c r="E128" s="153"/>
      <c r="F128" s="153"/>
      <c r="G128" s="153"/>
      <c r="H128" s="153"/>
      <c r="I128" s="153"/>
      <c r="J128" s="153"/>
      <c r="K128" s="13"/>
      <c r="L128" s="13"/>
    </row>
    <row r="129" spans="2:12" ht="55.5" customHeight="1" x14ac:dyDescent="0.25">
      <c r="B129" s="112" t="s">
        <v>685</v>
      </c>
      <c r="C129" s="88" t="s">
        <v>574</v>
      </c>
      <c r="D129" s="112" t="s">
        <v>686</v>
      </c>
      <c r="E129" s="88" t="s">
        <v>687</v>
      </c>
      <c r="F129" s="88" t="s">
        <v>688</v>
      </c>
      <c r="G129" s="88" t="s">
        <v>689</v>
      </c>
      <c r="H129" s="88" t="s">
        <v>578</v>
      </c>
      <c r="I129" s="94" t="s">
        <v>690</v>
      </c>
      <c r="J129" s="94" t="s">
        <v>691</v>
      </c>
      <c r="K129" s="13"/>
      <c r="L129" s="13"/>
    </row>
    <row r="130" spans="2:12" ht="69" customHeight="1" x14ac:dyDescent="0.25">
      <c r="B130" s="6">
        <v>15</v>
      </c>
      <c r="C130" s="6" t="s">
        <v>71</v>
      </c>
      <c r="D130" s="6" t="s">
        <v>496</v>
      </c>
      <c r="E130" s="15" t="s">
        <v>707</v>
      </c>
      <c r="F130" s="15" t="s">
        <v>708</v>
      </c>
      <c r="G130" s="6" t="s">
        <v>709</v>
      </c>
      <c r="H130" s="11">
        <v>2000</v>
      </c>
      <c r="I130" s="95">
        <v>1.7</v>
      </c>
      <c r="J130" s="95">
        <v>3400</v>
      </c>
      <c r="K130" s="13"/>
      <c r="L130" s="13"/>
    </row>
    <row r="131" spans="2:12" ht="69" customHeight="1" x14ac:dyDescent="0.25">
      <c r="B131" s="6">
        <v>39</v>
      </c>
      <c r="C131" s="6" t="s">
        <v>75</v>
      </c>
      <c r="D131" s="6" t="s">
        <v>496</v>
      </c>
      <c r="E131" s="15" t="s">
        <v>710</v>
      </c>
      <c r="F131" s="15" t="s">
        <v>711</v>
      </c>
      <c r="G131" s="6" t="s">
        <v>712</v>
      </c>
      <c r="H131" s="6">
        <v>100</v>
      </c>
      <c r="I131" s="95">
        <v>9.99</v>
      </c>
      <c r="J131" s="95">
        <v>999</v>
      </c>
      <c r="K131" s="13"/>
      <c r="L131" s="13"/>
    </row>
    <row r="132" spans="2:12" ht="69" customHeight="1" x14ac:dyDescent="0.25">
      <c r="B132" s="6">
        <v>48</v>
      </c>
      <c r="C132" s="6" t="s">
        <v>79</v>
      </c>
      <c r="D132" s="6" t="s">
        <v>496</v>
      </c>
      <c r="E132" s="15" t="s">
        <v>713</v>
      </c>
      <c r="F132" s="15" t="s">
        <v>714</v>
      </c>
      <c r="G132" s="6" t="s">
        <v>715</v>
      </c>
      <c r="H132" s="11">
        <v>3000</v>
      </c>
      <c r="I132" s="95">
        <v>0.68</v>
      </c>
      <c r="J132" s="95">
        <v>2040</v>
      </c>
      <c r="K132" s="13"/>
      <c r="L132" s="13"/>
    </row>
    <row r="133" spans="2:12" ht="69" customHeight="1" x14ac:dyDescent="0.25">
      <c r="B133" s="6">
        <v>65</v>
      </c>
      <c r="C133" s="6" t="s">
        <v>83</v>
      </c>
      <c r="D133" s="6" t="s">
        <v>496</v>
      </c>
      <c r="E133" s="15" t="s">
        <v>716</v>
      </c>
      <c r="F133" s="15" t="s">
        <v>717</v>
      </c>
      <c r="G133" s="6" t="s">
        <v>718</v>
      </c>
      <c r="H133" s="11">
        <v>3000</v>
      </c>
      <c r="I133" s="95">
        <v>0.42</v>
      </c>
      <c r="J133" s="95">
        <v>1260</v>
      </c>
      <c r="K133" s="13"/>
      <c r="L133" s="13"/>
    </row>
    <row r="134" spans="2:12" ht="94.5" customHeight="1" x14ac:dyDescent="0.25">
      <c r="B134" s="6">
        <v>68</v>
      </c>
      <c r="C134" s="6" t="s">
        <v>88</v>
      </c>
      <c r="D134" s="6" t="s">
        <v>496</v>
      </c>
      <c r="E134" s="15" t="s">
        <v>719</v>
      </c>
      <c r="F134" s="15" t="s">
        <v>720</v>
      </c>
      <c r="G134" s="6" t="s">
        <v>721</v>
      </c>
      <c r="H134" s="11">
        <v>20000</v>
      </c>
      <c r="I134" s="95">
        <v>0.4</v>
      </c>
      <c r="J134" s="95">
        <v>8000</v>
      </c>
      <c r="K134" s="13"/>
      <c r="L134" s="13"/>
    </row>
    <row r="135" spans="2:12" ht="18" customHeight="1" x14ac:dyDescent="0.25">
      <c r="B135" s="155" t="s">
        <v>924</v>
      </c>
      <c r="C135" s="155"/>
      <c r="D135" s="155"/>
      <c r="E135" s="155"/>
      <c r="F135" s="155"/>
      <c r="G135" s="155"/>
      <c r="H135" s="155"/>
      <c r="I135" s="155"/>
      <c r="J135" s="97">
        <v>15699</v>
      </c>
      <c r="K135" s="13"/>
      <c r="L135" s="13"/>
    </row>
    <row r="136" spans="2:12" ht="18" customHeight="1" x14ac:dyDescent="0.25">
      <c r="B136" s="150" t="s">
        <v>1004</v>
      </c>
      <c r="C136" s="151"/>
      <c r="D136" s="151"/>
      <c r="E136" s="151"/>
      <c r="F136" s="151"/>
      <c r="G136" s="151"/>
      <c r="H136" s="151"/>
      <c r="I136" s="151"/>
      <c r="J136" s="152"/>
      <c r="K136" s="13"/>
      <c r="L136" s="13"/>
    </row>
    <row r="137" spans="2:12" ht="18" customHeight="1" x14ac:dyDescent="0.25">
      <c r="B137" s="113"/>
      <c r="C137" s="113"/>
      <c r="D137" s="113"/>
      <c r="E137" s="113"/>
      <c r="F137" s="113"/>
      <c r="G137" s="113"/>
      <c r="H137" s="113"/>
      <c r="I137" s="113"/>
      <c r="J137" s="113"/>
      <c r="K137" s="13"/>
      <c r="L137" s="13"/>
    </row>
    <row r="138" spans="2:12" ht="18" customHeight="1" x14ac:dyDescent="0.25">
      <c r="B138" s="153" t="s">
        <v>995</v>
      </c>
      <c r="C138" s="153"/>
      <c r="D138" s="153"/>
      <c r="E138" s="153"/>
      <c r="F138" s="153"/>
      <c r="G138" s="153"/>
      <c r="H138" s="153"/>
      <c r="I138" s="153"/>
      <c r="J138" s="153"/>
      <c r="K138" s="13"/>
      <c r="L138" s="13"/>
    </row>
    <row r="139" spans="2:12" ht="47.25" x14ac:dyDescent="0.25">
      <c r="B139" s="112" t="s">
        <v>685</v>
      </c>
      <c r="C139" s="88" t="s">
        <v>574</v>
      </c>
      <c r="D139" s="112" t="s">
        <v>686</v>
      </c>
      <c r="E139" s="88" t="s">
        <v>687</v>
      </c>
      <c r="F139" s="88" t="s">
        <v>688</v>
      </c>
      <c r="G139" s="88" t="s">
        <v>689</v>
      </c>
      <c r="H139" s="88" t="s">
        <v>578</v>
      </c>
      <c r="I139" s="94" t="s">
        <v>690</v>
      </c>
      <c r="J139" s="94" t="s">
        <v>691</v>
      </c>
      <c r="K139" s="13"/>
      <c r="L139" s="13"/>
    </row>
    <row r="140" spans="2:12" ht="70.5" customHeight="1" x14ac:dyDescent="0.25">
      <c r="B140" s="6">
        <v>21</v>
      </c>
      <c r="C140" s="6" t="s">
        <v>92</v>
      </c>
      <c r="D140" s="6" t="s">
        <v>496</v>
      </c>
      <c r="E140" s="15" t="s">
        <v>93</v>
      </c>
      <c r="F140" s="15" t="s">
        <v>755</v>
      </c>
      <c r="G140" s="6" t="s">
        <v>751</v>
      </c>
      <c r="H140" s="11">
        <v>14998</v>
      </c>
      <c r="I140" s="95">
        <v>1.1000000000000001</v>
      </c>
      <c r="J140" s="95">
        <v>16497.8</v>
      </c>
      <c r="K140" s="13"/>
      <c r="L140" s="13"/>
    </row>
    <row r="141" spans="2:12" ht="70.5" customHeight="1" x14ac:dyDescent="0.25">
      <c r="B141" s="6">
        <v>22</v>
      </c>
      <c r="C141" s="6" t="s">
        <v>416</v>
      </c>
      <c r="D141" s="6" t="s">
        <v>496</v>
      </c>
      <c r="E141" s="15" t="s">
        <v>756</v>
      </c>
      <c r="F141" s="15" t="s">
        <v>757</v>
      </c>
      <c r="G141" s="6" t="s">
        <v>751</v>
      </c>
      <c r="H141" s="11">
        <v>2484</v>
      </c>
      <c r="I141" s="95">
        <v>7.97</v>
      </c>
      <c r="J141" s="95">
        <v>19797.48</v>
      </c>
      <c r="K141" s="13"/>
      <c r="L141" s="13"/>
    </row>
    <row r="142" spans="2:12" ht="70.5" customHeight="1" x14ac:dyDescent="0.25">
      <c r="B142" s="6">
        <v>26</v>
      </c>
      <c r="C142" s="6" t="s">
        <v>426</v>
      </c>
      <c r="D142" s="6" t="s">
        <v>496</v>
      </c>
      <c r="E142" s="15" t="s">
        <v>758</v>
      </c>
      <c r="F142" s="15" t="s">
        <v>759</v>
      </c>
      <c r="G142" s="6" t="s">
        <v>760</v>
      </c>
      <c r="H142" s="6">
        <v>500</v>
      </c>
      <c r="I142" s="95">
        <v>2.48</v>
      </c>
      <c r="J142" s="95">
        <v>1240</v>
      </c>
      <c r="K142" s="13"/>
      <c r="L142" s="13"/>
    </row>
    <row r="143" spans="2:12" ht="70.5" customHeight="1" x14ac:dyDescent="0.25">
      <c r="B143" s="6">
        <v>27</v>
      </c>
      <c r="C143" s="6" t="s">
        <v>429</v>
      </c>
      <c r="D143" s="6" t="s">
        <v>496</v>
      </c>
      <c r="E143" s="15" t="s">
        <v>761</v>
      </c>
      <c r="F143" s="15" t="s">
        <v>762</v>
      </c>
      <c r="G143" s="6" t="s">
        <v>751</v>
      </c>
      <c r="H143" s="6">
        <v>799</v>
      </c>
      <c r="I143" s="95">
        <v>37.04</v>
      </c>
      <c r="J143" s="95">
        <v>29594.959999999999</v>
      </c>
      <c r="K143" s="13"/>
      <c r="L143" s="13"/>
    </row>
    <row r="144" spans="2:12" ht="70.5" customHeight="1" x14ac:dyDescent="0.25">
      <c r="B144" s="6">
        <v>67</v>
      </c>
      <c r="C144" s="6" t="s">
        <v>447</v>
      </c>
      <c r="D144" s="6" t="s">
        <v>496</v>
      </c>
      <c r="E144" s="15" t="s">
        <v>763</v>
      </c>
      <c r="F144" s="15" t="s">
        <v>764</v>
      </c>
      <c r="G144" s="6" t="s">
        <v>765</v>
      </c>
      <c r="H144" s="6">
        <v>90</v>
      </c>
      <c r="I144" s="95">
        <v>37.82</v>
      </c>
      <c r="J144" s="95">
        <v>3403.8</v>
      </c>
      <c r="K144" s="13"/>
      <c r="L144" s="13"/>
    </row>
    <row r="145" spans="2:12" ht="70.5" customHeight="1" x14ac:dyDescent="0.25">
      <c r="B145" s="6">
        <v>74</v>
      </c>
      <c r="C145" s="6" t="s">
        <v>366</v>
      </c>
      <c r="D145" s="6" t="s">
        <v>496</v>
      </c>
      <c r="E145" s="15" t="s">
        <v>766</v>
      </c>
      <c r="F145" s="15" t="s">
        <v>767</v>
      </c>
      <c r="G145" s="6" t="s">
        <v>768</v>
      </c>
      <c r="H145" s="11">
        <v>30000</v>
      </c>
      <c r="I145" s="95">
        <v>0.13</v>
      </c>
      <c r="J145" s="95">
        <v>3900</v>
      </c>
      <c r="K145" s="13"/>
      <c r="L145" s="13"/>
    </row>
    <row r="146" spans="2:12" ht="70.5" customHeight="1" x14ac:dyDescent="0.25">
      <c r="B146" s="6">
        <v>82</v>
      </c>
      <c r="C146" s="6" t="s">
        <v>146</v>
      </c>
      <c r="D146" s="6" t="s">
        <v>496</v>
      </c>
      <c r="E146" s="15" t="s">
        <v>769</v>
      </c>
      <c r="F146" s="15" t="s">
        <v>770</v>
      </c>
      <c r="G146" s="6" t="s">
        <v>771</v>
      </c>
      <c r="H146" s="6">
        <v>200</v>
      </c>
      <c r="I146" s="95">
        <v>8.5500000000000007</v>
      </c>
      <c r="J146" s="95">
        <v>1710</v>
      </c>
      <c r="K146" s="13"/>
      <c r="L146" s="13"/>
    </row>
    <row r="147" spans="2:12" ht="70.5" customHeight="1" x14ac:dyDescent="0.25">
      <c r="B147" s="6">
        <v>88</v>
      </c>
      <c r="C147" s="6" t="s">
        <v>473</v>
      </c>
      <c r="D147" s="6" t="s">
        <v>496</v>
      </c>
      <c r="E147" s="15" t="s">
        <v>772</v>
      </c>
      <c r="F147" s="15" t="s">
        <v>773</v>
      </c>
      <c r="G147" s="6" t="s">
        <v>774</v>
      </c>
      <c r="H147" s="6">
        <v>10</v>
      </c>
      <c r="I147" s="95">
        <v>134.09</v>
      </c>
      <c r="J147" s="95">
        <v>1340.9</v>
      </c>
      <c r="K147" s="13"/>
      <c r="L147" s="13"/>
    </row>
    <row r="148" spans="2:12" ht="18" customHeight="1" x14ac:dyDescent="0.25">
      <c r="B148" s="154" t="s">
        <v>924</v>
      </c>
      <c r="C148" s="154"/>
      <c r="D148" s="154"/>
      <c r="E148" s="154"/>
      <c r="F148" s="154"/>
      <c r="G148" s="154"/>
      <c r="H148" s="154"/>
      <c r="I148" s="154"/>
      <c r="J148" s="94">
        <v>77484.94</v>
      </c>
      <c r="K148" s="13"/>
      <c r="L148" s="13"/>
    </row>
    <row r="149" spans="2:12" ht="18" customHeight="1" x14ac:dyDescent="0.25">
      <c r="B149" s="150" t="s">
        <v>1004</v>
      </c>
      <c r="C149" s="151"/>
      <c r="D149" s="151"/>
      <c r="E149" s="151"/>
      <c r="F149" s="151"/>
      <c r="G149" s="151"/>
      <c r="H149" s="151"/>
      <c r="I149" s="151"/>
      <c r="J149" s="152"/>
      <c r="K149" s="13"/>
      <c r="L149" s="13"/>
    </row>
    <row r="150" spans="2:12" ht="18" customHeight="1" x14ac:dyDescent="0.25">
      <c r="B150" s="113"/>
      <c r="C150" s="113"/>
      <c r="D150" s="113"/>
      <c r="E150" s="113"/>
      <c r="F150" s="113"/>
      <c r="G150" s="113"/>
      <c r="H150" s="113"/>
      <c r="I150" s="113"/>
      <c r="J150" s="113"/>
      <c r="K150" s="13"/>
      <c r="L150" s="13"/>
    </row>
    <row r="151" spans="2:12" ht="18" customHeight="1" x14ac:dyDescent="0.25">
      <c r="B151" s="153" t="s">
        <v>1003</v>
      </c>
      <c r="C151" s="153"/>
      <c r="D151" s="153"/>
      <c r="E151" s="153"/>
      <c r="F151" s="153"/>
      <c r="G151" s="153"/>
      <c r="H151" s="153"/>
      <c r="I151" s="153"/>
      <c r="J151" s="153"/>
      <c r="K151" s="13"/>
      <c r="L151" s="13"/>
    </row>
    <row r="152" spans="2:12" ht="50.25" customHeight="1" x14ac:dyDescent="0.25">
      <c r="B152" s="112" t="s">
        <v>685</v>
      </c>
      <c r="C152" s="88" t="s">
        <v>574</v>
      </c>
      <c r="D152" s="112" t="s">
        <v>686</v>
      </c>
      <c r="E152" s="88" t="s">
        <v>687</v>
      </c>
      <c r="F152" s="88" t="s">
        <v>688</v>
      </c>
      <c r="G152" s="88" t="s">
        <v>689</v>
      </c>
      <c r="H152" s="88" t="s">
        <v>578</v>
      </c>
      <c r="I152" s="94" t="s">
        <v>690</v>
      </c>
      <c r="J152" s="94" t="s">
        <v>691</v>
      </c>
      <c r="K152" s="13"/>
      <c r="L152" s="13"/>
    </row>
    <row r="153" spans="2:12" ht="81" customHeight="1" x14ac:dyDescent="0.25">
      <c r="B153" s="6">
        <v>25</v>
      </c>
      <c r="C153" s="6" t="s">
        <v>424</v>
      </c>
      <c r="D153" s="6" t="s">
        <v>496</v>
      </c>
      <c r="E153" s="15" t="s">
        <v>898</v>
      </c>
      <c r="F153" s="15" t="s">
        <v>899</v>
      </c>
      <c r="G153" s="6" t="s">
        <v>900</v>
      </c>
      <c r="H153" s="6">
        <v>800</v>
      </c>
      <c r="I153" s="95">
        <v>6.53</v>
      </c>
      <c r="J153" s="95">
        <v>5224</v>
      </c>
      <c r="K153" s="13"/>
      <c r="L153" s="13"/>
    </row>
    <row r="154" spans="2:12" ht="81" customHeight="1" x14ac:dyDescent="0.25">
      <c r="B154" s="6">
        <v>37</v>
      </c>
      <c r="C154" s="6" t="s">
        <v>97</v>
      </c>
      <c r="D154" s="6" t="s">
        <v>496</v>
      </c>
      <c r="E154" s="15" t="s">
        <v>901</v>
      </c>
      <c r="F154" s="15" t="s">
        <v>902</v>
      </c>
      <c r="G154" s="6" t="s">
        <v>900</v>
      </c>
      <c r="H154" s="6">
        <v>100</v>
      </c>
      <c r="I154" s="95">
        <v>3.8</v>
      </c>
      <c r="J154" s="95">
        <v>380</v>
      </c>
      <c r="K154" s="13"/>
      <c r="L154" s="13"/>
    </row>
    <row r="155" spans="2:12" ht="81" customHeight="1" x14ac:dyDescent="0.25">
      <c r="B155" s="6">
        <v>38</v>
      </c>
      <c r="C155" s="6" t="s">
        <v>435</v>
      </c>
      <c r="D155" s="6" t="s">
        <v>496</v>
      </c>
      <c r="E155" s="15" t="s">
        <v>903</v>
      </c>
      <c r="F155" s="15" t="s">
        <v>904</v>
      </c>
      <c r="G155" s="6" t="s">
        <v>900</v>
      </c>
      <c r="H155" s="11">
        <v>3000</v>
      </c>
      <c r="I155" s="95">
        <v>1.37</v>
      </c>
      <c r="J155" s="95">
        <v>4110</v>
      </c>
      <c r="K155" s="13"/>
      <c r="L155" s="13"/>
    </row>
    <row r="156" spans="2:12" ht="81" customHeight="1" x14ac:dyDescent="0.25">
      <c r="B156" s="6">
        <v>73</v>
      </c>
      <c r="C156" s="6" t="s">
        <v>106</v>
      </c>
      <c r="D156" s="6" t="s">
        <v>496</v>
      </c>
      <c r="E156" s="15" t="s">
        <v>905</v>
      </c>
      <c r="F156" s="15" t="s">
        <v>906</v>
      </c>
      <c r="G156" s="6" t="s">
        <v>907</v>
      </c>
      <c r="H156" s="11">
        <v>10000</v>
      </c>
      <c r="I156" s="95">
        <v>0.64</v>
      </c>
      <c r="J156" s="95">
        <v>6400</v>
      </c>
      <c r="K156" s="13"/>
      <c r="L156" s="13"/>
    </row>
    <row r="157" spans="2:12" ht="81" customHeight="1" x14ac:dyDescent="0.25">
      <c r="B157" s="6">
        <v>92</v>
      </c>
      <c r="C157" s="6" t="s">
        <v>908</v>
      </c>
      <c r="D157" s="6" t="s">
        <v>909</v>
      </c>
      <c r="E157" s="15" t="s">
        <v>910</v>
      </c>
      <c r="F157" s="15" t="s">
        <v>911</v>
      </c>
      <c r="G157" s="6" t="s">
        <v>912</v>
      </c>
      <c r="H157" s="11">
        <v>3500</v>
      </c>
      <c r="I157" s="95">
        <v>0.28999999999999998</v>
      </c>
      <c r="J157" s="95">
        <v>1015</v>
      </c>
      <c r="K157" s="13"/>
      <c r="L157" s="13"/>
    </row>
    <row r="158" spans="2:12" ht="18" customHeight="1" x14ac:dyDescent="0.25">
      <c r="B158" s="154" t="s">
        <v>923</v>
      </c>
      <c r="C158" s="154"/>
      <c r="D158" s="154"/>
      <c r="E158" s="154"/>
      <c r="F158" s="154"/>
      <c r="G158" s="154"/>
      <c r="H158" s="154"/>
      <c r="I158" s="154"/>
      <c r="J158" s="94">
        <v>17129</v>
      </c>
      <c r="K158" s="13"/>
      <c r="L158" s="13"/>
    </row>
    <row r="159" spans="2:12" ht="18" customHeight="1" x14ac:dyDescent="0.25">
      <c r="B159" s="150" t="s">
        <v>1004</v>
      </c>
      <c r="C159" s="151"/>
      <c r="D159" s="151"/>
      <c r="E159" s="151"/>
      <c r="F159" s="151"/>
      <c r="G159" s="151"/>
      <c r="H159" s="151"/>
      <c r="I159" s="151"/>
      <c r="J159" s="152"/>
      <c r="K159" s="13"/>
      <c r="L159" s="13"/>
    </row>
    <row r="160" spans="2:12" ht="18" customHeight="1" x14ac:dyDescent="0.25">
      <c r="B160" s="113"/>
      <c r="C160" s="113"/>
      <c r="D160" s="113"/>
      <c r="E160" s="113"/>
      <c r="F160" s="113"/>
      <c r="G160" s="113"/>
      <c r="H160" s="113"/>
      <c r="I160" s="113"/>
      <c r="J160" s="113"/>
      <c r="K160" s="13"/>
      <c r="L160" s="13"/>
    </row>
    <row r="161" spans="2:12" ht="18" customHeight="1" x14ac:dyDescent="0.25">
      <c r="B161" s="153" t="s">
        <v>997</v>
      </c>
      <c r="C161" s="153"/>
      <c r="D161" s="153"/>
      <c r="E161" s="153"/>
      <c r="F161" s="153"/>
      <c r="G161" s="153"/>
      <c r="H161" s="153"/>
      <c r="I161" s="153"/>
      <c r="J161" s="153"/>
      <c r="K161" s="13"/>
      <c r="L161" s="13"/>
    </row>
    <row r="162" spans="2:12" ht="54.75" customHeight="1" x14ac:dyDescent="0.25">
      <c r="B162" s="112" t="s">
        <v>685</v>
      </c>
      <c r="C162" s="88" t="s">
        <v>574</v>
      </c>
      <c r="D162" s="112" t="s">
        <v>686</v>
      </c>
      <c r="E162" s="88" t="s">
        <v>687</v>
      </c>
      <c r="F162" s="88" t="s">
        <v>688</v>
      </c>
      <c r="G162" s="88" t="s">
        <v>689</v>
      </c>
      <c r="H162" s="88" t="s">
        <v>578</v>
      </c>
      <c r="I162" s="94" t="s">
        <v>690</v>
      </c>
      <c r="J162" s="94" t="s">
        <v>691</v>
      </c>
      <c r="K162" s="13"/>
      <c r="L162" s="13"/>
    </row>
    <row r="163" spans="2:12" ht="81" customHeight="1" x14ac:dyDescent="0.25">
      <c r="B163" s="6">
        <v>13</v>
      </c>
      <c r="C163" s="6" t="s">
        <v>358</v>
      </c>
      <c r="D163" s="6" t="s">
        <v>496</v>
      </c>
      <c r="E163" s="15" t="s">
        <v>359</v>
      </c>
      <c r="F163" s="15" t="s">
        <v>788</v>
      </c>
      <c r="G163" s="6" t="s">
        <v>789</v>
      </c>
      <c r="H163" s="11">
        <v>1000</v>
      </c>
      <c r="I163" s="95">
        <v>0.99</v>
      </c>
      <c r="J163" s="95">
        <v>990</v>
      </c>
      <c r="K163" s="13"/>
      <c r="L163" s="13"/>
    </row>
    <row r="164" spans="2:12" ht="81" customHeight="1" x14ac:dyDescent="0.25">
      <c r="B164" s="6">
        <v>17</v>
      </c>
      <c r="C164" s="6" t="s">
        <v>361</v>
      </c>
      <c r="D164" s="6" t="s">
        <v>496</v>
      </c>
      <c r="E164" s="15" t="s">
        <v>790</v>
      </c>
      <c r="F164" s="15" t="s">
        <v>791</v>
      </c>
      <c r="G164" s="6" t="s">
        <v>792</v>
      </c>
      <c r="H164" s="6">
        <v>500</v>
      </c>
      <c r="I164" s="95">
        <v>0.98</v>
      </c>
      <c r="J164" s="95">
        <v>490</v>
      </c>
      <c r="K164" s="13"/>
      <c r="L164" s="13"/>
    </row>
    <row r="165" spans="2:12" ht="81" customHeight="1" x14ac:dyDescent="0.25">
      <c r="B165" s="6">
        <v>19</v>
      </c>
      <c r="C165" s="6" t="s">
        <v>362</v>
      </c>
      <c r="D165" s="6" t="s">
        <v>496</v>
      </c>
      <c r="E165" s="15" t="s">
        <v>793</v>
      </c>
      <c r="F165" s="15" t="s">
        <v>794</v>
      </c>
      <c r="G165" s="6" t="s">
        <v>795</v>
      </c>
      <c r="H165" s="11">
        <v>3000</v>
      </c>
      <c r="I165" s="95">
        <v>0.2</v>
      </c>
      <c r="J165" s="95">
        <v>600</v>
      </c>
      <c r="K165" s="13"/>
      <c r="L165" s="13"/>
    </row>
    <row r="166" spans="2:12" ht="105" customHeight="1" x14ac:dyDescent="0.25">
      <c r="B166" s="6">
        <v>94</v>
      </c>
      <c r="C166" s="6" t="s">
        <v>796</v>
      </c>
      <c r="D166" s="6" t="s">
        <v>797</v>
      </c>
      <c r="E166" s="15" t="s">
        <v>798</v>
      </c>
      <c r="F166" s="15" t="s">
        <v>799</v>
      </c>
      <c r="G166" s="6" t="s">
        <v>800</v>
      </c>
      <c r="H166" s="6">
        <v>350</v>
      </c>
      <c r="I166" s="95">
        <v>7.3</v>
      </c>
      <c r="J166" s="95">
        <v>2555</v>
      </c>
      <c r="K166" s="13"/>
      <c r="L166" s="13"/>
    </row>
    <row r="167" spans="2:12" ht="18" customHeight="1" x14ac:dyDescent="0.25">
      <c r="B167" s="154" t="s">
        <v>924</v>
      </c>
      <c r="C167" s="154"/>
      <c r="D167" s="154"/>
      <c r="E167" s="154"/>
      <c r="F167" s="154"/>
      <c r="G167" s="154"/>
      <c r="H167" s="154"/>
      <c r="I167" s="154"/>
      <c r="J167" s="94">
        <v>4635</v>
      </c>
      <c r="K167" s="13"/>
      <c r="L167" s="13"/>
    </row>
    <row r="168" spans="2:12" ht="18" customHeight="1" x14ac:dyDescent="0.25">
      <c r="B168" s="150" t="s">
        <v>1004</v>
      </c>
      <c r="C168" s="151"/>
      <c r="D168" s="151"/>
      <c r="E168" s="151"/>
      <c r="F168" s="151"/>
      <c r="G168" s="151"/>
      <c r="H168" s="151"/>
      <c r="I168" s="151"/>
      <c r="J168" s="152"/>
      <c r="K168" s="13"/>
      <c r="L168" s="13"/>
    </row>
    <row r="169" spans="2:12" ht="18" customHeight="1" x14ac:dyDescent="0.25">
      <c r="B169" s="113"/>
      <c r="C169" s="113"/>
      <c r="D169" s="113"/>
      <c r="E169" s="113"/>
      <c r="F169" s="113"/>
      <c r="G169" s="113"/>
      <c r="H169" s="113"/>
      <c r="I169" s="113"/>
      <c r="J169" s="113"/>
      <c r="K169" s="13"/>
      <c r="L169" s="13"/>
    </row>
    <row r="170" spans="2:12" ht="15.75" x14ac:dyDescent="0.25">
      <c r="B170" s="52"/>
      <c r="C170" s="52"/>
      <c r="D170" s="52"/>
      <c r="E170" s="52"/>
      <c r="F170" s="52"/>
      <c r="G170" s="52"/>
      <c r="H170" s="52"/>
      <c r="I170" s="93"/>
      <c r="J170" s="93"/>
    </row>
    <row r="171" spans="2:12" ht="20.25" x14ac:dyDescent="0.25">
      <c r="B171" s="91"/>
      <c r="C171" s="91"/>
      <c r="D171" s="91"/>
      <c r="E171" s="91"/>
      <c r="F171" s="130" t="s">
        <v>925</v>
      </c>
      <c r="G171" s="130"/>
      <c r="H171" s="130"/>
      <c r="I171" s="130"/>
      <c r="J171" s="130"/>
    </row>
    <row r="172" spans="2:12" ht="20.25" x14ac:dyDescent="0.25">
      <c r="B172" s="91"/>
      <c r="C172" s="91"/>
      <c r="D172" s="91"/>
      <c r="E172" s="91"/>
      <c r="F172" s="149" t="s">
        <v>493</v>
      </c>
      <c r="G172" s="149"/>
      <c r="H172" s="149"/>
      <c r="I172" s="149"/>
      <c r="J172" s="21">
        <f>J158+J60+J48+J42+J97+J18+J167+J108+J148+J70+J83+J135+J116+J124</f>
        <v>439152.44000000006</v>
      </c>
    </row>
  </sheetData>
  <mergeCells count="50">
    <mergeCell ref="B3:J3"/>
    <mergeCell ref="B4:J4"/>
    <mergeCell ref="B135:I135"/>
    <mergeCell ref="B117:J117"/>
    <mergeCell ref="B128:J128"/>
    <mergeCell ref="B63:J63"/>
    <mergeCell ref="B70:I70"/>
    <mergeCell ref="B71:J71"/>
    <mergeCell ref="B108:I108"/>
    <mergeCell ref="B109:J109"/>
    <mergeCell ref="B136:J136"/>
    <mergeCell ref="B73:J73"/>
    <mergeCell ref="B119:J119"/>
    <mergeCell ref="B124:I124"/>
    <mergeCell ref="B125:J125"/>
    <mergeCell ref="B111:J111"/>
    <mergeCell ref="B116:I116"/>
    <mergeCell ref="B83:I83"/>
    <mergeCell ref="B84:J84"/>
    <mergeCell ref="B168:J168"/>
    <mergeCell ref="B10:J10"/>
    <mergeCell ref="B43:J43"/>
    <mergeCell ref="B45:J45"/>
    <mergeCell ref="B48:I48"/>
    <mergeCell ref="B18:I18"/>
    <mergeCell ref="B19:J19"/>
    <mergeCell ref="B86:J86"/>
    <mergeCell ref="B97:I97"/>
    <mergeCell ref="B98:J98"/>
    <mergeCell ref="B158:I158"/>
    <mergeCell ref="B159:J159"/>
    <mergeCell ref="B138:J138"/>
    <mergeCell ref="B148:I148"/>
    <mergeCell ref="B149:J149"/>
    <mergeCell ref="B100:J100"/>
    <mergeCell ref="F171:J171"/>
    <mergeCell ref="F172:I172"/>
    <mergeCell ref="B5:J5"/>
    <mergeCell ref="B6:J6"/>
    <mergeCell ref="B7:J7"/>
    <mergeCell ref="B8:J8"/>
    <mergeCell ref="B49:J49"/>
    <mergeCell ref="B51:J51"/>
    <mergeCell ref="B60:I60"/>
    <mergeCell ref="B61:J61"/>
    <mergeCell ref="B151:J151"/>
    <mergeCell ref="B21:J21"/>
    <mergeCell ref="B42:I42"/>
    <mergeCell ref="B161:J161"/>
    <mergeCell ref="B167:I167"/>
  </mergeCells>
  <printOptions horizontalCentered="1" verticalCentered="1"/>
  <pageMargins left="0" right="0" top="0" bottom="0" header="0" footer="0"/>
  <pageSetup scale="42" orientation="landscape" r:id="rId1"/>
  <rowBreaks count="4" manualBreakCount="4">
    <brk id="75" max="9" man="1"/>
    <brk id="98" max="9" man="1"/>
    <brk id="126" max="9" man="1"/>
    <brk id="142" max="9" man="1"/>
  </rowBreaks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6"/>
  <sheetViews>
    <sheetView view="pageBreakPreview" zoomScale="60" zoomScaleNormal="70" workbookViewId="0">
      <selection activeCell="A8" sqref="A8:XFD8"/>
    </sheetView>
  </sheetViews>
  <sheetFormatPr baseColWidth="10" defaultRowHeight="15" x14ac:dyDescent="0.25"/>
  <cols>
    <col min="1" max="1" width="6.5703125" style="3" customWidth="1"/>
    <col min="2" max="2" width="6.5703125" style="91" customWidth="1"/>
    <col min="3" max="3" width="15.42578125" style="91" customWidth="1"/>
    <col min="4" max="4" width="15" style="91" customWidth="1"/>
    <col min="5" max="5" width="30" style="91" customWidth="1"/>
    <col min="6" max="6" width="37.5703125" style="91" customWidth="1"/>
    <col min="7" max="7" width="19.42578125" style="91" customWidth="1"/>
    <col min="8" max="8" width="15.7109375" style="91" customWidth="1"/>
    <col min="9" max="9" width="15.28515625" style="92" customWidth="1"/>
    <col min="10" max="10" width="20.85546875" style="92" customWidth="1"/>
    <col min="11" max="16384" width="11.42578125" style="3"/>
  </cols>
  <sheetData>
    <row r="3" spans="1:10" ht="18" customHeight="1" x14ac:dyDescent="0.25">
      <c r="C3" s="133" t="s">
        <v>2</v>
      </c>
      <c r="D3" s="133"/>
      <c r="E3" s="133"/>
      <c r="F3" s="133"/>
      <c r="G3" s="133"/>
      <c r="H3" s="133"/>
      <c r="I3" s="133"/>
      <c r="J3" s="133"/>
    </row>
    <row r="4" spans="1:10" ht="18" customHeight="1" x14ac:dyDescent="0.25">
      <c r="C4" s="133" t="s">
        <v>0</v>
      </c>
      <c r="D4" s="133"/>
      <c r="E4" s="133"/>
      <c r="F4" s="133"/>
      <c r="G4" s="133"/>
      <c r="H4" s="133"/>
      <c r="I4" s="133"/>
      <c r="J4" s="133"/>
    </row>
    <row r="5" spans="1:10" ht="52.5" customHeight="1" x14ac:dyDescent="0.25">
      <c r="C5" s="132" t="s">
        <v>934</v>
      </c>
      <c r="D5" s="132"/>
      <c r="E5" s="132"/>
      <c r="F5" s="132"/>
      <c r="G5" s="132"/>
      <c r="H5" s="132"/>
      <c r="I5" s="132"/>
      <c r="J5" s="132"/>
    </row>
    <row r="6" spans="1:10" ht="24.75" customHeight="1" x14ac:dyDescent="0.25">
      <c r="C6" s="132" t="s">
        <v>494</v>
      </c>
      <c r="D6" s="132"/>
      <c r="E6" s="132"/>
      <c r="F6" s="132"/>
      <c r="G6" s="132"/>
      <c r="H6" s="132"/>
      <c r="I6" s="132"/>
      <c r="J6" s="132"/>
    </row>
    <row r="7" spans="1:10" ht="18" customHeight="1" x14ac:dyDescent="0.25">
      <c r="C7" s="132" t="s">
        <v>495</v>
      </c>
      <c r="D7" s="132"/>
      <c r="E7" s="132"/>
      <c r="F7" s="132"/>
      <c r="G7" s="132"/>
      <c r="H7" s="132"/>
      <c r="I7" s="132"/>
      <c r="J7" s="132"/>
    </row>
    <row r="8" spans="1:10" ht="18" customHeight="1" x14ac:dyDescent="0.25">
      <c r="C8" s="132" t="s">
        <v>933</v>
      </c>
      <c r="D8" s="132"/>
      <c r="E8" s="132"/>
      <c r="F8" s="132"/>
      <c r="G8" s="132"/>
      <c r="H8" s="132"/>
      <c r="I8" s="132"/>
      <c r="J8" s="132"/>
    </row>
    <row r="10" spans="1:10" ht="15.75" customHeight="1" x14ac:dyDescent="0.25">
      <c r="B10" s="128" t="s">
        <v>931</v>
      </c>
      <c r="C10" s="128"/>
      <c r="D10" s="128"/>
      <c r="E10" s="128"/>
      <c r="F10" s="128"/>
      <c r="G10" s="128"/>
      <c r="H10" s="128"/>
      <c r="I10" s="128"/>
      <c r="J10" s="128"/>
    </row>
    <row r="11" spans="1:10" ht="40.5" customHeight="1" x14ac:dyDescent="0.25">
      <c r="A11" s="52"/>
      <c r="B11" s="108" t="s">
        <v>1</v>
      </c>
      <c r="C11" s="108" t="s">
        <v>685</v>
      </c>
      <c r="D11" s="108" t="s">
        <v>500</v>
      </c>
      <c r="E11" s="108" t="s">
        <v>501</v>
      </c>
      <c r="F11" s="108" t="s">
        <v>502</v>
      </c>
      <c r="G11" s="108" t="s">
        <v>4</v>
      </c>
      <c r="H11" s="108" t="s">
        <v>5</v>
      </c>
      <c r="I11" s="109" t="s">
        <v>6</v>
      </c>
      <c r="J11" s="109" t="s">
        <v>504</v>
      </c>
    </row>
    <row r="12" spans="1:10" ht="45" x14ac:dyDescent="0.25">
      <c r="B12" s="116">
        <v>1</v>
      </c>
      <c r="C12" s="110">
        <v>5</v>
      </c>
      <c r="D12" s="110" t="s">
        <v>913</v>
      </c>
      <c r="E12" s="111" t="s">
        <v>914</v>
      </c>
      <c r="F12" s="111" t="s">
        <v>915</v>
      </c>
      <c r="G12" s="110" t="s">
        <v>95</v>
      </c>
      <c r="H12" s="110">
        <v>41</v>
      </c>
      <c r="I12" s="59">
        <v>547</v>
      </c>
      <c r="J12" s="60">
        <v>22427</v>
      </c>
    </row>
    <row r="13" spans="1:10" ht="15.75" x14ac:dyDescent="0.25">
      <c r="B13" s="116"/>
      <c r="C13" s="128" t="s">
        <v>929</v>
      </c>
      <c r="D13" s="128"/>
      <c r="E13" s="128"/>
      <c r="F13" s="128"/>
      <c r="G13" s="128"/>
      <c r="H13" s="128"/>
      <c r="I13" s="128"/>
      <c r="J13" s="104">
        <v>22427</v>
      </c>
    </row>
    <row r="14" spans="1:10" ht="15.75" customHeight="1" x14ac:dyDescent="0.25">
      <c r="B14" s="116"/>
      <c r="C14" s="128" t="s">
        <v>932</v>
      </c>
      <c r="D14" s="128"/>
      <c r="E14" s="128"/>
      <c r="F14" s="128"/>
      <c r="G14" s="128"/>
      <c r="H14" s="128"/>
      <c r="I14" s="128"/>
      <c r="J14" s="128"/>
    </row>
    <row r="15" spans="1:10" ht="15.75" x14ac:dyDescent="0.25">
      <c r="C15" s="52"/>
      <c r="D15" s="52"/>
      <c r="E15" s="52"/>
      <c r="F15" s="52"/>
      <c r="G15" s="52"/>
      <c r="H15" s="52"/>
      <c r="I15" s="52"/>
      <c r="J15" s="105"/>
    </row>
    <row r="16" spans="1:10" ht="15.75" x14ac:dyDescent="0.25">
      <c r="C16" s="12"/>
      <c r="D16" s="76"/>
      <c r="E16" s="76"/>
      <c r="F16" s="76"/>
      <c r="G16" s="76"/>
      <c r="H16" s="76"/>
      <c r="I16" s="107"/>
      <c r="J16" s="107"/>
    </row>
    <row r="17" spans="2:10" ht="15.75" customHeight="1" x14ac:dyDescent="0.25">
      <c r="B17" s="150" t="s">
        <v>930</v>
      </c>
      <c r="C17" s="151"/>
      <c r="D17" s="151"/>
      <c r="E17" s="151"/>
      <c r="F17" s="151"/>
      <c r="G17" s="151"/>
      <c r="H17" s="151"/>
      <c r="I17" s="151"/>
      <c r="J17" s="152"/>
    </row>
    <row r="18" spans="2:10" ht="40.5" customHeight="1" x14ac:dyDescent="0.25">
      <c r="B18" s="108" t="s">
        <v>1</v>
      </c>
      <c r="C18" s="108" t="s">
        <v>685</v>
      </c>
      <c r="D18" s="108" t="s">
        <v>500</v>
      </c>
      <c r="E18" s="108" t="s">
        <v>501</v>
      </c>
      <c r="F18" s="108" t="s">
        <v>502</v>
      </c>
      <c r="G18" s="108" t="s">
        <v>4</v>
      </c>
      <c r="H18" s="108" t="s">
        <v>5</v>
      </c>
      <c r="I18" s="109" t="s">
        <v>6</v>
      </c>
      <c r="J18" s="117" t="s">
        <v>504</v>
      </c>
    </row>
    <row r="19" spans="2:10" ht="67.5" customHeight="1" x14ac:dyDescent="0.25">
      <c r="B19" s="116">
        <v>1</v>
      </c>
      <c r="C19" s="110">
        <v>2</v>
      </c>
      <c r="D19" s="110" t="s">
        <v>916</v>
      </c>
      <c r="E19" s="111" t="s">
        <v>917</v>
      </c>
      <c r="F19" s="111" t="s">
        <v>918</v>
      </c>
      <c r="G19" s="110" t="s">
        <v>919</v>
      </c>
      <c r="H19" s="110">
        <v>11</v>
      </c>
      <c r="I19" s="59">
        <v>57.96</v>
      </c>
      <c r="J19" s="67">
        <v>637.55999999999995</v>
      </c>
    </row>
    <row r="20" spans="2:10" ht="57.75" customHeight="1" x14ac:dyDescent="0.25">
      <c r="B20" s="116">
        <v>2</v>
      </c>
      <c r="C20" s="110">
        <v>7</v>
      </c>
      <c r="D20" s="110" t="s">
        <v>920</v>
      </c>
      <c r="E20" s="111" t="s">
        <v>921</v>
      </c>
      <c r="F20" s="111" t="s">
        <v>922</v>
      </c>
      <c r="G20" s="110" t="s">
        <v>669</v>
      </c>
      <c r="H20" s="110">
        <v>2</v>
      </c>
      <c r="I20" s="59">
        <v>3058.2</v>
      </c>
      <c r="J20" s="67">
        <v>6116.4</v>
      </c>
    </row>
    <row r="21" spans="2:10" ht="15.75" x14ac:dyDescent="0.25">
      <c r="B21" s="116"/>
      <c r="C21" s="156" t="s">
        <v>929</v>
      </c>
      <c r="D21" s="156"/>
      <c r="E21" s="156"/>
      <c r="F21" s="156"/>
      <c r="G21" s="156"/>
      <c r="H21" s="156"/>
      <c r="I21" s="156"/>
      <c r="J21" s="103">
        <f>SUM(J19:J20)</f>
        <v>6753.9599999999991</v>
      </c>
    </row>
    <row r="22" spans="2:10" ht="15.75" x14ac:dyDescent="0.25">
      <c r="B22" s="116"/>
      <c r="C22" s="128" t="s">
        <v>932</v>
      </c>
      <c r="D22" s="128"/>
      <c r="E22" s="128"/>
      <c r="F22" s="128"/>
      <c r="G22" s="128"/>
      <c r="H22" s="128"/>
      <c r="I22" s="128"/>
      <c r="J22" s="128"/>
    </row>
    <row r="25" spans="2:10" ht="15.75" x14ac:dyDescent="0.25">
      <c r="G25" s="146" t="s">
        <v>935</v>
      </c>
      <c r="H25" s="146"/>
      <c r="I25" s="146"/>
      <c r="J25" s="146"/>
    </row>
    <row r="26" spans="2:10" ht="15.75" x14ac:dyDescent="0.25">
      <c r="G26" s="146" t="s">
        <v>493</v>
      </c>
      <c r="H26" s="146"/>
      <c r="I26" s="146"/>
      <c r="J26" s="78">
        <f>J13+J21</f>
        <v>29180.959999999999</v>
      </c>
    </row>
  </sheetData>
  <mergeCells count="14">
    <mergeCell ref="C22:J22"/>
    <mergeCell ref="G25:J25"/>
    <mergeCell ref="G26:I26"/>
    <mergeCell ref="C13:I13"/>
    <mergeCell ref="C21:I21"/>
    <mergeCell ref="C14:J14"/>
    <mergeCell ref="C8:J8"/>
    <mergeCell ref="B10:J10"/>
    <mergeCell ref="B17:J17"/>
    <mergeCell ref="C3:J3"/>
    <mergeCell ref="C4:J4"/>
    <mergeCell ref="C5:J5"/>
    <mergeCell ref="C6:J6"/>
    <mergeCell ref="C7:J7"/>
  </mergeCells>
  <printOptions horizontalCentered="1" verticalCentered="1"/>
  <pageMargins left="0" right="0" top="0" bottom="0" header="0" footer="0"/>
  <pageSetup scale="70" orientation="landscape" r:id="rId1"/>
  <colBreaks count="1" manualBreakCount="1">
    <brk id="1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44"/>
  <sheetViews>
    <sheetView view="pageBreakPreview" zoomScale="60" zoomScaleNormal="100" workbookViewId="0">
      <selection activeCell="A8" sqref="A8:XFD8"/>
    </sheetView>
  </sheetViews>
  <sheetFormatPr baseColWidth="10" defaultRowHeight="15" x14ac:dyDescent="0.25"/>
  <cols>
    <col min="1" max="1" width="6.5703125" style="3" customWidth="1"/>
    <col min="2" max="2" width="4.28515625" style="91" customWidth="1"/>
    <col min="3" max="3" width="9.28515625" style="91" customWidth="1"/>
    <col min="4" max="4" width="16" style="91" customWidth="1"/>
    <col min="5" max="5" width="44" style="91" customWidth="1"/>
    <col min="6" max="6" width="35" style="91" customWidth="1"/>
    <col min="7" max="7" width="23.85546875" style="91" customWidth="1"/>
    <col min="8" max="8" width="17.42578125" style="92" customWidth="1"/>
    <col min="9" max="9" width="12.28515625" style="92" customWidth="1"/>
    <col min="10" max="10" width="17.85546875" style="115" customWidth="1"/>
    <col min="11" max="16384" width="11.42578125" style="3"/>
  </cols>
  <sheetData>
    <row r="3" spans="2:10" ht="18" customHeight="1" x14ac:dyDescent="0.25">
      <c r="B3" s="133" t="s">
        <v>2</v>
      </c>
      <c r="C3" s="133"/>
      <c r="D3" s="133"/>
      <c r="E3" s="133"/>
      <c r="F3" s="133"/>
      <c r="G3" s="133"/>
      <c r="H3" s="133"/>
      <c r="I3" s="133"/>
      <c r="J3" s="133"/>
    </row>
    <row r="4" spans="2:10" ht="18" customHeight="1" x14ac:dyDescent="0.25">
      <c r="B4" s="133" t="s">
        <v>0</v>
      </c>
      <c r="C4" s="133"/>
      <c r="D4" s="133"/>
      <c r="E4" s="133"/>
      <c r="F4" s="133"/>
      <c r="G4" s="133"/>
      <c r="H4" s="133"/>
      <c r="I4" s="133"/>
      <c r="J4" s="133"/>
    </row>
    <row r="5" spans="2:10" ht="52.5" customHeight="1" x14ac:dyDescent="0.25">
      <c r="B5" s="132" t="s">
        <v>936</v>
      </c>
      <c r="C5" s="132"/>
      <c r="D5" s="132"/>
      <c r="E5" s="132"/>
      <c r="F5" s="132"/>
      <c r="G5" s="132"/>
      <c r="H5" s="132"/>
      <c r="I5" s="132"/>
      <c r="J5" s="132"/>
    </row>
    <row r="6" spans="2:10" ht="24.75" customHeight="1" x14ac:dyDescent="0.25">
      <c r="B6" s="132" t="s">
        <v>494</v>
      </c>
      <c r="C6" s="132"/>
      <c r="D6" s="132"/>
      <c r="E6" s="132"/>
      <c r="F6" s="132"/>
      <c r="G6" s="132"/>
      <c r="H6" s="132"/>
      <c r="I6" s="132"/>
      <c r="J6" s="132"/>
    </row>
    <row r="7" spans="2:10" ht="18" customHeight="1" x14ac:dyDescent="0.25">
      <c r="B7" s="132" t="s">
        <v>495</v>
      </c>
      <c r="C7" s="132"/>
      <c r="D7" s="132"/>
      <c r="E7" s="132"/>
      <c r="F7" s="132"/>
      <c r="G7" s="132"/>
      <c r="H7" s="132"/>
      <c r="I7" s="132"/>
      <c r="J7" s="132"/>
    </row>
    <row r="8" spans="2:10" ht="18" customHeight="1" x14ac:dyDescent="0.25">
      <c r="B8" s="132" t="s">
        <v>937</v>
      </c>
      <c r="C8" s="132"/>
      <c r="D8" s="132"/>
      <c r="E8" s="132"/>
      <c r="F8" s="132"/>
      <c r="G8" s="132"/>
      <c r="H8" s="132"/>
      <c r="I8" s="132"/>
      <c r="J8" s="132"/>
    </row>
    <row r="10" spans="2:10" ht="15.75" x14ac:dyDescent="0.25">
      <c r="B10" s="128" t="s">
        <v>977</v>
      </c>
      <c r="C10" s="128"/>
      <c r="D10" s="128"/>
      <c r="E10" s="128"/>
      <c r="F10" s="128"/>
      <c r="G10" s="128"/>
      <c r="H10" s="128"/>
      <c r="I10" s="128"/>
      <c r="J10" s="128"/>
    </row>
    <row r="11" spans="2:10" ht="36.75" customHeight="1" x14ac:dyDescent="0.25">
      <c r="B11" s="108" t="s">
        <v>1</v>
      </c>
      <c r="C11" s="108" t="s">
        <v>685</v>
      </c>
      <c r="D11" s="108" t="s">
        <v>574</v>
      </c>
      <c r="E11" s="108" t="s">
        <v>938</v>
      </c>
      <c r="F11" s="108" t="s">
        <v>939</v>
      </c>
      <c r="G11" s="108" t="s">
        <v>940</v>
      </c>
      <c r="H11" s="108" t="s">
        <v>578</v>
      </c>
      <c r="I11" s="109" t="s">
        <v>690</v>
      </c>
      <c r="J11" s="109" t="s">
        <v>941</v>
      </c>
    </row>
    <row r="12" spans="2:10" ht="60" x14ac:dyDescent="0.25">
      <c r="B12" s="5">
        <v>1</v>
      </c>
      <c r="C12" s="5">
        <v>1</v>
      </c>
      <c r="D12" s="5" t="s">
        <v>942</v>
      </c>
      <c r="E12" s="14" t="s">
        <v>943</v>
      </c>
      <c r="F12" s="14" t="s">
        <v>944</v>
      </c>
      <c r="G12" s="5" t="s">
        <v>945</v>
      </c>
      <c r="H12" s="5">
        <v>20</v>
      </c>
      <c r="I12" s="8">
        <v>95</v>
      </c>
      <c r="J12" s="8">
        <v>1900</v>
      </c>
    </row>
    <row r="13" spans="2:10" ht="15.75" x14ac:dyDescent="0.25">
      <c r="B13" s="128" t="s">
        <v>493</v>
      </c>
      <c r="C13" s="128"/>
      <c r="D13" s="128"/>
      <c r="E13" s="128"/>
      <c r="F13" s="128"/>
      <c r="G13" s="128"/>
      <c r="H13" s="128"/>
      <c r="I13" s="128"/>
      <c r="J13" s="24">
        <v>1900</v>
      </c>
    </row>
    <row r="14" spans="2:10" ht="15.75" x14ac:dyDescent="0.25">
      <c r="B14" s="128" t="s">
        <v>971</v>
      </c>
      <c r="C14" s="128"/>
      <c r="D14" s="128"/>
      <c r="E14" s="128"/>
      <c r="F14" s="128"/>
      <c r="G14" s="128"/>
      <c r="H14" s="128"/>
      <c r="I14" s="128"/>
      <c r="J14" s="24"/>
    </row>
    <row r="15" spans="2:10" ht="15.75" x14ac:dyDescent="0.25">
      <c r="B15" s="106"/>
      <c r="C15" s="76"/>
      <c r="D15" s="76"/>
      <c r="E15" s="76"/>
      <c r="F15" s="76"/>
      <c r="G15" s="76"/>
      <c r="H15" s="76"/>
      <c r="I15" s="107"/>
      <c r="J15" s="107"/>
    </row>
    <row r="16" spans="2:10" ht="15.75" x14ac:dyDescent="0.25">
      <c r="B16" s="128" t="s">
        <v>978</v>
      </c>
      <c r="C16" s="128"/>
      <c r="D16" s="128"/>
      <c r="E16" s="128"/>
      <c r="F16" s="128"/>
      <c r="G16" s="128"/>
      <c r="H16" s="128"/>
      <c r="I16" s="128"/>
      <c r="J16" s="128"/>
    </row>
    <row r="17" spans="2:10" ht="35.25" customHeight="1" x14ac:dyDescent="0.25">
      <c r="B17" s="108" t="s">
        <v>1</v>
      </c>
      <c r="C17" s="108" t="s">
        <v>685</v>
      </c>
      <c r="D17" s="108" t="s">
        <v>574</v>
      </c>
      <c r="E17" s="108" t="s">
        <v>938</v>
      </c>
      <c r="F17" s="108" t="s">
        <v>939</v>
      </c>
      <c r="G17" s="108" t="s">
        <v>940</v>
      </c>
      <c r="H17" s="108" t="s">
        <v>578</v>
      </c>
      <c r="I17" s="109" t="s">
        <v>690</v>
      </c>
      <c r="J17" s="109" t="s">
        <v>941</v>
      </c>
    </row>
    <row r="18" spans="2:10" ht="45" x14ac:dyDescent="0.25">
      <c r="B18" s="5">
        <v>1</v>
      </c>
      <c r="C18" s="5">
        <v>2</v>
      </c>
      <c r="D18" s="5" t="s">
        <v>946</v>
      </c>
      <c r="E18" s="14" t="s">
        <v>947</v>
      </c>
      <c r="F18" s="14" t="s">
        <v>948</v>
      </c>
      <c r="G18" s="5" t="s">
        <v>949</v>
      </c>
      <c r="H18" s="5">
        <v>24</v>
      </c>
      <c r="I18" s="8">
        <v>50</v>
      </c>
      <c r="J18" s="8">
        <v>1200</v>
      </c>
    </row>
    <row r="19" spans="2:10" ht="15.75" x14ac:dyDescent="0.25">
      <c r="B19" s="128" t="s">
        <v>493</v>
      </c>
      <c r="C19" s="128"/>
      <c r="D19" s="128"/>
      <c r="E19" s="128"/>
      <c r="F19" s="128"/>
      <c r="G19" s="128"/>
      <c r="H19" s="128"/>
      <c r="I19" s="128"/>
      <c r="J19" s="24">
        <v>1200</v>
      </c>
    </row>
    <row r="20" spans="2:10" ht="15.75" x14ac:dyDescent="0.25">
      <c r="B20" s="157" t="s">
        <v>971</v>
      </c>
      <c r="C20" s="158"/>
      <c r="D20" s="158"/>
      <c r="E20" s="158"/>
      <c r="F20" s="158"/>
      <c r="G20" s="158"/>
      <c r="H20" s="158"/>
      <c r="I20" s="158"/>
      <c r="J20" s="158"/>
    </row>
    <row r="21" spans="2:10" ht="15.75" x14ac:dyDescent="0.25">
      <c r="B21" s="106"/>
      <c r="C21" s="76"/>
      <c r="D21" s="76"/>
      <c r="E21" s="76"/>
      <c r="F21" s="76"/>
      <c r="G21" s="76"/>
      <c r="H21" s="76"/>
      <c r="I21" s="107"/>
      <c r="J21" s="107"/>
    </row>
    <row r="22" spans="2:10" ht="15.75" x14ac:dyDescent="0.25">
      <c r="B22" s="128" t="s">
        <v>979</v>
      </c>
      <c r="C22" s="128"/>
      <c r="D22" s="128"/>
      <c r="E22" s="128"/>
      <c r="F22" s="128"/>
      <c r="G22" s="128"/>
      <c r="H22" s="128"/>
      <c r="I22" s="128"/>
      <c r="J22" s="128"/>
    </row>
    <row r="23" spans="2:10" ht="31.5" x14ac:dyDescent="0.25">
      <c r="B23" s="108" t="s">
        <v>1</v>
      </c>
      <c r="C23" s="108" t="s">
        <v>950</v>
      </c>
      <c r="D23" s="108" t="s">
        <v>574</v>
      </c>
      <c r="E23" s="108" t="s">
        <v>938</v>
      </c>
      <c r="F23" s="108" t="s">
        <v>939</v>
      </c>
      <c r="G23" s="108" t="s">
        <v>940</v>
      </c>
      <c r="H23" s="108" t="s">
        <v>578</v>
      </c>
      <c r="I23" s="109" t="s">
        <v>690</v>
      </c>
      <c r="J23" s="109" t="s">
        <v>941</v>
      </c>
    </row>
    <row r="24" spans="2:10" ht="30" x14ac:dyDescent="0.25">
      <c r="B24" s="5">
        <v>1</v>
      </c>
      <c r="C24" s="5">
        <v>3</v>
      </c>
      <c r="D24" s="5" t="s">
        <v>951</v>
      </c>
      <c r="E24" s="14" t="s">
        <v>952</v>
      </c>
      <c r="F24" s="14" t="s">
        <v>953</v>
      </c>
      <c r="G24" s="5" t="s">
        <v>954</v>
      </c>
      <c r="H24" s="5">
        <v>25</v>
      </c>
      <c r="I24" s="8">
        <v>18</v>
      </c>
      <c r="J24" s="8">
        <v>450</v>
      </c>
    </row>
    <row r="25" spans="2:10" ht="30" x14ac:dyDescent="0.25">
      <c r="B25" s="5">
        <v>2</v>
      </c>
      <c r="C25" s="5">
        <v>7</v>
      </c>
      <c r="D25" s="5" t="s">
        <v>955</v>
      </c>
      <c r="E25" s="14" t="s">
        <v>956</v>
      </c>
      <c r="F25" s="14" t="s">
        <v>957</v>
      </c>
      <c r="G25" s="5" t="s">
        <v>958</v>
      </c>
      <c r="H25" s="5">
        <v>100</v>
      </c>
      <c r="I25" s="8">
        <v>60</v>
      </c>
      <c r="J25" s="8">
        <v>120</v>
      </c>
    </row>
    <row r="26" spans="2:10" ht="15.75" x14ac:dyDescent="0.25">
      <c r="B26" s="128" t="s">
        <v>493</v>
      </c>
      <c r="C26" s="128"/>
      <c r="D26" s="128"/>
      <c r="E26" s="128"/>
      <c r="F26" s="128"/>
      <c r="G26" s="128"/>
      <c r="H26" s="128"/>
      <c r="I26" s="128"/>
      <c r="J26" s="24">
        <v>570</v>
      </c>
    </row>
    <row r="27" spans="2:10" ht="15.75" x14ac:dyDescent="0.25">
      <c r="B27" s="128" t="s">
        <v>971</v>
      </c>
      <c r="C27" s="128"/>
      <c r="D27" s="128"/>
      <c r="E27" s="128"/>
      <c r="F27" s="128"/>
      <c r="G27" s="128"/>
      <c r="H27" s="128"/>
      <c r="I27" s="128"/>
      <c r="J27" s="128"/>
    </row>
    <row r="28" spans="2:10" ht="15.75" x14ac:dyDescent="0.25">
      <c r="B28" s="52"/>
      <c r="C28" s="52"/>
      <c r="D28" s="52"/>
      <c r="E28" s="52"/>
      <c r="F28" s="52"/>
      <c r="G28" s="52"/>
      <c r="H28" s="52"/>
      <c r="I28" s="52"/>
      <c r="J28" s="28"/>
    </row>
    <row r="29" spans="2:10" ht="15.75" x14ac:dyDescent="0.25">
      <c r="B29" s="106"/>
      <c r="C29" s="76"/>
      <c r="D29" s="76"/>
      <c r="E29" s="76"/>
      <c r="F29" s="76"/>
      <c r="G29" s="76"/>
      <c r="H29" s="76"/>
      <c r="I29" s="107"/>
      <c r="J29" s="107"/>
    </row>
    <row r="30" spans="2:10" ht="15.75" x14ac:dyDescent="0.25">
      <c r="B30" s="128" t="s">
        <v>980</v>
      </c>
      <c r="C30" s="128"/>
      <c r="D30" s="128"/>
      <c r="E30" s="128"/>
      <c r="F30" s="128"/>
      <c r="G30" s="128"/>
      <c r="H30" s="128"/>
      <c r="I30" s="128"/>
      <c r="J30" s="128"/>
    </row>
    <row r="31" spans="2:10" ht="31.5" x14ac:dyDescent="0.25">
      <c r="B31" s="108" t="s">
        <v>1</v>
      </c>
      <c r="C31" s="108" t="s">
        <v>950</v>
      </c>
      <c r="D31" s="108" t="s">
        <v>574</v>
      </c>
      <c r="E31" s="108" t="s">
        <v>938</v>
      </c>
      <c r="F31" s="108" t="s">
        <v>939</v>
      </c>
      <c r="G31" s="108" t="s">
        <v>940</v>
      </c>
      <c r="H31" s="108" t="s">
        <v>578</v>
      </c>
      <c r="I31" s="109" t="s">
        <v>690</v>
      </c>
      <c r="J31" s="109" t="s">
        <v>941</v>
      </c>
    </row>
    <row r="32" spans="2:10" ht="48" customHeight="1" x14ac:dyDescent="0.25">
      <c r="B32" s="5">
        <v>1</v>
      </c>
      <c r="C32" s="5">
        <v>4</v>
      </c>
      <c r="D32" s="5" t="s">
        <v>959</v>
      </c>
      <c r="E32" s="14" t="s">
        <v>960</v>
      </c>
      <c r="F32" s="14" t="s">
        <v>961</v>
      </c>
      <c r="G32" s="5" t="s">
        <v>962</v>
      </c>
      <c r="H32" s="5">
        <v>40</v>
      </c>
      <c r="I32" s="8">
        <v>25.04</v>
      </c>
      <c r="J32" s="8">
        <v>1001.6</v>
      </c>
    </row>
    <row r="33" spans="2:10" ht="39" customHeight="1" x14ac:dyDescent="0.25">
      <c r="B33" s="5">
        <v>2</v>
      </c>
      <c r="C33" s="5">
        <v>6</v>
      </c>
      <c r="D33" s="5" t="s">
        <v>963</v>
      </c>
      <c r="E33" s="14" t="s">
        <v>964</v>
      </c>
      <c r="F33" s="14" t="s">
        <v>965</v>
      </c>
      <c r="G33" s="5" t="s">
        <v>966</v>
      </c>
      <c r="H33" s="7">
        <v>2340</v>
      </c>
      <c r="I33" s="8">
        <v>4.9000000000000004</v>
      </c>
      <c r="J33" s="8">
        <v>11466</v>
      </c>
    </row>
    <row r="34" spans="2:10" ht="15.75" x14ac:dyDescent="0.25">
      <c r="B34" s="128" t="s">
        <v>493</v>
      </c>
      <c r="C34" s="128"/>
      <c r="D34" s="128"/>
      <c r="E34" s="128"/>
      <c r="F34" s="128"/>
      <c r="G34" s="128"/>
      <c r="H34" s="128"/>
      <c r="I34" s="128"/>
      <c r="J34" s="24">
        <v>12467.6</v>
      </c>
    </row>
    <row r="35" spans="2:10" ht="15.75" x14ac:dyDescent="0.25">
      <c r="B35" s="128" t="s">
        <v>972</v>
      </c>
      <c r="C35" s="128"/>
      <c r="D35" s="128"/>
      <c r="E35" s="128"/>
      <c r="F35" s="128"/>
      <c r="G35" s="128"/>
      <c r="H35" s="128"/>
      <c r="I35" s="128"/>
      <c r="J35" s="128"/>
    </row>
    <row r="36" spans="2:10" ht="15.75" x14ac:dyDescent="0.25">
      <c r="B36" s="106"/>
      <c r="C36" s="76"/>
      <c r="D36" s="76"/>
      <c r="E36" s="76"/>
      <c r="F36" s="76"/>
      <c r="G36" s="76"/>
      <c r="H36" s="76"/>
      <c r="I36" s="107"/>
      <c r="J36" s="107"/>
    </row>
    <row r="37" spans="2:10" ht="15.75" x14ac:dyDescent="0.25">
      <c r="B37" s="128" t="s">
        <v>981</v>
      </c>
      <c r="C37" s="128"/>
      <c r="D37" s="128"/>
      <c r="E37" s="128"/>
      <c r="F37" s="128"/>
      <c r="G37" s="128"/>
      <c r="H37" s="128"/>
      <c r="I37" s="128"/>
      <c r="J37" s="128"/>
    </row>
    <row r="38" spans="2:10" ht="40.5" customHeight="1" x14ac:dyDescent="0.25">
      <c r="B38" s="108" t="s">
        <v>1</v>
      </c>
      <c r="C38" s="108" t="s">
        <v>685</v>
      </c>
      <c r="D38" s="108" t="s">
        <v>574</v>
      </c>
      <c r="E38" s="108" t="s">
        <v>938</v>
      </c>
      <c r="F38" s="108" t="s">
        <v>939</v>
      </c>
      <c r="G38" s="108" t="s">
        <v>940</v>
      </c>
      <c r="H38" s="108" t="s">
        <v>578</v>
      </c>
      <c r="I38" s="109" t="s">
        <v>690</v>
      </c>
      <c r="J38" s="109" t="s">
        <v>941</v>
      </c>
    </row>
    <row r="39" spans="2:10" ht="50.25" customHeight="1" x14ac:dyDescent="0.25">
      <c r="B39" s="5">
        <v>1</v>
      </c>
      <c r="C39" s="5">
        <v>5</v>
      </c>
      <c r="D39" s="5" t="s">
        <v>967</v>
      </c>
      <c r="E39" s="14" t="s">
        <v>968</v>
      </c>
      <c r="F39" s="14" t="s">
        <v>969</v>
      </c>
      <c r="G39" s="5" t="s">
        <v>970</v>
      </c>
      <c r="H39" s="5">
        <v>480</v>
      </c>
      <c r="I39" s="8">
        <v>4.95</v>
      </c>
      <c r="J39" s="8">
        <v>2376</v>
      </c>
    </row>
    <row r="40" spans="2:10" ht="15.75" x14ac:dyDescent="0.25">
      <c r="B40" s="128" t="s">
        <v>493</v>
      </c>
      <c r="C40" s="128"/>
      <c r="D40" s="128"/>
      <c r="E40" s="128"/>
      <c r="F40" s="128"/>
      <c r="G40" s="128"/>
      <c r="H40" s="128"/>
      <c r="I40" s="128"/>
      <c r="J40" s="24">
        <v>2376</v>
      </c>
    </row>
    <row r="41" spans="2:10" ht="15.75" customHeight="1" x14ac:dyDescent="0.25">
      <c r="B41" s="128" t="s">
        <v>971</v>
      </c>
      <c r="C41" s="128"/>
      <c r="D41" s="128"/>
      <c r="E41" s="128"/>
      <c r="F41" s="128"/>
      <c r="G41" s="128"/>
      <c r="H41" s="128"/>
      <c r="I41" s="128"/>
      <c r="J41" s="128"/>
    </row>
    <row r="43" spans="2:10" ht="33" customHeight="1" x14ac:dyDescent="0.25">
      <c r="G43" s="146" t="s">
        <v>973</v>
      </c>
      <c r="H43" s="146"/>
      <c r="I43" s="146"/>
      <c r="J43" s="146"/>
    </row>
    <row r="44" spans="2:10" ht="15.75" x14ac:dyDescent="0.25">
      <c r="G44" s="146" t="s">
        <v>493</v>
      </c>
      <c r="H44" s="146"/>
      <c r="I44" s="146"/>
      <c r="J44" s="78">
        <f>J40+J34+J26+J19+J13</f>
        <v>18513.599999999999</v>
      </c>
    </row>
  </sheetData>
  <mergeCells count="23">
    <mergeCell ref="B34:I34"/>
    <mergeCell ref="B37:J37"/>
    <mergeCell ref="B40:I40"/>
    <mergeCell ref="B10:J10"/>
    <mergeCell ref="B3:J3"/>
    <mergeCell ref="B4:J4"/>
    <mergeCell ref="B5:J5"/>
    <mergeCell ref="B6:J6"/>
    <mergeCell ref="G43:J43"/>
    <mergeCell ref="G44:I44"/>
    <mergeCell ref="B7:J7"/>
    <mergeCell ref="B8:J8"/>
    <mergeCell ref="B41:J41"/>
    <mergeCell ref="B35:J35"/>
    <mergeCell ref="B27:J27"/>
    <mergeCell ref="B20:J20"/>
    <mergeCell ref="B13:I13"/>
    <mergeCell ref="B16:J16"/>
    <mergeCell ref="B19:I19"/>
    <mergeCell ref="B22:J22"/>
    <mergeCell ref="B26:I26"/>
    <mergeCell ref="B30:J30"/>
    <mergeCell ref="B14:I14"/>
  </mergeCells>
  <printOptions horizontalCentered="1" verticalCentered="1"/>
  <pageMargins left="0" right="0" top="0" bottom="0" header="0" footer="0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"/>
  <sheetViews>
    <sheetView view="pageBreakPreview" zoomScale="60" zoomScaleNormal="100" workbookViewId="0">
      <selection activeCell="A7" sqref="A7:XFD7"/>
    </sheetView>
  </sheetViews>
  <sheetFormatPr baseColWidth="10" defaultRowHeight="15" x14ac:dyDescent="0.25"/>
  <cols>
    <col min="1" max="1" width="6.5703125" style="3" customWidth="1"/>
    <col min="2" max="2" width="5.85546875" style="3" customWidth="1"/>
    <col min="3" max="3" width="8.5703125" style="91" customWidth="1"/>
    <col min="4" max="4" width="15" style="91" customWidth="1"/>
    <col min="5" max="5" width="26.140625" style="91" customWidth="1"/>
    <col min="6" max="6" width="37.5703125" style="91" customWidth="1"/>
    <col min="7" max="7" width="19.42578125" style="91" customWidth="1"/>
    <col min="8" max="8" width="17.5703125" style="91" customWidth="1"/>
    <col min="9" max="9" width="15.28515625" style="92" customWidth="1"/>
    <col min="10" max="10" width="20.85546875" style="92" customWidth="1"/>
    <col min="11" max="16384" width="11.42578125" style="3"/>
  </cols>
  <sheetData>
    <row r="2" spans="2:10" ht="18" customHeight="1" x14ac:dyDescent="0.25">
      <c r="B2" s="133" t="s">
        <v>2</v>
      </c>
      <c r="C2" s="133"/>
      <c r="D2" s="133"/>
      <c r="E2" s="133"/>
      <c r="F2" s="133"/>
      <c r="G2" s="133"/>
      <c r="H2" s="133"/>
      <c r="I2" s="133"/>
      <c r="J2" s="133"/>
    </row>
    <row r="3" spans="2:10" ht="18" customHeight="1" x14ac:dyDescent="0.25">
      <c r="B3" s="133" t="s">
        <v>0</v>
      </c>
      <c r="C3" s="133"/>
      <c r="D3" s="133"/>
      <c r="E3" s="133"/>
      <c r="F3" s="133"/>
      <c r="G3" s="133"/>
      <c r="H3" s="133"/>
      <c r="I3" s="133"/>
      <c r="J3" s="133"/>
    </row>
    <row r="4" spans="2:10" ht="52.5" customHeight="1" x14ac:dyDescent="0.25">
      <c r="B4" s="132" t="s">
        <v>974</v>
      </c>
      <c r="C4" s="132"/>
      <c r="D4" s="132"/>
      <c r="E4" s="132"/>
      <c r="F4" s="132"/>
      <c r="G4" s="132"/>
      <c r="H4" s="132"/>
      <c r="I4" s="132"/>
      <c r="J4" s="132"/>
    </row>
    <row r="5" spans="2:10" ht="17.25" customHeight="1" x14ac:dyDescent="0.25">
      <c r="B5" s="132" t="s">
        <v>494</v>
      </c>
      <c r="C5" s="132"/>
      <c r="D5" s="132"/>
      <c r="E5" s="132"/>
      <c r="F5" s="132"/>
      <c r="G5" s="132"/>
      <c r="H5" s="132"/>
      <c r="I5" s="132"/>
      <c r="J5" s="132"/>
    </row>
    <row r="6" spans="2:10" ht="18" customHeight="1" x14ac:dyDescent="0.25">
      <c r="B6" s="132" t="s">
        <v>987</v>
      </c>
      <c r="C6" s="132"/>
      <c r="D6" s="132"/>
      <c r="E6" s="132"/>
      <c r="F6" s="132"/>
      <c r="G6" s="132"/>
      <c r="H6" s="132"/>
      <c r="I6" s="132"/>
      <c r="J6" s="132"/>
    </row>
    <row r="7" spans="2:10" ht="18" customHeight="1" x14ac:dyDescent="0.25">
      <c r="B7" s="132" t="s">
        <v>983</v>
      </c>
      <c r="C7" s="132"/>
      <c r="D7" s="132"/>
      <c r="E7" s="132"/>
      <c r="F7" s="132"/>
      <c r="G7" s="132"/>
      <c r="H7" s="132"/>
      <c r="I7" s="132"/>
      <c r="J7" s="132"/>
    </row>
    <row r="9" spans="2:10" ht="15.75" customHeight="1" x14ac:dyDescent="0.25">
      <c r="B9" s="135" t="s">
        <v>982</v>
      </c>
      <c r="C9" s="135"/>
      <c r="D9" s="135"/>
      <c r="E9" s="135"/>
      <c r="F9" s="135"/>
      <c r="G9" s="135"/>
      <c r="H9" s="135"/>
      <c r="I9" s="135"/>
      <c r="J9" s="135"/>
    </row>
    <row r="10" spans="2:10" ht="40.5" customHeight="1" x14ac:dyDescent="0.25">
      <c r="B10" s="108" t="s">
        <v>1</v>
      </c>
      <c r="C10" s="108" t="s">
        <v>685</v>
      </c>
      <c r="D10" s="108" t="s">
        <v>574</v>
      </c>
      <c r="E10" s="108" t="s">
        <v>938</v>
      </c>
      <c r="F10" s="108" t="s">
        <v>939</v>
      </c>
      <c r="G10" s="108" t="s">
        <v>940</v>
      </c>
      <c r="H10" s="108" t="s">
        <v>578</v>
      </c>
      <c r="I10" s="109" t="s">
        <v>690</v>
      </c>
      <c r="J10" s="109" t="s">
        <v>941</v>
      </c>
    </row>
    <row r="11" spans="2:10" ht="51.75" customHeight="1" x14ac:dyDescent="0.25">
      <c r="B11" s="110">
        <v>1</v>
      </c>
      <c r="C11" s="110">
        <v>1</v>
      </c>
      <c r="D11" s="110" t="s">
        <v>920</v>
      </c>
      <c r="E11" s="111" t="s">
        <v>976</v>
      </c>
      <c r="F11" s="111" t="s">
        <v>984</v>
      </c>
      <c r="G11" s="110" t="s">
        <v>985</v>
      </c>
      <c r="H11" s="110">
        <v>2</v>
      </c>
      <c r="I11" s="59">
        <v>2973.2</v>
      </c>
      <c r="J11" s="60">
        <f>H11*I11</f>
        <v>5946.4</v>
      </c>
    </row>
    <row r="12" spans="2:10" ht="21" customHeight="1" x14ac:dyDescent="0.25">
      <c r="B12" s="150" t="s">
        <v>493</v>
      </c>
      <c r="C12" s="151"/>
      <c r="D12" s="151"/>
      <c r="E12" s="151"/>
      <c r="F12" s="151"/>
      <c r="G12" s="151"/>
      <c r="H12" s="151"/>
      <c r="I12" s="152"/>
      <c r="J12" s="104">
        <f>SUM(J11)</f>
        <v>5946.4</v>
      </c>
    </row>
    <row r="13" spans="2:10" ht="15.75" customHeight="1" x14ac:dyDescent="0.25">
      <c r="B13" s="150" t="s">
        <v>986</v>
      </c>
      <c r="C13" s="151"/>
      <c r="D13" s="151"/>
      <c r="E13" s="151"/>
      <c r="F13" s="151"/>
      <c r="G13" s="151"/>
      <c r="H13" s="151"/>
      <c r="I13" s="151"/>
      <c r="J13" s="152"/>
    </row>
    <row r="16" spans="2:10" ht="36.75" customHeight="1" x14ac:dyDescent="0.25">
      <c r="G16" s="159" t="s">
        <v>975</v>
      </c>
      <c r="H16" s="160"/>
      <c r="I16" s="160"/>
      <c r="J16" s="161"/>
    </row>
    <row r="17" spans="7:10" ht="23.25" customHeight="1" x14ac:dyDescent="0.25">
      <c r="G17" s="159" t="s">
        <v>493</v>
      </c>
      <c r="H17" s="160"/>
      <c r="I17" s="161"/>
      <c r="J17" s="78">
        <f>J12</f>
        <v>5946.4</v>
      </c>
    </row>
  </sheetData>
  <mergeCells count="11">
    <mergeCell ref="B2:J2"/>
    <mergeCell ref="B3:J3"/>
    <mergeCell ref="B4:J4"/>
    <mergeCell ref="B5:J5"/>
    <mergeCell ref="B6:J6"/>
    <mergeCell ref="G17:I17"/>
    <mergeCell ref="G16:J16"/>
    <mergeCell ref="B7:J7"/>
    <mergeCell ref="B9:J9"/>
    <mergeCell ref="B12:I12"/>
    <mergeCell ref="B13:J13"/>
  </mergeCells>
  <printOptions horizontalCentered="1" verticalCentered="1"/>
  <pageMargins left="0" right="0" top="0" bottom="0" header="0.11811023622047245" footer="0"/>
  <pageSetup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"/>
  <sheetViews>
    <sheetView tabSelected="1" view="pageBreakPreview" zoomScale="70" zoomScaleNormal="85" zoomScaleSheetLayoutView="70" workbookViewId="0">
      <selection activeCell="A7" sqref="A7:XFD7"/>
    </sheetView>
  </sheetViews>
  <sheetFormatPr baseColWidth="10" defaultRowHeight="15" x14ac:dyDescent="0.25"/>
  <cols>
    <col min="1" max="1" width="6.5703125" style="3" customWidth="1"/>
    <col min="2" max="2" width="5.85546875" style="3" customWidth="1"/>
    <col min="3" max="3" width="8.5703125" style="91" customWidth="1"/>
    <col min="4" max="4" width="15" style="91" customWidth="1"/>
    <col min="5" max="5" width="29" style="91" customWidth="1"/>
    <col min="6" max="6" width="41.42578125" style="91" customWidth="1"/>
    <col min="7" max="7" width="16.85546875" style="91" customWidth="1"/>
    <col min="8" max="8" width="13.28515625" style="91" customWidth="1"/>
    <col min="9" max="9" width="15.140625" style="92" customWidth="1"/>
    <col min="10" max="10" width="16" style="92" customWidth="1"/>
    <col min="11" max="16384" width="11.42578125" style="3"/>
  </cols>
  <sheetData>
    <row r="2" spans="2:10" ht="18" customHeight="1" x14ac:dyDescent="0.25">
      <c r="B2" s="133" t="s">
        <v>2</v>
      </c>
      <c r="C2" s="133"/>
      <c r="D2" s="133"/>
      <c r="E2" s="133"/>
      <c r="F2" s="133"/>
      <c r="G2" s="133"/>
      <c r="H2" s="133"/>
      <c r="I2" s="133"/>
      <c r="J2" s="133"/>
    </row>
    <row r="3" spans="2:10" ht="18" customHeight="1" x14ac:dyDescent="0.25">
      <c r="B3" s="133" t="s">
        <v>0</v>
      </c>
      <c r="C3" s="133"/>
      <c r="D3" s="133"/>
      <c r="E3" s="133"/>
      <c r="F3" s="133"/>
      <c r="G3" s="133"/>
      <c r="H3" s="133"/>
      <c r="I3" s="133"/>
      <c r="J3" s="133"/>
    </row>
    <row r="4" spans="2:10" ht="52.5" customHeight="1" x14ac:dyDescent="0.25">
      <c r="B4" s="132" t="s">
        <v>1006</v>
      </c>
      <c r="C4" s="132"/>
      <c r="D4" s="132"/>
      <c r="E4" s="132"/>
      <c r="F4" s="132"/>
      <c r="G4" s="132"/>
      <c r="H4" s="132"/>
      <c r="I4" s="132"/>
      <c r="J4" s="132"/>
    </row>
    <row r="5" spans="2:10" ht="17.25" customHeight="1" x14ac:dyDescent="0.25">
      <c r="B5" s="132" t="s">
        <v>494</v>
      </c>
      <c r="C5" s="132"/>
      <c r="D5" s="132"/>
      <c r="E5" s="132"/>
      <c r="F5" s="132"/>
      <c r="G5" s="132"/>
      <c r="H5" s="132"/>
      <c r="I5" s="132"/>
      <c r="J5" s="132"/>
    </row>
    <row r="6" spans="2:10" ht="18" customHeight="1" x14ac:dyDescent="0.25">
      <c r="B6" s="132" t="s">
        <v>987</v>
      </c>
      <c r="C6" s="132"/>
      <c r="D6" s="132"/>
      <c r="E6" s="132"/>
      <c r="F6" s="132"/>
      <c r="G6" s="132"/>
      <c r="H6" s="132"/>
      <c r="I6" s="132"/>
      <c r="J6" s="132"/>
    </row>
    <row r="7" spans="2:10" ht="18" customHeight="1" x14ac:dyDescent="0.25">
      <c r="B7" s="132" t="s">
        <v>1007</v>
      </c>
      <c r="C7" s="132"/>
      <c r="D7" s="132"/>
      <c r="E7" s="132"/>
      <c r="F7" s="132"/>
      <c r="G7" s="132"/>
      <c r="H7" s="132"/>
      <c r="I7" s="132"/>
      <c r="J7" s="132"/>
    </row>
    <row r="9" spans="2:10" ht="15.75" customHeight="1" x14ac:dyDescent="0.25">
      <c r="B9" s="166" t="s">
        <v>1021</v>
      </c>
      <c r="C9" s="166"/>
      <c r="D9" s="166"/>
      <c r="E9" s="166"/>
      <c r="F9" s="166"/>
      <c r="G9" s="166"/>
      <c r="H9" s="166"/>
      <c r="I9" s="166"/>
      <c r="J9" s="166"/>
    </row>
    <row r="10" spans="2:10" ht="30" x14ac:dyDescent="0.25">
      <c r="B10" s="120" t="s">
        <v>1</v>
      </c>
      <c r="C10" s="120" t="s">
        <v>1008</v>
      </c>
      <c r="D10" s="120" t="s">
        <v>574</v>
      </c>
      <c r="E10" s="120" t="s">
        <v>938</v>
      </c>
      <c r="F10" s="120" t="s">
        <v>939</v>
      </c>
      <c r="G10" s="120" t="s">
        <v>940</v>
      </c>
      <c r="H10" s="120" t="s">
        <v>578</v>
      </c>
      <c r="I10" s="120" t="s">
        <v>690</v>
      </c>
      <c r="J10" s="120" t="s">
        <v>941</v>
      </c>
    </row>
    <row r="11" spans="2:10" ht="42.75" x14ac:dyDescent="0.25">
      <c r="B11" s="121">
        <v>1</v>
      </c>
      <c r="C11" s="121">
        <v>3</v>
      </c>
      <c r="D11" s="121" t="s">
        <v>1009</v>
      </c>
      <c r="E11" s="122" t="s">
        <v>1010</v>
      </c>
      <c r="F11" s="122" t="s">
        <v>1011</v>
      </c>
      <c r="G11" s="121" t="s">
        <v>1012</v>
      </c>
      <c r="H11" s="121">
        <v>5</v>
      </c>
      <c r="I11" s="123">
        <v>75</v>
      </c>
      <c r="J11" s="123">
        <v>375</v>
      </c>
    </row>
    <row r="12" spans="2:10" ht="28.5" x14ac:dyDescent="0.25">
      <c r="B12" s="121">
        <v>2</v>
      </c>
      <c r="C12" s="121">
        <v>4</v>
      </c>
      <c r="D12" s="121" t="s">
        <v>1013</v>
      </c>
      <c r="E12" s="122" t="s">
        <v>1014</v>
      </c>
      <c r="F12" s="122" t="s">
        <v>1015</v>
      </c>
      <c r="G12" s="121" t="s">
        <v>1016</v>
      </c>
      <c r="H12" s="124">
        <v>5</v>
      </c>
      <c r="I12" s="123">
        <v>150</v>
      </c>
      <c r="J12" s="123">
        <v>750</v>
      </c>
    </row>
    <row r="13" spans="2:10" ht="15.75" customHeight="1" x14ac:dyDescent="0.25">
      <c r="B13" s="162" t="s">
        <v>493</v>
      </c>
      <c r="C13" s="162"/>
      <c r="D13" s="162"/>
      <c r="E13" s="162"/>
      <c r="F13" s="162"/>
      <c r="G13" s="162"/>
      <c r="H13" s="162"/>
      <c r="I13" s="162"/>
      <c r="J13" s="125">
        <f>SUM(J11:J12)</f>
        <v>1125</v>
      </c>
    </row>
    <row r="14" spans="2:10" ht="15.75" customHeight="1" x14ac:dyDescent="0.25">
      <c r="B14" s="163" t="s">
        <v>1020</v>
      </c>
      <c r="C14" s="164"/>
      <c r="D14" s="164"/>
      <c r="E14" s="164"/>
      <c r="F14" s="164"/>
      <c r="G14" s="164"/>
      <c r="H14" s="164"/>
      <c r="I14" s="164"/>
      <c r="J14" s="165"/>
    </row>
    <row r="15" spans="2:10" x14ac:dyDescent="0.25">
      <c r="B15" s="118"/>
      <c r="C15" s="2"/>
      <c r="D15" s="2"/>
      <c r="E15" s="2"/>
      <c r="F15" s="2"/>
      <c r="G15" s="119"/>
      <c r="H15" s="119"/>
      <c r="I15" s="119"/>
      <c r="J15" s="119"/>
    </row>
    <row r="16" spans="2:10" ht="15.75" customHeight="1" x14ac:dyDescent="0.25">
      <c r="B16" s="166" t="s">
        <v>1022</v>
      </c>
      <c r="C16" s="166"/>
      <c r="D16" s="166"/>
      <c r="E16" s="166"/>
      <c r="F16" s="166"/>
      <c r="G16" s="166"/>
      <c r="H16" s="166"/>
      <c r="I16" s="166"/>
      <c r="J16" s="166"/>
    </row>
    <row r="17" spans="2:10" ht="30" x14ac:dyDescent="0.25">
      <c r="B17" s="120" t="s">
        <v>1</v>
      </c>
      <c r="C17" s="120" t="s">
        <v>685</v>
      </c>
      <c r="D17" s="120" t="s">
        <v>574</v>
      </c>
      <c r="E17" s="120" t="s">
        <v>938</v>
      </c>
      <c r="F17" s="120" t="s">
        <v>939</v>
      </c>
      <c r="G17" s="120" t="s">
        <v>940</v>
      </c>
      <c r="H17" s="120" t="s">
        <v>578</v>
      </c>
      <c r="I17" s="120" t="s">
        <v>690</v>
      </c>
      <c r="J17" s="120" t="s">
        <v>941</v>
      </c>
    </row>
    <row r="18" spans="2:10" ht="46.5" customHeight="1" x14ac:dyDescent="0.25">
      <c r="B18" s="121">
        <v>1</v>
      </c>
      <c r="C18" s="121">
        <v>5</v>
      </c>
      <c r="D18" s="121" t="s">
        <v>967</v>
      </c>
      <c r="E18" s="122" t="s">
        <v>1017</v>
      </c>
      <c r="F18" s="122" t="s">
        <v>969</v>
      </c>
      <c r="G18" s="121" t="s">
        <v>970</v>
      </c>
      <c r="H18" s="121" t="s">
        <v>1019</v>
      </c>
      <c r="I18" s="123">
        <v>4.95</v>
      </c>
      <c r="J18" s="123">
        <v>1188</v>
      </c>
    </row>
    <row r="19" spans="2:10" ht="15.75" customHeight="1" x14ac:dyDescent="0.25">
      <c r="B19" s="162" t="s">
        <v>493</v>
      </c>
      <c r="C19" s="162"/>
      <c r="D19" s="162"/>
      <c r="E19" s="162"/>
      <c r="F19" s="162"/>
      <c r="G19" s="162"/>
      <c r="H19" s="162"/>
      <c r="I19" s="162"/>
      <c r="J19" s="126">
        <f>SUM(J18)</f>
        <v>1188</v>
      </c>
    </row>
    <row r="20" spans="2:10" ht="15" customHeight="1" x14ac:dyDescent="0.25">
      <c r="B20" s="163" t="s">
        <v>1020</v>
      </c>
      <c r="C20" s="164"/>
      <c r="D20" s="164"/>
      <c r="E20" s="164"/>
      <c r="F20" s="164"/>
      <c r="G20" s="164"/>
      <c r="H20" s="164"/>
      <c r="I20" s="164"/>
      <c r="J20" s="165"/>
    </row>
    <row r="22" spans="2:10" ht="36.75" customHeight="1" x14ac:dyDescent="0.25">
      <c r="G22" s="159" t="s">
        <v>1018</v>
      </c>
      <c r="H22" s="160"/>
      <c r="I22" s="160"/>
      <c r="J22" s="161"/>
    </row>
    <row r="23" spans="2:10" ht="23.25" customHeight="1" x14ac:dyDescent="0.25">
      <c r="G23" s="159" t="s">
        <v>493</v>
      </c>
      <c r="H23" s="160"/>
      <c r="I23" s="161"/>
      <c r="J23" s="78">
        <f>J13+J19</f>
        <v>2313</v>
      </c>
    </row>
  </sheetData>
  <mergeCells count="14">
    <mergeCell ref="G23:I23"/>
    <mergeCell ref="B2:J2"/>
    <mergeCell ref="B3:J3"/>
    <mergeCell ref="B4:J4"/>
    <mergeCell ref="B5:J5"/>
    <mergeCell ref="B6:J6"/>
    <mergeCell ref="B7:J7"/>
    <mergeCell ref="G22:J22"/>
    <mergeCell ref="B19:I19"/>
    <mergeCell ref="B20:J20"/>
    <mergeCell ref="B9:J9"/>
    <mergeCell ref="B13:I13"/>
    <mergeCell ref="B16:J16"/>
    <mergeCell ref="B14:J14"/>
  </mergeCells>
  <printOptions horizontalCentered="1" verticalCentered="1"/>
  <pageMargins left="0" right="0" top="0" bottom="0" header="0" footer="0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Licitacion Pública 06-MED-2019</vt:lpstr>
      <vt:lpstr>Incremento 20% LP 01-MED-2019</vt:lpstr>
      <vt:lpstr>CD N° 1-MED-DESIERTOS </vt:lpstr>
      <vt:lpstr>CD N° 02-MED-URGENCIA</vt:lpstr>
      <vt:lpstr>CD N° 03-MED-ONCOL-URG</vt:lpstr>
      <vt:lpstr>CD N° 04-MED-ONCO-URG</vt:lpstr>
      <vt:lpstr>CD N° 05-MED-ONCO-URG</vt:lpstr>
      <vt:lpstr>CD N° 7 - MED-ONCO-URG</vt:lpstr>
      <vt:lpstr>'CD N° 02-MED-URGENCIA'!Área_de_impresión</vt:lpstr>
      <vt:lpstr>'CD N° 03-MED-ONCOL-URG'!Área_de_impresión</vt:lpstr>
      <vt:lpstr>'CD N° 04-MED-ONCO-URG'!Área_de_impresión</vt:lpstr>
      <vt:lpstr>'CD N° 1-MED-DESIERTOS '!Área_de_impresión</vt:lpstr>
      <vt:lpstr>'CD N° 7 - MED-ONCO-URG'!Área_de_impresión</vt:lpstr>
      <vt:lpstr>'Incremento 20% LP 01-MED-2019'!Área_de_impresión</vt:lpstr>
      <vt:lpstr>'CD N° 02-MED-URGENCIA'!Títulos_a_imprimir</vt:lpstr>
      <vt:lpstr>'Incremento 20% LP 01-MED-2019'!Títulos_a_imprimir</vt:lpstr>
      <vt:lpstr>'Licitacion Pública 06-MED-2019'!Títulos_a_imprimir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Jefe COSAM</cp:lastModifiedBy>
  <cp:lastPrinted>2020-03-18T16:59:14Z</cp:lastPrinted>
  <dcterms:created xsi:type="dcterms:W3CDTF">2018-12-19T14:52:56Z</dcterms:created>
  <dcterms:modified xsi:type="dcterms:W3CDTF">2020-03-18T21:21:16Z</dcterms:modified>
</cp:coreProperties>
</file>