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ThisWorkbook"/>
  <mc:AlternateContent xmlns:mc="http://schemas.openxmlformats.org/markup-compatibility/2006">
    <mc:Choice Requires="x15">
      <x15ac:absPath xmlns:x15ac="http://schemas.microsoft.com/office/spreadsheetml/2010/11/ac" url="I:\OIR\GESTION DE SOLICITUDES 2023\INFORMACIÓN ENTREGADA\"/>
    </mc:Choice>
  </mc:AlternateContent>
  <xr:revisionPtr revIDLastSave="0" documentId="8_{EF71BAF8-E630-494C-A60A-D2A4585347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Hoja1!$B$1:$F$23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1" l="1"/>
  <c r="C22" i="1"/>
  <c r="C21" i="1"/>
  <c r="C20" i="1"/>
  <c r="C19" i="1"/>
  <c r="C17" i="1"/>
  <c r="C16" i="1"/>
  <c r="C14" i="1"/>
  <c r="C13" i="1"/>
  <c r="C12" i="1"/>
  <c r="C11" i="1"/>
  <c r="C10" i="1"/>
  <c r="C9" i="1"/>
  <c r="C8" i="1"/>
  <c r="C7" i="1"/>
  <c r="E7" i="1"/>
  <c r="C15" i="1" l="1"/>
  <c r="D18" i="1"/>
  <c r="E23" i="1"/>
  <c r="E16" i="1"/>
  <c r="E19" i="1"/>
  <c r="E20" i="1"/>
  <c r="E21" i="1"/>
  <c r="E22" i="1"/>
  <c r="E8" i="1"/>
  <c r="E15" i="1" s="1"/>
  <c r="E9" i="1"/>
  <c r="E10" i="1"/>
  <c r="E11" i="1"/>
  <c r="E12" i="1"/>
  <c r="E13" i="1"/>
  <c r="E14" i="1"/>
  <c r="D15" i="1"/>
  <c r="D24" i="1" l="1"/>
  <c r="D25" i="1" s="1"/>
  <c r="C18" i="1"/>
  <c r="C24" i="1" s="1"/>
  <c r="E18" i="1"/>
  <c r="E17" i="1"/>
  <c r="E24" i="1" s="1"/>
  <c r="E25" i="1" s="1"/>
</calcChain>
</file>

<file path=xl/sharedStrings.xml><?xml version="1.0" encoding="utf-8"?>
<sst xmlns="http://schemas.openxmlformats.org/spreadsheetml/2006/main" count="29" uniqueCount="29">
  <si>
    <t>.</t>
  </si>
  <si>
    <t>Saldo colones al 31 de mayo de 2023</t>
  </si>
  <si>
    <t>Tipo</t>
  </si>
  <si>
    <t>Total Billetes</t>
  </si>
  <si>
    <t>No. De Piezas</t>
  </si>
  <si>
    <t>Monto Colónes</t>
  </si>
  <si>
    <t>Monto Dólares</t>
  </si>
  <si>
    <t>TOTAL COLONES</t>
  </si>
  <si>
    <t>Denominación</t>
  </si>
  <si>
    <t>¢       100</t>
  </si>
  <si>
    <t>¢       200</t>
  </si>
  <si>
    <t>¢       50</t>
  </si>
  <si>
    <t>¢       25</t>
  </si>
  <si>
    <t>¢       10</t>
  </si>
  <si>
    <t>¢       5</t>
  </si>
  <si>
    <t>¢       2</t>
  </si>
  <si>
    <t>¢       1</t>
  </si>
  <si>
    <t>¢       1.00</t>
  </si>
  <si>
    <t>¢       0.50</t>
  </si>
  <si>
    <t>¢       0.25</t>
  </si>
  <si>
    <t>¢       0.10</t>
  </si>
  <si>
    <t>¢       0.05</t>
  </si>
  <si>
    <t>¢       0.03</t>
  </si>
  <si>
    <t>¢       0.02</t>
  </si>
  <si>
    <t>¢       0.01</t>
  </si>
  <si>
    <t>Billetes</t>
  </si>
  <si>
    <t>Monedas</t>
  </si>
  <si>
    <t>Total Monedas</t>
  </si>
  <si>
    <t>Fuente: Depto. de 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</si>
</sst>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F800]dddd\,\ mmmm\ dd\,\ yyyy"/>
    <numFmt numFmtId="165" formatCode="\¢#,##0;\-\¢#,##0"/>
    <numFmt numFmtId="166" formatCode="&quot;$&quot;#,##0.00"/>
    <numFmt numFmtId="167" formatCode="_-* #,##0_-;\-* #,##0_-;_-* &quot;-&quot;??_-;_-@_-"/>
  </numFmts>
  <fonts count="12" x14ac:knownFonts="1">
    <font>
      <sz val="10"/>
      <name val="Arial"/>
    </font>
    <font>
      <sz val="10"/>
      <name val="Arial"/>
      <family val="2"/>
    </font>
    <font>
      <sz val="9"/>
      <color rgb="FF333333"/>
      <name val="Arial"/>
      <family val="2"/>
    </font>
    <font>
      <b/>
      <sz val="12"/>
      <name val="Arial Black"/>
      <family val="2"/>
    </font>
    <font>
      <sz val="10"/>
      <name val="Arial"/>
      <family val="2"/>
    </font>
    <font>
      <b/>
      <sz val="14"/>
      <name val="Museo Sans 300"/>
      <family val="3"/>
    </font>
    <font>
      <sz val="10"/>
      <name val="Museo Sans 300"/>
      <family val="3"/>
    </font>
    <font>
      <b/>
      <sz val="10"/>
      <color theme="0"/>
      <name val="Museo Sans 300"/>
      <family val="3"/>
    </font>
    <font>
      <b/>
      <sz val="10"/>
      <name val="Museo Sans 300"/>
      <family val="3"/>
    </font>
    <font>
      <sz val="9"/>
      <name val="Museo Sans 300"/>
      <family val="3"/>
    </font>
    <font>
      <sz val="8"/>
      <name val="Museo Sans 300"/>
      <family val="3"/>
    </font>
    <font>
      <b/>
      <sz val="8"/>
      <name val="Museo Sans 300"/>
      <family val="3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8">
    <xf numFmtId="0" fontId="0" fillId="0" borderId="0" xfId="0"/>
    <xf numFmtId="0" fontId="0" fillId="3" borderId="0" xfId="0" applyFill="1"/>
    <xf numFmtId="0" fontId="2" fillId="3" borderId="0" xfId="0" applyFont="1" applyFill="1"/>
    <xf numFmtId="0" fontId="6" fillId="3" borderId="0" xfId="0" applyFont="1" applyFill="1"/>
    <xf numFmtId="0" fontId="6" fillId="0" borderId="0" xfId="0" applyFont="1"/>
    <xf numFmtId="0" fontId="7" fillId="2" borderId="9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9" fillId="0" borderId="4" xfId="0" applyFont="1" applyBorder="1"/>
    <xf numFmtId="167" fontId="10" fillId="0" borderId="4" xfId="1" applyNumberFormat="1" applyFont="1" applyBorder="1" applyAlignment="1">
      <alignment horizontal="right"/>
    </xf>
    <xf numFmtId="165" fontId="10" fillId="0" borderId="4" xfId="1" applyNumberFormat="1" applyFont="1" applyBorder="1" applyAlignment="1">
      <alignment horizontal="right"/>
    </xf>
    <xf numFmtId="166" fontId="10" fillId="0" borderId="6" xfId="1" applyNumberFormat="1" applyFont="1" applyBorder="1" applyAlignment="1">
      <alignment horizontal="right"/>
    </xf>
    <xf numFmtId="0" fontId="11" fillId="0" borderId="7" xfId="0" applyFont="1" applyBorder="1"/>
    <xf numFmtId="167" fontId="11" fillId="0" borderId="7" xfId="1" applyNumberFormat="1" applyFont="1" applyBorder="1" applyAlignment="1">
      <alignment horizontal="right"/>
    </xf>
    <xf numFmtId="165" fontId="11" fillId="0" borderId="7" xfId="1" applyNumberFormat="1" applyFont="1" applyBorder="1" applyAlignment="1">
      <alignment horizontal="right"/>
    </xf>
    <xf numFmtId="166" fontId="11" fillId="0" borderId="8" xfId="1" applyNumberFormat="1" applyFont="1" applyBorder="1" applyAlignment="1">
      <alignment horizontal="right"/>
    </xf>
    <xf numFmtId="0" fontId="8" fillId="3" borderId="0" xfId="0" applyFont="1" applyFill="1"/>
    <xf numFmtId="0" fontId="8" fillId="0" borderId="0" xfId="0" applyFont="1"/>
    <xf numFmtId="0" fontId="8" fillId="0" borderId="2" xfId="0" applyFont="1" applyBorder="1"/>
    <xf numFmtId="0" fontId="6" fillId="0" borderId="3" xfId="0" applyFont="1" applyBorder="1"/>
    <xf numFmtId="43" fontId="6" fillId="0" borderId="3" xfId="0" applyNumberFormat="1" applyFont="1" applyBorder="1"/>
    <xf numFmtId="165" fontId="8" fillId="0" borderId="3" xfId="0" applyNumberFormat="1" applyFont="1" applyBorder="1"/>
    <xf numFmtId="166" fontId="8" fillId="0" borderId="3" xfId="2" applyNumberFormat="1" applyFont="1" applyBorder="1"/>
    <xf numFmtId="43" fontId="6" fillId="3" borderId="0" xfId="0" applyNumberFormat="1" applyFont="1" applyFill="1"/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3" fillId="3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AJ109"/>
  <sheetViews>
    <sheetView tabSelected="1" zoomScaleNormal="100" workbookViewId="0">
      <selection activeCell="G11" sqref="G11"/>
    </sheetView>
  </sheetViews>
  <sheetFormatPr baseColWidth="10" defaultRowHeight="12.75" x14ac:dyDescent="0.2"/>
  <cols>
    <col min="1" max="1" width="19.140625" customWidth="1"/>
    <col min="2" max="2" width="15.7109375" customWidth="1"/>
    <col min="3" max="3" width="15" bestFit="1" customWidth="1"/>
    <col min="4" max="4" width="18.7109375" customWidth="1"/>
    <col min="5" max="5" width="19" customWidth="1"/>
    <col min="6" max="6" width="6.85546875" style="1" customWidth="1"/>
    <col min="7" max="36" width="11.42578125" style="1"/>
  </cols>
  <sheetData>
    <row r="1" spans="1:36" s="1" customFormat="1" x14ac:dyDescent="0.2"/>
    <row r="2" spans="1:36" s="1" customFormat="1" x14ac:dyDescent="0.2">
      <c r="B2" s="2"/>
    </row>
    <row r="3" spans="1:36" s="1" customFormat="1" x14ac:dyDescent="0.2"/>
    <row r="4" spans="1:36" s="1" customFormat="1" ht="19.5" x14ac:dyDescent="0.4">
      <c r="B4" s="27"/>
      <c r="C4" s="27"/>
      <c r="D4" s="27"/>
      <c r="E4" s="27"/>
    </row>
    <row r="5" spans="1:36" s="4" customFormat="1" ht="19.5" thickBot="1" x14ac:dyDescent="0.35">
      <c r="A5" s="26" t="s">
        <v>1</v>
      </c>
      <c r="B5" s="26"/>
      <c r="C5" s="26"/>
      <c r="D5" s="26"/>
      <c r="E5" s="2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s="4" customFormat="1" ht="23.25" customHeight="1" x14ac:dyDescent="0.2">
      <c r="A6" s="5" t="s">
        <v>2</v>
      </c>
      <c r="B6" s="6" t="s">
        <v>8</v>
      </c>
      <c r="C6" s="6" t="s">
        <v>4</v>
      </c>
      <c r="D6" s="6" t="s">
        <v>5</v>
      </c>
      <c r="E6" s="7" t="s">
        <v>6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s="4" customFormat="1" x14ac:dyDescent="0.2">
      <c r="A7" s="24" t="s">
        <v>25</v>
      </c>
      <c r="B7" s="8" t="s">
        <v>10</v>
      </c>
      <c r="C7" s="9">
        <f>+D7/200</f>
        <v>7858304</v>
      </c>
      <c r="D7" s="10">
        <v>1571660800</v>
      </c>
      <c r="E7" s="11">
        <f>+D7/8.75</f>
        <v>179618377.14285713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s="4" customFormat="1" x14ac:dyDescent="0.2">
      <c r="A8" s="24"/>
      <c r="B8" s="8" t="s">
        <v>9</v>
      </c>
      <c r="C8" s="9">
        <f>+D8/100</f>
        <v>32037227</v>
      </c>
      <c r="D8" s="10">
        <v>3203722700</v>
      </c>
      <c r="E8" s="11">
        <f t="shared" ref="E8:E14" si="0">+D8/8.75</f>
        <v>366139737.14285713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s="4" customFormat="1" x14ac:dyDescent="0.2">
      <c r="A9" s="24"/>
      <c r="B9" s="8" t="s">
        <v>11</v>
      </c>
      <c r="C9" s="9">
        <f>+D9/50</f>
        <v>6518876</v>
      </c>
      <c r="D9" s="10">
        <v>325943800</v>
      </c>
      <c r="E9" s="11">
        <f t="shared" si="0"/>
        <v>37250720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s="4" customFormat="1" x14ac:dyDescent="0.2">
      <c r="A10" s="24"/>
      <c r="B10" s="8" t="s">
        <v>12</v>
      </c>
      <c r="C10" s="9">
        <f>+D10/25</f>
        <v>5334401</v>
      </c>
      <c r="D10" s="10">
        <v>133360025</v>
      </c>
      <c r="E10" s="11">
        <f t="shared" si="0"/>
        <v>15241145.714285715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s="4" customFormat="1" x14ac:dyDescent="0.2">
      <c r="A11" s="24"/>
      <c r="B11" s="8" t="s">
        <v>13</v>
      </c>
      <c r="C11" s="9">
        <f>+D11/10</f>
        <v>20288750</v>
      </c>
      <c r="D11" s="10">
        <v>202887500</v>
      </c>
      <c r="E11" s="11">
        <f t="shared" si="0"/>
        <v>23187142.857142858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s="4" customFormat="1" x14ac:dyDescent="0.2">
      <c r="A12" s="24"/>
      <c r="B12" s="8" t="s">
        <v>14</v>
      </c>
      <c r="C12" s="9">
        <f>+D12/5</f>
        <v>23974119</v>
      </c>
      <c r="D12" s="10">
        <v>119870595</v>
      </c>
      <c r="E12" s="11">
        <f t="shared" si="0"/>
        <v>13699496.571428571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s="4" customFormat="1" x14ac:dyDescent="0.2">
      <c r="A13" s="24"/>
      <c r="B13" s="8" t="s">
        <v>15</v>
      </c>
      <c r="C13" s="9">
        <f>+D13/2</f>
        <v>1758</v>
      </c>
      <c r="D13" s="10">
        <v>3516</v>
      </c>
      <c r="E13" s="11">
        <f t="shared" si="0"/>
        <v>401.82857142857142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s="4" customFormat="1" x14ac:dyDescent="0.2">
      <c r="A14" s="24"/>
      <c r="B14" s="8" t="s">
        <v>16</v>
      </c>
      <c r="C14" s="9">
        <f>+D14/1</f>
        <v>39915</v>
      </c>
      <c r="D14" s="10">
        <v>39915</v>
      </c>
      <c r="E14" s="11">
        <f t="shared" si="0"/>
        <v>4561.7142857142853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s="17" customFormat="1" ht="15.75" customHeight="1" thickBot="1" x14ac:dyDescent="0.25">
      <c r="A15" s="25"/>
      <c r="B15" s="12" t="s">
        <v>3</v>
      </c>
      <c r="C15" s="13">
        <f>SUM(C7:C14)</f>
        <v>96053350</v>
      </c>
      <c r="D15" s="14">
        <f>SUM(D7:D14)</f>
        <v>5557488851</v>
      </c>
      <c r="E15" s="15">
        <f>SUM(E7:E14)</f>
        <v>635141582.97142851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</row>
    <row r="16" spans="1:36" s="4" customFormat="1" ht="13.5" customHeight="1" x14ac:dyDescent="0.2">
      <c r="A16" s="24" t="s">
        <v>26</v>
      </c>
      <c r="B16" s="8" t="s">
        <v>17</v>
      </c>
      <c r="C16" s="9">
        <f>+D16/1</f>
        <v>68035254</v>
      </c>
      <c r="D16" s="10">
        <v>68035254</v>
      </c>
      <c r="E16" s="11">
        <f t="shared" ref="E16:E23" si="1">+D16/8.75</f>
        <v>7775457.5999999996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</row>
    <row r="17" spans="1:36" s="4" customFormat="1" ht="13.5" customHeight="1" x14ac:dyDescent="0.2">
      <c r="A17" s="24"/>
      <c r="B17" s="8" t="s">
        <v>18</v>
      </c>
      <c r="C17" s="9">
        <f>+D17/0.5</f>
        <v>505552</v>
      </c>
      <c r="D17" s="10">
        <v>252776</v>
      </c>
      <c r="E17" s="11">
        <f t="shared" si="1"/>
        <v>28888.685714285715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</row>
    <row r="18" spans="1:36" s="4" customFormat="1" ht="13.5" customHeight="1" x14ac:dyDescent="0.2">
      <c r="A18" s="24"/>
      <c r="B18" s="8" t="s">
        <v>19</v>
      </c>
      <c r="C18" s="9">
        <f>+D18/0.25</f>
        <v>97362812</v>
      </c>
      <c r="D18" s="10">
        <f>24338201.25+2501.75</f>
        <v>24340703</v>
      </c>
      <c r="E18" s="11">
        <f t="shared" si="1"/>
        <v>2781794.6285714284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</row>
    <row r="19" spans="1:36" s="4" customFormat="1" ht="13.5" customHeight="1" x14ac:dyDescent="0.2">
      <c r="A19" s="24"/>
      <c r="B19" s="8" t="s">
        <v>20</v>
      </c>
      <c r="C19" s="9">
        <f>+D19/0.1</f>
        <v>82663800</v>
      </c>
      <c r="D19" s="10">
        <v>8266380</v>
      </c>
      <c r="E19" s="11">
        <f t="shared" si="1"/>
        <v>944729.14285714284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</row>
    <row r="20" spans="1:36" s="4" customFormat="1" ht="13.5" customHeight="1" x14ac:dyDescent="0.2">
      <c r="A20" s="24"/>
      <c r="B20" s="8" t="s">
        <v>21</v>
      </c>
      <c r="C20" s="9">
        <f>+D20/0.05</f>
        <v>93059324</v>
      </c>
      <c r="D20" s="10">
        <v>4652966.2</v>
      </c>
      <c r="E20" s="11">
        <f t="shared" si="1"/>
        <v>531767.56571428571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</row>
    <row r="21" spans="1:36" s="4" customFormat="1" ht="13.5" customHeight="1" x14ac:dyDescent="0.2">
      <c r="A21" s="24"/>
      <c r="B21" s="8" t="s">
        <v>22</v>
      </c>
      <c r="C21" s="9">
        <f>+D21/0.03</f>
        <v>18565.000000000004</v>
      </c>
      <c r="D21" s="10">
        <v>556.95000000000005</v>
      </c>
      <c r="E21" s="11">
        <f t="shared" si="1"/>
        <v>63.651428571428575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</row>
    <row r="22" spans="1:36" s="4" customFormat="1" ht="13.5" customHeight="1" x14ac:dyDescent="0.2">
      <c r="A22" s="24"/>
      <c r="B22" s="8" t="s">
        <v>23</v>
      </c>
      <c r="C22" s="9">
        <f>+D22/0.02</f>
        <v>11302</v>
      </c>
      <c r="D22" s="10">
        <v>226.04000000000002</v>
      </c>
      <c r="E22" s="11">
        <f t="shared" si="1"/>
        <v>25.83314285714286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</row>
    <row r="23" spans="1:36" s="4" customFormat="1" x14ac:dyDescent="0.2">
      <c r="A23" s="24"/>
      <c r="B23" s="8" t="s">
        <v>24</v>
      </c>
      <c r="C23" s="9">
        <f>+D23/0.01</f>
        <v>1297634</v>
      </c>
      <c r="D23" s="10">
        <v>12976.34</v>
      </c>
      <c r="E23" s="11">
        <f t="shared" si="1"/>
        <v>1483.0102857142858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</row>
    <row r="24" spans="1:36" s="17" customFormat="1" ht="13.5" thickBot="1" x14ac:dyDescent="0.25">
      <c r="A24" s="25"/>
      <c r="B24" s="12" t="s">
        <v>27</v>
      </c>
      <c r="C24" s="13">
        <f>SUM(C16:C23)</f>
        <v>342954243</v>
      </c>
      <c r="D24" s="14">
        <f>SUM(D16:D23)</f>
        <v>105561838.53000002</v>
      </c>
      <c r="E24" s="15">
        <f>SUM(E16:E23)</f>
        <v>12064210.117714286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</row>
    <row r="25" spans="1:36" s="4" customFormat="1" ht="13.5" thickBot="1" x14ac:dyDescent="0.25">
      <c r="A25" s="18" t="s">
        <v>7</v>
      </c>
      <c r="B25" s="19"/>
      <c r="C25" s="20"/>
      <c r="D25" s="21">
        <f>+D15+D24</f>
        <v>5663050689.5299997</v>
      </c>
      <c r="E25" s="22">
        <f>+E15+E24</f>
        <v>647205793.0891428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</row>
    <row r="26" spans="1:36" s="3" customFormat="1" x14ac:dyDescent="0.2">
      <c r="C26" s="23"/>
      <c r="D26" s="23"/>
    </row>
    <row r="27" spans="1:36" s="3" customFormat="1" x14ac:dyDescent="0.2">
      <c r="A27" s="3" t="s">
        <v>28</v>
      </c>
    </row>
    <row r="28" spans="1:36" s="3" customFormat="1" x14ac:dyDescent="0.2"/>
    <row r="29" spans="1:36" s="3" customFormat="1" x14ac:dyDescent="0.2"/>
    <row r="30" spans="1:36" s="3" customFormat="1" x14ac:dyDescent="0.2"/>
    <row r="31" spans="1:36" s="3" customFormat="1" x14ac:dyDescent="0.2"/>
    <row r="32" spans="1:36" s="3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pans="3:3" s="1" customFormat="1" x14ac:dyDescent="0.2"/>
    <row r="98" spans="3:3" s="1" customFormat="1" x14ac:dyDescent="0.2"/>
    <row r="99" spans="3:3" s="1" customFormat="1" x14ac:dyDescent="0.2"/>
    <row r="100" spans="3:3" s="1" customFormat="1" x14ac:dyDescent="0.2"/>
    <row r="101" spans="3:3" s="1" customFormat="1" x14ac:dyDescent="0.2"/>
    <row r="102" spans="3:3" s="1" customFormat="1" x14ac:dyDescent="0.2"/>
    <row r="103" spans="3:3" s="1" customFormat="1" x14ac:dyDescent="0.2"/>
    <row r="109" spans="3:3" x14ac:dyDescent="0.2">
      <c r="C109" t="s">
        <v>0</v>
      </c>
    </row>
  </sheetData>
  <mergeCells count="4">
    <mergeCell ref="A7:A15"/>
    <mergeCell ref="A16:A24"/>
    <mergeCell ref="A5:E5"/>
    <mergeCell ref="B4:E4"/>
  </mergeCells>
  <phoneticPr fontId="0" type="noConversion"/>
  <pageMargins left="0.78740157480314965" right="0.55118110236220474" top="0.74803149606299213" bottom="0.98425196850393704" header="0" footer="0"/>
  <pageSetup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BCR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cjcesar</dc:creator>
  <cp:lastModifiedBy>Flor Idania Romero de Fernández</cp:lastModifiedBy>
  <cp:lastPrinted>2023-05-31T21:45:08Z</cp:lastPrinted>
  <dcterms:created xsi:type="dcterms:W3CDTF">2006-07-06T00:53:20Z</dcterms:created>
  <dcterms:modified xsi:type="dcterms:W3CDTF">2023-07-04T17:35:50Z</dcterms:modified>
</cp:coreProperties>
</file>