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ÓN DE SOLICITUDES 2021\INFORMACION ENTREGADA\"/>
    </mc:Choice>
  </mc:AlternateContent>
  <xr:revisionPtr revIDLastSave="0" documentId="13_ncr:1_{4F642B73-99B8-4B13-BCFC-74623BFEB7BD}" xr6:coauthVersionLast="47" xr6:coauthVersionMax="47" xr10:uidLastSave="{00000000-0000-0000-0000-000000000000}"/>
  <bookViews>
    <workbookView xWindow="-120" yWindow="-120" windowWidth="29040" windowHeight="15840" activeTab="7" xr2:uid="{034BC7A0-80A0-45FE-AEDE-A4991C117D6A}"/>
  </bookViews>
  <sheets>
    <sheet name="2015" sheetId="2" r:id="rId1"/>
    <sheet name="2016" sheetId="3" r:id="rId2"/>
    <sheet name="2017" sheetId="4" r:id="rId3"/>
    <sheet name="2018" sheetId="5" r:id="rId4"/>
    <sheet name="2019" sheetId="6" r:id="rId5"/>
    <sheet name="2020" sheetId="7" r:id="rId6"/>
    <sheet name="2021" sheetId="8" r:id="rId7"/>
    <sheet name="conslidado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1" i="8" l="1"/>
  <c r="L94" i="7"/>
  <c r="L120" i="6"/>
  <c r="L5" i="6"/>
  <c r="L21" i="6"/>
  <c r="L53" i="6"/>
  <c r="L119" i="6"/>
  <c r="L135" i="5"/>
  <c r="L134" i="5"/>
  <c r="B7" i="9" s="1"/>
  <c r="L30" i="5"/>
  <c r="L15" i="5"/>
  <c r="L118" i="4"/>
  <c r="L49" i="4"/>
  <c r="L48" i="4"/>
  <c r="L26" i="4"/>
  <c r="L87" i="3"/>
  <c r="L86" i="3"/>
  <c r="L38" i="3"/>
  <c r="L21" i="3"/>
  <c r="L19" i="3"/>
  <c r="L98" i="2"/>
  <c r="L97" i="2"/>
  <c r="B4" i="9" s="1"/>
  <c r="B10" i="9"/>
  <c r="B9" i="9"/>
  <c r="L110" i="8"/>
  <c r="L17" i="8"/>
  <c r="L93" i="7"/>
  <c r="L16" i="7"/>
  <c r="L9" i="7"/>
  <c r="L5" i="5"/>
  <c r="L19" i="2"/>
  <c r="L18" i="2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B8" i="9" l="1"/>
  <c r="L119" i="4"/>
  <c r="B6" i="9" s="1"/>
  <c r="B5" i="9"/>
  <c r="J9" i="7"/>
  <c r="J8" i="7"/>
  <c r="J7" i="7"/>
  <c r="J6" i="7"/>
  <c r="J5" i="7"/>
  <c r="J4" i="7"/>
  <c r="J3" i="7"/>
  <c r="J2" i="7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97" i="2" l="1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4" i="2"/>
  <c r="J73" i="2"/>
  <c r="J72" i="2"/>
  <c r="J71" i="2"/>
  <c r="J69" i="2"/>
  <c r="J68" i="2"/>
  <c r="J67" i="2"/>
  <c r="J66" i="2"/>
  <c r="J65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 l="1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30" i="5" l="1"/>
  <c r="J29" i="5"/>
  <c r="J19" i="5"/>
  <c r="J20" i="5"/>
  <c r="J21" i="5"/>
  <c r="J22" i="5"/>
  <c r="J23" i="5"/>
  <c r="J24" i="5"/>
  <c r="J25" i="5"/>
  <c r="J26" i="5"/>
  <c r="J27" i="5"/>
  <c r="J28" i="5"/>
  <c r="J18" i="5"/>
  <c r="J17" i="5"/>
  <c r="J16" i="5"/>
  <c r="J105" i="8"/>
  <c r="J110" i="8"/>
  <c r="J108" i="8"/>
  <c r="J107" i="8"/>
  <c r="J106" i="8"/>
  <c r="J23" i="8"/>
  <c r="J15" i="5" l="1"/>
  <c r="J14" i="5"/>
  <c r="J13" i="5"/>
  <c r="J12" i="5"/>
  <c r="J11" i="5"/>
  <c r="J10" i="5"/>
  <c r="J9" i="5"/>
  <c r="J8" i="5"/>
  <c r="J7" i="5"/>
  <c r="J6" i="5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5"/>
  <c r="J4" i="5"/>
  <c r="J49" i="4"/>
  <c r="J5" i="6" l="1"/>
  <c r="J4" i="6"/>
  <c r="J36" i="4" l="1"/>
  <c r="J35" i="4"/>
  <c r="J34" i="4"/>
  <c r="J33" i="4"/>
  <c r="J32" i="4"/>
  <c r="J31" i="4"/>
  <c r="J30" i="4"/>
  <c r="J29" i="4"/>
  <c r="J28" i="4"/>
  <c r="J27" i="4"/>
  <c r="J43" i="4"/>
  <c r="J44" i="4"/>
  <c r="J45" i="4"/>
  <c r="J46" i="4"/>
  <c r="J47" i="4"/>
  <c r="J48" i="4"/>
  <c r="J42" i="4"/>
  <c r="J41" i="4"/>
  <c r="J40" i="4"/>
  <c r="J39" i="4"/>
  <c r="J38" i="4"/>
  <c r="J37" i="4"/>
  <c r="J18" i="4"/>
  <c r="J19" i="4"/>
  <c r="J20" i="4"/>
  <c r="J21" i="4"/>
  <c r="J22" i="4"/>
  <c r="J23" i="4"/>
  <c r="J24" i="4"/>
  <c r="J25" i="4"/>
  <c r="J26" i="4"/>
  <c r="J17" i="4"/>
  <c r="J15" i="4"/>
  <c r="J16" i="4"/>
  <c r="J14" i="4"/>
  <c r="J13" i="4"/>
  <c r="J12" i="4"/>
  <c r="J4" i="4"/>
  <c r="J5" i="4"/>
  <c r="J7" i="4"/>
  <c r="J8" i="4"/>
  <c r="J9" i="4"/>
  <c r="J10" i="4"/>
  <c r="J11" i="4"/>
  <c r="J6" i="4"/>
  <c r="J34" i="3" l="1"/>
  <c r="J35" i="3"/>
  <c r="J36" i="3"/>
  <c r="J37" i="3"/>
  <c r="J38" i="3"/>
  <c r="J22" i="3"/>
  <c r="J23" i="3"/>
  <c r="J24" i="3"/>
  <c r="J25" i="3"/>
  <c r="J26" i="3"/>
  <c r="J27" i="3"/>
  <c r="J28" i="3"/>
  <c r="J29" i="3"/>
  <c r="J30" i="3"/>
  <c r="J31" i="3"/>
  <c r="J32" i="3"/>
  <c r="J33" i="3"/>
  <c r="J21" i="3"/>
  <c r="J20" i="3"/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4" i="2"/>
  <c r="J14" i="8" l="1"/>
  <c r="J15" i="8"/>
  <c r="J16" i="8"/>
  <c r="J17" i="8"/>
  <c r="J5" i="8"/>
  <c r="J6" i="8"/>
  <c r="J7" i="8"/>
  <c r="J8" i="8"/>
  <c r="J9" i="8"/>
  <c r="J10" i="8"/>
  <c r="J11" i="8"/>
  <c r="J12" i="8"/>
  <c r="J13" i="8"/>
  <c r="J4" i="8"/>
  <c r="J19" i="3" l="1"/>
  <c r="J18" i="3"/>
  <c r="J17" i="3"/>
  <c r="J16" i="3"/>
  <c r="J15" i="3"/>
  <c r="J14" i="3"/>
  <c r="J7" i="3"/>
  <c r="J5" i="3"/>
  <c r="J6" i="3"/>
  <c r="J8" i="3"/>
  <c r="J9" i="3"/>
  <c r="J10" i="3"/>
  <c r="J11" i="3"/>
  <c r="J12" i="3"/>
  <c r="J13" i="3"/>
  <c r="J4" i="3"/>
</calcChain>
</file>

<file path=xl/sharedStrings.xml><?xml version="1.0" encoding="utf-8"?>
<sst xmlns="http://schemas.openxmlformats.org/spreadsheetml/2006/main" count="1935" uniqueCount="1001">
  <si>
    <t>No. De Orden de Compra</t>
  </si>
  <si>
    <t>Descripción</t>
  </si>
  <si>
    <t>Nombre del Proveedor</t>
  </si>
  <si>
    <t>Origen</t>
  </si>
  <si>
    <t>Código de Producto</t>
  </si>
  <si>
    <t>Nombre</t>
  </si>
  <si>
    <t>Unidad de Medida</t>
  </si>
  <si>
    <t>Cantidad</t>
  </si>
  <si>
    <t>Precio Unitario</t>
  </si>
  <si>
    <t>Monto</t>
  </si>
  <si>
    <t>Fecha de Contrato</t>
  </si>
  <si>
    <t>Medident, S.A. de C.V.</t>
  </si>
  <si>
    <t>Medicamentos adicionales para clínica médico dental, año 2016.</t>
  </si>
  <si>
    <t>Suministro de medicamentos y materiales desechables para la Clínica Médico Dental</t>
  </si>
  <si>
    <t>Farmacia San Nicolás, S.A. de C.V.</t>
  </si>
  <si>
    <t>Suministro complementario de medicamentos para clínica</t>
  </si>
  <si>
    <t>Suministro de medicamentos e insumos médicos para clínica institucional.</t>
  </si>
  <si>
    <t>Suministro complementario de medicamentos e instrumental médico</t>
  </si>
  <si>
    <t>Suministro complementario de medicamentos.</t>
  </si>
  <si>
    <t>175/2016</t>
  </si>
  <si>
    <t>CASELA, S.A. de C.V.</t>
  </si>
  <si>
    <t>Amoxicilina</t>
  </si>
  <si>
    <t>Cápsula</t>
  </si>
  <si>
    <t>Azitromicina anhidra</t>
  </si>
  <si>
    <t>Tableta</t>
  </si>
  <si>
    <t>Nitrofurantoina</t>
  </si>
  <si>
    <t>Capsula</t>
  </si>
  <si>
    <t>Trimetroprim-Sulfametoxazol</t>
  </si>
  <si>
    <t>Comprimido</t>
  </si>
  <si>
    <t>Amoxicilina + ácido clavulánico</t>
  </si>
  <si>
    <t>Tableta recubierta</t>
  </si>
  <si>
    <t>Ibuprofeno</t>
  </si>
  <si>
    <t>Diclofenac</t>
  </si>
  <si>
    <t>Solución Inyectable</t>
  </si>
  <si>
    <t>Clonixinato de lisina, Clorhidrato de ciclobenzaprina</t>
  </si>
  <si>
    <t>Comprimido recubierto</t>
  </si>
  <si>
    <t>Ambroxol</t>
  </si>
  <si>
    <t xml:space="preserve">Solución  </t>
  </si>
  <si>
    <t>Simeticona</t>
  </si>
  <si>
    <t>Tableta Masticable</t>
  </si>
  <si>
    <t>Dimenhidrato</t>
  </si>
  <si>
    <t>Butilbromuro de hioscina</t>
  </si>
  <si>
    <t>Ampolla</t>
  </si>
  <si>
    <t>N/A</t>
  </si>
  <si>
    <t>FARMACIA SAN NICOLAS, S.A. DE C.V.</t>
  </si>
  <si>
    <t>Doxiclina monohidratada</t>
  </si>
  <si>
    <t>Acetaminofen + Diclofenac</t>
  </si>
  <si>
    <t>Dexketoprofeno</t>
  </si>
  <si>
    <t>Gel</t>
  </si>
  <si>
    <t>Paracetamol-clorhidrato de amantadina-maleato de clorfeniramina</t>
  </si>
  <si>
    <t>FALMAR, S.A. de C.V.</t>
  </si>
  <si>
    <t xml:space="preserve">Alcohol etílico </t>
  </si>
  <si>
    <t>Frasco de 1 litro de solución</t>
  </si>
  <si>
    <t>CORPORATIVE SYSTEMS OF HEALTH, S.A. de C.V.</t>
  </si>
  <si>
    <t>Gel lubricante hidrosoluble</t>
  </si>
  <si>
    <t>Tubo o frasco de 100 gr.</t>
  </si>
  <si>
    <t>Gluconato de clorhexidina</t>
  </si>
  <si>
    <t xml:space="preserve">Frasco de 1 galón de solución jabonosa </t>
  </si>
  <si>
    <t>Agua destilada</t>
  </si>
  <si>
    <t>Frasco de 1 galón de solución</t>
  </si>
  <si>
    <t xml:space="preserve">Digluconato de clorhexidina, fluoruro potásico. </t>
  </si>
  <si>
    <t>Frasco de 2 litros de solución (colutorio)</t>
  </si>
  <si>
    <t xml:space="preserve">Limpiador de heridas no iónico (Agua, Sorbitol, Cocoanfodiacetato disódico, Ácido láctico, polisorbato 80, Trietanolamina). </t>
  </si>
  <si>
    <t>Frasco con atomizador contendiendo al menos 8 oz (240 ml) de solución</t>
  </si>
  <si>
    <t>Lancetas para glucometría capilar estériles</t>
  </si>
  <si>
    <t>Caja por 50 unidades</t>
  </si>
  <si>
    <t>Cloruro de sodio (solución fisiológica)</t>
  </si>
  <si>
    <t>Frasco plástico de 100 ml. de solución, con dosificador nasal tipo spray</t>
  </si>
  <si>
    <t>Cloruro de sodio (solución isotónica inyectable)</t>
  </si>
  <si>
    <t>Frasco ó Bolsa de 250 ml. de solución</t>
  </si>
  <si>
    <t>Lactato de ringer (Cloruro de sodio + Cloruro de potasio + Cloruro de calcio + Lactato de sodio anhidro).</t>
  </si>
  <si>
    <t>Frasco/Bolsa 1000 ml. de solución inyectable</t>
  </si>
  <si>
    <t>Johanna Bernadett de Paz Amaya (HEALTH &amp; NUTRISPORTS)</t>
  </si>
  <si>
    <t xml:space="preserve">Extracto de flores de manzanilla, aceite de manzanilla, aceite de menta piperita, aceite de anís. </t>
  </si>
  <si>
    <t>Frasco de al menos 30 ml. de solución para pulverización bucal</t>
  </si>
  <si>
    <t>L-Cloperastina Fendizoato</t>
  </si>
  <si>
    <t>Frasco de 120 ml de solución</t>
  </si>
  <si>
    <t>Cánula nasal 7'</t>
  </si>
  <si>
    <t>Cánula en bolsa no estéril</t>
  </si>
  <si>
    <t>Frasco ó Bolsa de 100 ml. de solución</t>
  </si>
  <si>
    <t>99/2021</t>
  </si>
  <si>
    <t>Suministro Complementario de Medicamentos</t>
  </si>
  <si>
    <t>107/2015</t>
  </si>
  <si>
    <t>Suministro complementario de medicamentos y materiales desechables para la Clínica del BCR</t>
  </si>
  <si>
    <t>CASELA, S.A. DE C.V.</t>
  </si>
  <si>
    <t xml:space="preserve"> Bromuro de Clidinio + Buspirona</t>
  </si>
  <si>
    <t xml:space="preserve">Grageas </t>
  </si>
  <si>
    <t xml:space="preserve">Comprimidos masticables </t>
  </si>
  <si>
    <t>Carboximetilcelulosa sódica  al  0.5%</t>
  </si>
  <si>
    <t>frasco gotero  de 15 ml</t>
  </si>
  <si>
    <t>Pancreatina + dimeticona + extracto seco de bilis de buey -celulasa</t>
  </si>
  <si>
    <t>Bromuro de butilhioscina</t>
  </si>
  <si>
    <t>Lansoprazol</t>
  </si>
  <si>
    <t xml:space="preserve">Levofloxacina </t>
  </si>
  <si>
    <t>Tabletas</t>
  </si>
  <si>
    <t>Captopril</t>
  </si>
  <si>
    <t xml:space="preserve">Aciclovir </t>
  </si>
  <si>
    <t>Pantenol + lactato de zinc + cloruro de cetilpiridinio + fluoruro potásico, sacarina sódica.</t>
  </si>
  <si>
    <t>Tubo de pasta dentífrica de 75 ml</t>
  </si>
  <si>
    <t>Frasco de 250 ml</t>
  </si>
  <si>
    <t xml:space="preserve">Mascarillas quirúrgicas descartables con orejeras elásticas, con las siguientes caracterísitas:    96.74% de eficacia en la filtración bacteriana, no alérgica, 100%  polyprophylene, no tóxica y sin fibra de vidrio) </t>
  </si>
  <si>
    <t>caja x 50 unidades</t>
  </si>
  <si>
    <t>Gorros desechables (tipo enfermera) Color celeste</t>
  </si>
  <si>
    <t xml:space="preserve">bolsa x 100 unidades  </t>
  </si>
  <si>
    <t>Glutaraldehido</t>
  </si>
  <si>
    <t>Galón</t>
  </si>
  <si>
    <t>Solución isotónica de cloruro de sodio</t>
  </si>
  <si>
    <t>Frasco de 1000 ml</t>
  </si>
  <si>
    <t>Suministro y servicio de aplicación de hasta 150 vacunas contra el neumococo</t>
  </si>
  <si>
    <t>Suministro y servicio de aplicación de hasta 350 vacunas contra la H1N1 (Influenza)</t>
  </si>
  <si>
    <t>Vacuna</t>
  </si>
  <si>
    <t>Suministro de vacunas contra el Neumococo y la H1N1</t>
  </si>
  <si>
    <t>171/2016</t>
  </si>
  <si>
    <t>Cinta adhesiva tipo papel</t>
  </si>
  <si>
    <t xml:space="preserve">Rollo x 10 yardas  (1 pulgada) </t>
  </si>
  <si>
    <t>Batas desechables con mangas</t>
  </si>
  <si>
    <t>bolsa x 10 unidades</t>
  </si>
  <si>
    <t>Alcohol etílico 70 grados</t>
  </si>
  <si>
    <t xml:space="preserve">Solución isotónica de cloruro de sodio </t>
  </si>
  <si>
    <t>Digluconato de clorhexidina, fluoruro potásico, xilitol (1)</t>
  </si>
  <si>
    <t>Nitrato potásico, pantenol, fluoruro potásico, acetato de tecoferilo, alantoína, cloruro de cetilpiridinio (1)</t>
  </si>
  <si>
    <t>Acido Hialurónico (1)</t>
  </si>
  <si>
    <t>Tubo gel de 20 ml</t>
  </si>
  <si>
    <t>Digluconato de Clorhexidina</t>
  </si>
  <si>
    <t>Tubo de gel de 30 ml</t>
  </si>
  <si>
    <t>Permetrina</t>
  </si>
  <si>
    <t>Tubo (crema) 60 mg</t>
  </si>
  <si>
    <t>Bromuro de otilonio</t>
  </si>
  <si>
    <t xml:space="preserve">Comprimido recubierto </t>
  </si>
  <si>
    <t>Clotrimazol + dipropionato de betametasona + Gentamicina</t>
  </si>
  <si>
    <t>Crema tópica - tubo de 15 g</t>
  </si>
  <si>
    <t>71/2016</t>
  </si>
  <si>
    <t>SUMINISTRO COMPLEMENTARIO DE MEDICAMENTOS PARA LA CLÍNICA MÉDICO DENTAL</t>
  </si>
  <si>
    <t>FARMACIAS SAN NICOLAS, S.A. DE C.V.</t>
  </si>
  <si>
    <t>Pantenol + lactato de zinc + cloruro de cetilpiridinio + fluoruro potásico (1)</t>
  </si>
  <si>
    <t>Nitrato Potásico + Fluoruro Potásico (1)</t>
  </si>
  <si>
    <t>Fenazopiridina</t>
  </si>
  <si>
    <t>Dexketoprofeno trometamol</t>
  </si>
  <si>
    <t>Tubo de gel de 30 grs.</t>
  </si>
  <si>
    <t>Clorhidrato de Bencidamina</t>
  </si>
  <si>
    <t>Solución. Frasco 200ml</t>
  </si>
  <si>
    <t>Alcohol gel antibacterial instantáneo para manos (alcohol etílico al 70%)</t>
  </si>
  <si>
    <t>Azitromicina Anhidra</t>
  </si>
  <si>
    <t>Ciprofloxacina</t>
  </si>
  <si>
    <t>Levofloxacina</t>
  </si>
  <si>
    <t>Nitazoxanida</t>
  </si>
  <si>
    <t xml:space="preserve">Sulfato de atropina </t>
  </si>
  <si>
    <t>Butilhioscina bromuro</t>
  </si>
  <si>
    <t>Propinoxato clorhidrato</t>
  </si>
  <si>
    <t>Pancreatina + Dimeticona + extracto seco de bilis de buey + celulosa de aspergillus niger</t>
  </si>
  <si>
    <t>frascos</t>
  </si>
  <si>
    <t>cajas</t>
  </si>
  <si>
    <t>comprimidos</t>
  </si>
  <si>
    <t>tabletas</t>
  </si>
  <si>
    <t>grageas</t>
  </si>
  <si>
    <t>ampollas</t>
  </si>
  <si>
    <t>Frascos</t>
  </si>
  <si>
    <t xml:space="preserve"> Mascarillas quirúrgicas descartables con orejeras elásticas resistentes</t>
  </si>
  <si>
    <t xml:space="preserve">Gabacha hospitalaria desechable, talla M, de puño, cierre posterior, color celeste  </t>
  </si>
  <si>
    <t>unidades</t>
  </si>
  <si>
    <t>Suministro complementario de medicamentos y materiales desechables para clínica médico Dental</t>
  </si>
  <si>
    <t>CASLA, S.A. DE C.V.</t>
  </si>
  <si>
    <t>99/2017</t>
  </si>
  <si>
    <t>Farmacia San Nicolas, S.A. de C.V.</t>
  </si>
  <si>
    <t>Aplicadores de madera con algodón estériles</t>
  </si>
  <si>
    <t>Vendas de gasa de 4 pulgadas x 10 yardas</t>
  </si>
  <si>
    <t>Guantes desechables no estériles látex Talla Small</t>
  </si>
  <si>
    <t>Guantes desechables no estériles látex Talla Large</t>
  </si>
  <si>
    <t>Cateter intravenoso periférico 22G x 1 1/4 "</t>
  </si>
  <si>
    <t>Hisopos</t>
  </si>
  <si>
    <t>Gel lubricante hidrosolubre</t>
  </si>
  <si>
    <t>Alcohol 70 grados</t>
  </si>
  <si>
    <t>Caja x 100 unidades</t>
  </si>
  <si>
    <t>Fraco de 150 unidades</t>
  </si>
  <si>
    <t>Frasco de 1 galón</t>
  </si>
  <si>
    <t>Vendas elásticas de 6 pulgadas x  5 yardas</t>
  </si>
  <si>
    <t>Vendas elásticas de 3 pulgadas x 5 yardas</t>
  </si>
  <si>
    <t>Tobramicina oftalmica</t>
  </si>
  <si>
    <t>rollos</t>
  </si>
  <si>
    <t>FARMIX, S.A. DE C.V.</t>
  </si>
  <si>
    <t>FARMACIA SAN NICOLAS, S.A. de C.V.</t>
  </si>
  <si>
    <t>Suministro de medicamentos varios para la Clínica del BCR</t>
  </si>
  <si>
    <t>196/2017</t>
  </si>
  <si>
    <t>blister</t>
  </si>
  <si>
    <t>tubos</t>
  </si>
  <si>
    <t>Tiamina + cianocobalamina + dexarnetasona + piridoxina + lidocaína Solución inyectable I.M., 
Je1111gd µ1cllcndJd tie JulJle Ldrl1dld de 31111 
1100mg + 5000 mcg + 4 mg t 100 mg + 30 mg)</t>
  </si>
  <si>
    <t xml:space="preserve">Dimenhidrinato Cápsula, blister de 10 cápsulas de 50 rng </t>
  </si>
  <si>
    <t xml:space="preserve">Bromuro de otilonio, grageas, blister de 10 tabletas </t>
  </si>
  <si>
    <t xml:space="preserve">Trirnebutina maleato Cápsula dura, blister de 7 caosulas de 200me </t>
  </si>
  <si>
    <t xml:space="preserve">Dipropionato de beclometasona Crema, tubo de 30 e de 0.025% </t>
  </si>
  <si>
    <t xml:space="preserve">Betametasona + loratadina Tableta, blister de 10 tabletas de 0.25 + 5 mg </t>
  </si>
  <si>
    <t xml:space="preserve">Arnoxicilina trihitratada + Ácido clavulánico 
Tabletas recubiertas, blister de 10 tabletas 1875 
+ 125 mg) </t>
  </si>
  <si>
    <t xml:space="preserve">Ciprofloxacino Comprimido recubierto, blister 1 oor 7 tabletas de 500 me </t>
  </si>
  <si>
    <t xml:space="preserve">0.20% Digluconato de Clorhexidina Tubo gel de 30 mi </t>
  </si>
  <si>
    <t xml:space="preserve">Nitrato potásico, pantenol, fluoruro potásico, acetato de tocoferilo, alantoína, cloruro de cetilpiridinio Pasta tubo de 75 mi (5.0%, 1.0%, 0.456%, 0.2%, 0.2%, O 05%) </t>
  </si>
  <si>
    <t xml:space="preserve">Acido hialurónico + alove vera+ carbopol 10.24 g +0.02 g) </t>
  </si>
  <si>
    <t>Citrato de orfenadrina 60 mg/2 m</t>
  </si>
  <si>
    <t xml:space="preserve">Loratadina Tabletas, blister de 10 tabletas de 10 mg </t>
  </si>
  <si>
    <t>Clorfeniramina maleato Solución inyectable. I.M. I.V., ampolla de 1 mi de 10 mg</t>
  </si>
  <si>
    <t xml:space="preserve">Clorfeniramina maleato Tableta, blister de 10 tabletas de 4 mg </t>
  </si>
  <si>
    <t xml:space="preserve">Rupatadina comprimido, blister de 10 comorimidos de 10 me </t>
  </si>
  <si>
    <t>Ketorolaco trometamol Solución inyectable I.M. I.V., ampolla de 2 mi de 60mg</t>
  </si>
  <si>
    <t>frasco</t>
  </si>
  <si>
    <t xml:space="preserve">Clorhidrato de nafazolina, frasco gotero de 15 mi </t>
  </si>
  <si>
    <t xml:space="preserve">Sulfato de tobramicina + dexametasona + hidroetilcelulosa frasco gotero de 5 mi (3 mg + 1 mg + 2.5 mg) </t>
  </si>
  <si>
    <t xml:space="preserve">Extracto de flores de manzanilla, aceite de manzanilla, aceite de menta piperita,aceite de anís, Sacarina Sódica Solución para pulverización bucal, frasco de 30 mi (366.5 mg, O. 7 mg, 18.5 mg, 7 mg) </t>
  </si>
  <si>
    <t xml:space="preserve">Levodropropizina Solución, frasco de 120 mi de 30mg/5ml </t>
  </si>
  <si>
    <t>Carboximetilcelulosa  sódica al 0.50 % fraco gotero de 15 ml 0.5 mg/ml</t>
  </si>
  <si>
    <t>Suministro y Aplicación de Vacunas</t>
  </si>
  <si>
    <t>164/2019</t>
  </si>
  <si>
    <t>MEDIDENT, S.A. DE C.V.</t>
  </si>
  <si>
    <t>Vacunas contra la Influenza</t>
  </si>
  <si>
    <t>Vacunas DPT (contra difteria, tétano y pertusis o tosferina)</t>
  </si>
  <si>
    <t>Unidad</t>
  </si>
  <si>
    <t>55/2015</t>
  </si>
  <si>
    <t>Suministro y aplicación de vacunas contra la Influenza</t>
  </si>
  <si>
    <t>Droguería Santa Lucia</t>
  </si>
  <si>
    <t>Influenza</t>
  </si>
  <si>
    <t xml:space="preserve">Vacuna </t>
  </si>
  <si>
    <t>144/2017</t>
  </si>
  <si>
    <t>Suministro y Servicio de aplicación de vacunas contra el Neumococo y la Influenza</t>
  </si>
  <si>
    <t>142/2018</t>
  </si>
  <si>
    <t>Suministro y Servicio de aplicación de vacunas contra la Influenza y contra la Hepatitis B</t>
  </si>
  <si>
    <t>Hepatitis B</t>
  </si>
  <si>
    <t>155/2019</t>
  </si>
  <si>
    <t>Caja o bolsa conteniedo 100 gorros hospitalarios desechables de elástico (tipo enfermera)</t>
  </si>
  <si>
    <t>Caja o Bolsa</t>
  </si>
  <si>
    <t>Electrolab Medic, S.A. de C.V.</t>
  </si>
  <si>
    <t>Frasco con atomizador conteniendoal menos 8 oz (240 ml) de solución de limpiador de heridas no ionico</t>
  </si>
  <si>
    <t>Frasco</t>
  </si>
  <si>
    <t>Falmar, S.A. de C.V.</t>
  </si>
  <si>
    <t>Frasco de 1 galón de solución jabonosa de gluconato de clorhexidina al 4%</t>
  </si>
  <si>
    <t>Farmix, S.A. de C.V.</t>
  </si>
  <si>
    <t>Caja conteniendo 50 mascarillasquirurgicas retangulares desechables, con orejeras elásticas</t>
  </si>
  <si>
    <t>Caja</t>
  </si>
  <si>
    <t>Frasco conteniendo 150 hisopos flexobles con punta de algodón</t>
  </si>
  <si>
    <t>Comprimido o tableta recubierta de 500 mg. de azitromicina</t>
  </si>
  <si>
    <t>Comprimido o tableta</t>
  </si>
  <si>
    <t>Ampolla conteniendo 1 ml. De solución inyectable de sulfato de atropina. Concentración: 0.5 mg/ml</t>
  </si>
  <si>
    <t>Ampolla conteniendo 1 m. de solución inyectable de epinefrina. Concentración: 1 mg/ml (1/1000)</t>
  </si>
  <si>
    <t>Tablete conteniendo 1000 mg de acetaminofen + 10 gm de fenilefrina + 20 mg de dextrometorfano</t>
  </si>
  <si>
    <t>Tableta o comprimido de 500 mg. De metronidazol</t>
  </si>
  <si>
    <t>Tableta o comprimido</t>
  </si>
  <si>
    <t xml:space="preserve">Caja conteniendo 3 ampollas de 1 ml. De solución inyectable de bromuro de butilhioscina. Consentración: 20 gm/ml </t>
  </si>
  <si>
    <t>Frasco o bolsa de 250 ml de solución isotónica inyectable de cloruro de sodio al 0.9%</t>
  </si>
  <si>
    <t>Frasco o bolsa</t>
  </si>
  <si>
    <t>Tableta o comprimido de 500 mg. de furoato de diloxanida</t>
  </si>
  <si>
    <t>Capsula dura de 200 mg. de trimebutina</t>
  </si>
  <si>
    <t>Capsula dura</t>
  </si>
  <si>
    <t xml:space="preserve">Caja conteniendo 35 tabletas de400 mg. De aciclovir </t>
  </si>
  <si>
    <t xml:space="preserve">Tableta de 25 mg. de doxilamina succinato    </t>
  </si>
  <si>
    <t>102/2018</t>
  </si>
  <si>
    <t>Gasa estéril en presentación de 100 sobres en cada caja, cada sobre en empaque individual de 3"x3"</t>
  </si>
  <si>
    <t>Centro Farmaceutico de La Fuerza Armada</t>
  </si>
  <si>
    <t>Electrodo de monitorización con soporte auto adheribley gel sólido, presentación en bolsa de 50 unidades</t>
  </si>
  <si>
    <t>Bolsa</t>
  </si>
  <si>
    <t>Alcohol en solución (alcohol etílico al 70%). Presentación: 1 galón</t>
  </si>
  <si>
    <t>Alcohol Gel Antibacterial instantáneo con dispensador para manos (alcohol etílico al 70%). Presentación de 250 ml. Cada frasco.</t>
  </si>
  <si>
    <t>Limpiador de heridas no iónico, solución con atomizador en presentación de 8 oz (240 ml) cada frasco.</t>
  </si>
  <si>
    <t>Epinefrina en solución inyectable S.C. I.M.I.V. 1/1000 (1mg/ml)</t>
  </si>
  <si>
    <t>Dextrosa en agua destilada en solución inyectable. Presentación de cada frasco: 50 ml.</t>
  </si>
  <si>
    <t>Lactato de ringer (cloruro de sodio +cloruro de potasio + cloruro de calcio + lactato de sodio anhidro) 0.6 g + 0.03g +0.02g + 0.31g en 100 ml, en solución inyectable. Presentación de cada frasco: 1000 ml</t>
  </si>
  <si>
    <t>Digluconato de clorhexidina, Alphanta 0.12%, 0.05%. Geles o floruro de enjuagues, en frasco de 240 ml.</t>
  </si>
  <si>
    <t>Digluconato de clorhexidina, Alphanta 0.12%, 0.05%. Presentación de cada tubo: Pasta de 75 ml.</t>
  </si>
  <si>
    <t>Tubo</t>
  </si>
  <si>
    <t>Venda de gasa dimensiones de 4 pulgadas x 10 yardas como mínimo.</t>
  </si>
  <si>
    <t>Rollo en empaque unitario</t>
  </si>
  <si>
    <t>Vendas elásticas 3 pulgadas de ancho x 5 yardas de largo como mínimo.</t>
  </si>
  <si>
    <t>Bajalengua de madera de 6 pulgadas de largo</t>
  </si>
  <si>
    <t>Caja por 100 unidades</t>
  </si>
  <si>
    <t>Curitas (vendas adhesivas largas stándard)</t>
  </si>
  <si>
    <t>Caja por 100 unidades en su respectivo empaque individual.</t>
  </si>
  <si>
    <t>Curitas (vendas adhesivas redondas)</t>
  </si>
  <si>
    <t>Guantes desechables de látex no estériles (o de examen), talla Medium</t>
  </si>
  <si>
    <t xml:space="preserve">Caja por 100 unidades </t>
  </si>
  <si>
    <t xml:space="preserve">Guantes de látex desechables estériles (quirúrgicos), talla 6 1/2  </t>
  </si>
  <si>
    <t>Sobres conteniendo 1 par de guantes</t>
  </si>
  <si>
    <t>Mascarillas  rectangulares descartables, con orejeras elásticas (tipo quirúrgicas)</t>
  </si>
  <si>
    <t>Gorro hospitalario (tipo enfermero) desechable de clip o elástico, talla universal, no estéril</t>
  </si>
  <si>
    <t>Caja o bolsa  por 100 unidades</t>
  </si>
  <si>
    <t>Set de infusión de soluciones endovenosas en macrogotero, de plástico desechable  (Descartable para suero), en empaque individual estéril</t>
  </si>
  <si>
    <t>Jeringa descartable estéril de 3 cc ó ml con su respectiva aguja No. 22Gx38 mm ó 1-1/2"</t>
  </si>
  <si>
    <t>Jeringa descartable estéril de 10 cc ó ml con su respectiva aguja No. 22Gx38 mm ó 1-1/2"</t>
  </si>
  <si>
    <t>Unidad en empaque unitario</t>
  </si>
  <si>
    <t>Tapón estéril heparinizado para cierre temporal de cánula intravenosa (sello de heparina)</t>
  </si>
  <si>
    <t>Empaque primario individual esteril</t>
  </si>
  <si>
    <t>Set para aplicar nebulizaciónes desechable (mascarilla de silicona de adulto, micronebulizador y tubería)</t>
  </si>
  <si>
    <t>Bolsa con  accesorios</t>
  </si>
  <si>
    <t>Tiras para glucometria</t>
  </si>
  <si>
    <t>Caja por 50 tiras reactivas</t>
  </si>
  <si>
    <t>Protectores (o discos protectores) desechables para lactancia</t>
  </si>
  <si>
    <t>Caja por 24 piezas en bolsa individual.</t>
  </si>
  <si>
    <t>Toallas sanitarias femeninas autoadherible con alas</t>
  </si>
  <si>
    <t>Caja o bolsa con  al menos 10 unidades  en bolsa individual</t>
  </si>
  <si>
    <t xml:space="preserve">Bolsas para almacenamiento de leche materna con autocierre </t>
  </si>
  <si>
    <t>Caja con 20 o 25 unidades</t>
  </si>
  <si>
    <t xml:space="preserve">Clorhidrato de bencidamina </t>
  </si>
  <si>
    <t>Frasco de 200 ml. de solución</t>
  </si>
  <si>
    <t>Nitrato potásico, Pantenol, Fluoruro potásico, Acetato de tocoferilo, Alantoína, Cloruro de cetilpiridinio</t>
  </si>
  <si>
    <t>Tubo de 75 ml. de pasta dentrífica</t>
  </si>
  <si>
    <t>Pantenol, Lactato de Zinc, Cloruro de Cetilpiridinio, Fluoruro potásico</t>
  </si>
  <si>
    <t>Gluconato de Clorhexidina</t>
  </si>
  <si>
    <t>Frasco por 240 ml de colutorio.</t>
  </si>
  <si>
    <t xml:space="preserve">Ácido hialurónico (princpio activo) </t>
  </si>
  <si>
    <t>Tubo de 15 ml. de gel</t>
  </si>
  <si>
    <t>Amoxicilina trihidrato + Acido clavulánico</t>
  </si>
  <si>
    <t>Tableta recubierta o comprimido recubierto</t>
  </si>
  <si>
    <t xml:space="preserve">Azitromicina </t>
  </si>
  <si>
    <t>Tableta recubierta o Comprimido recubierto</t>
  </si>
  <si>
    <t>Doxiciclina</t>
  </si>
  <si>
    <t>Levofloxacina hemihidrato</t>
  </si>
  <si>
    <t>Caja por 7 tabletas</t>
  </si>
  <si>
    <t>Aciclovir</t>
  </si>
  <si>
    <t>Caja por 35 tabletas o comprimidos</t>
  </si>
  <si>
    <t>Tubo 5 g. de crema</t>
  </si>
  <si>
    <t>Terbinafina</t>
  </si>
  <si>
    <t>Crema. Tubo de 15 g</t>
  </si>
  <si>
    <t>Ácido fusídico</t>
  </si>
  <si>
    <t>Tubo 15 g. de crema</t>
  </si>
  <si>
    <t>Clotrimazol + Dipropionato de betametasona + Sulfato de gentamicina</t>
  </si>
  <si>
    <t xml:space="preserve">Gragea </t>
  </si>
  <si>
    <t>Aminosidina</t>
  </si>
  <si>
    <t>Tubo 60 g. de crema</t>
  </si>
  <si>
    <t>Clorhidrato de propranolol</t>
  </si>
  <si>
    <t>Epinefrina</t>
  </si>
  <si>
    <t>Ampolla de 1 ml.  de solución inyectable</t>
  </si>
  <si>
    <t>Desierto</t>
  </si>
  <si>
    <t>Fenazopiridina clorhidrato</t>
  </si>
  <si>
    <t>Acetaminofén + Dicloflenac sódico</t>
  </si>
  <si>
    <t>519..80</t>
  </si>
  <si>
    <t>Acido acetisalicílico</t>
  </si>
  <si>
    <t>Tableta ó compromido</t>
  </si>
  <si>
    <t>Dexketoprofeno Trometamol.</t>
  </si>
  <si>
    <t>Caja por 10 sobres granulados para solución oral.</t>
  </si>
  <si>
    <t>Diclofenaco sódico + Cianocobalamina + Tiamina + Piridoxina + Lidocaína</t>
  </si>
  <si>
    <t xml:space="preserve"> Jeringa prellenada de doble cámara 3 ml. de solución inyectable</t>
  </si>
  <si>
    <t>Tubo 30 g. de gel</t>
  </si>
  <si>
    <t>3,207..17</t>
  </si>
  <si>
    <t xml:space="preserve">Clonixinato de lisina + Ergotamina tartrato </t>
  </si>
  <si>
    <t>Comprimidos recubiertos</t>
  </si>
  <si>
    <t>Cloruro de decualinio + Hidrocloruro de cincocaína</t>
  </si>
  <si>
    <t>Pastillas para chupar</t>
  </si>
  <si>
    <t>1,864..50</t>
  </si>
  <si>
    <t>Citrato de orfenadrina</t>
  </si>
  <si>
    <t>Ampolla de 2 ml. de solución inyectable</t>
  </si>
  <si>
    <t>Tiocolchicósido</t>
  </si>
  <si>
    <t>Bromuro de ipratropio</t>
  </si>
  <si>
    <t>Frasco 10 ml. de solución para nebulizar</t>
  </si>
  <si>
    <t>Clorfeniramina maleato</t>
  </si>
  <si>
    <t>Rupatadina</t>
  </si>
  <si>
    <t>Comprimidos</t>
  </si>
  <si>
    <t>Paracetamol + clorhidrato de amantadina + maleato de clorfenamina</t>
  </si>
  <si>
    <t>Cápsulas</t>
  </si>
  <si>
    <t>Ambroxol clorhidrato</t>
  </si>
  <si>
    <t>Cápsula de liberación prolongada</t>
  </si>
  <si>
    <t>Lisados bacterianos liofilizados</t>
  </si>
  <si>
    <t>Betametasona + loratadina</t>
  </si>
  <si>
    <t>Clorhidrato de fexofenadina + clorhidrato de fenilefrina</t>
  </si>
  <si>
    <t>Ampolla 1 ml. de   solución inyectable</t>
  </si>
  <si>
    <t>Acetaminofén + fenilefrina + dextrometorfano + clorfeniramina</t>
  </si>
  <si>
    <t>Comprimidos masticables</t>
  </si>
  <si>
    <t>Hidrotalcita</t>
  </si>
  <si>
    <t>Tableta masticable</t>
  </si>
  <si>
    <t>Diosmectita</t>
  </si>
  <si>
    <t>Sobres con polvo para suspensión oral</t>
  </si>
  <si>
    <t>Sacharomyces boulardii</t>
  </si>
  <si>
    <t>Clorhidrato de betahistina</t>
  </si>
  <si>
    <t>Tableta, cápsula o Comprimido</t>
  </si>
  <si>
    <t xml:space="preserve">Dimenhidrinato </t>
  </si>
  <si>
    <t>Caja por 30 sobres con polvo para suspensión oral.</t>
  </si>
  <si>
    <t>Cinitaprida + Simeticona + Pancreatina</t>
  </si>
  <si>
    <t>Comprimido recubierto gastrorresistente</t>
  </si>
  <si>
    <t>Caja por 10 perlas, tableta o cápsula blanda.</t>
  </si>
  <si>
    <t>Trimebutina maleato</t>
  </si>
  <si>
    <t>Cápsula dura</t>
  </si>
  <si>
    <t>641..84</t>
  </si>
  <si>
    <t>Bromuro de pinaverio + Dimeticona</t>
  </si>
  <si>
    <t>Tableta recubierta o cápsula</t>
  </si>
  <si>
    <t>Pentosano polisulfato sodio + acetonido de triamcinolona + hidrocloruro de lidocaína</t>
  </si>
  <si>
    <t>Tubo con pomada 15 g</t>
  </si>
  <si>
    <t>Tiamina + Piridoxina + Cianocobalamina.</t>
  </si>
  <si>
    <t xml:space="preserve">Jeringa prellenada de doble cámara 2 ml. de solución inyectable </t>
  </si>
  <si>
    <t>Ácido ascórbico (vitamina C)</t>
  </si>
  <si>
    <t>Tubo por 10 tabletas efervescentes</t>
  </si>
  <si>
    <t>Tiamina + Cianocobalamina + Dexametasona + Piridoxina+ Lidocaína(opcional)</t>
  </si>
  <si>
    <t xml:space="preserve">Jeringa prellenada de dóble cámara 3 ml. de solución inyectable </t>
  </si>
  <si>
    <t>Fosfato de dexametasona</t>
  </si>
  <si>
    <t>Furoato de fluticasona (micronizado)</t>
  </si>
  <si>
    <t xml:space="preserve">Frasco plástico con 120 dosis en suspensión para pulverización nasal. </t>
  </si>
  <si>
    <t>Prednisona</t>
  </si>
  <si>
    <t>Dipropionato de beclometasona</t>
  </si>
  <si>
    <t>Tubo de 30 g. de crema</t>
  </si>
  <si>
    <t>Clorhidrato de nafazolina + Hipromelosa 2910</t>
  </si>
  <si>
    <t xml:space="preserve">Frasco gotero 15 ml. de solución oftálmica </t>
  </si>
  <si>
    <t>Clorhidrato de tetracaina</t>
  </si>
  <si>
    <t>Frasco gotero de 10 ml. de solución oftálmica</t>
  </si>
  <si>
    <t>Condroitin sulfato de sodio + Hialuronato de sodio.</t>
  </si>
  <si>
    <t>Frasco gotero  de 15 ml. de solución oftálmica</t>
  </si>
  <si>
    <t>Sulfato de tobramicina + Dexametasona.</t>
  </si>
  <si>
    <t xml:space="preserve">Frasco 5 ml. de suspensión oftálmica </t>
  </si>
  <si>
    <t>Sulfadiazina de plata</t>
  </si>
  <si>
    <t>Pote o tarro 60 g. de crema</t>
  </si>
  <si>
    <t>Ketanserina</t>
  </si>
  <si>
    <t>Tubo de 78 g. de gel</t>
  </si>
  <si>
    <t>Fenazona + Metilo hidroxibenzoato + Glicerol.</t>
  </si>
  <si>
    <t>Frasco 10 ml. de gotas óticas</t>
  </si>
  <si>
    <t>Ciprofloxacina + hidrocortisona.</t>
  </si>
  <si>
    <t xml:space="preserve">Frasco 5 ml. de gotas óticas </t>
  </si>
  <si>
    <t>Doxilamina succinato</t>
  </si>
  <si>
    <t>Bacitracina + sulfato de neomicina + oxido de zinc</t>
  </si>
  <si>
    <t>Tubo de 15 g de crema</t>
  </si>
  <si>
    <t>Guardado, S.A. de C.V.</t>
  </si>
  <si>
    <t>Nitrofurantoína</t>
  </si>
  <si>
    <t>Paracetamol</t>
  </si>
  <si>
    <t>Ketorolaco Trometamol</t>
  </si>
  <si>
    <t>Ampolla 2 ml. de solución inyectable</t>
  </si>
  <si>
    <t>Salbutamol</t>
  </si>
  <si>
    <t>Frasco 20 ml. de solución para nebulizar</t>
  </si>
  <si>
    <t xml:space="preserve">Gabacha hospitalaria desechable de cierre posterior y manga larga con puño de tela (no elástico), talla Medium.  </t>
  </si>
  <si>
    <t xml:space="preserve">Unidad </t>
  </si>
  <si>
    <t>229/2018</t>
  </si>
  <si>
    <t>Sumnistro de medicamentos y materiales para la clinica en lo que resta del año</t>
  </si>
  <si>
    <t xml:space="preserve">1 Jeringa de ácido fosfórico o ácido grabador (al 37%) en jeringa con 14 ml de gel marca Prime Dent,USA </t>
  </si>
  <si>
    <t>Jeringa</t>
  </si>
  <si>
    <t>Acetaminofen 500 mg</t>
  </si>
  <si>
    <t>Acetaminofen + Diclofenac sódico (550 mg/25mg)</t>
  </si>
  <si>
    <t>Citrato de Orfenadrina+ Diclofenac (30mg/25mg)</t>
  </si>
  <si>
    <t>Dimenhidrinato (50 mg)</t>
  </si>
  <si>
    <t>Maleato de Clorfeniramina (10 mg) ampolla de 1 ml de solucion inyectable)</t>
  </si>
  <si>
    <t>Paracetamol + Maleato de Clorfeniramina+ Clorhidrato de amantadina (330 mg+3mg+50 mg)</t>
  </si>
  <si>
    <t>Propinoxato (20 mg)</t>
  </si>
  <si>
    <t>Sales de rehidratacion oral (Dextrosa Arhidra+Cluoruro de sodio+ Cluororo de Potasio+ Citrato Trisódico dihidratado) 5.024 mg, 0.875 g, 0.375 g, 0.725 g)</t>
  </si>
  <si>
    <t>Doxilamina succionato (25 mg)</t>
  </si>
  <si>
    <t>Dexketroprofeno (2.5 %) tubo de 60 g de gel.</t>
  </si>
  <si>
    <t>Loratadina (10 mg)</t>
  </si>
  <si>
    <t>Simeticona (40mg)</t>
  </si>
  <si>
    <t>tableta</t>
  </si>
  <si>
    <t>sobre x 2</t>
  </si>
  <si>
    <t>cápsula</t>
  </si>
  <si>
    <t>sobres x 4</t>
  </si>
  <si>
    <t>perla o cápsula blanda</t>
  </si>
  <si>
    <t>sobre</t>
  </si>
  <si>
    <t>tubo</t>
  </si>
  <si>
    <t>tabletas masticables</t>
  </si>
  <si>
    <t>UNIDENT S.A DE C.V</t>
  </si>
  <si>
    <t>Victoria Emperatriz Dueñas de Leon</t>
  </si>
  <si>
    <t>Fresas de carburo N° 556</t>
  </si>
  <si>
    <t>Fresas de carburo N° 330</t>
  </si>
  <si>
    <t>104/2019</t>
  </si>
  <si>
    <t>Bajalengua de madera de 6 pulgadas</t>
  </si>
  <si>
    <t>Curitas (vendas adhesivas largas)</t>
  </si>
  <si>
    <t>Caja por 100 unidades en su respectivo empaque individual</t>
  </si>
  <si>
    <t>Guantes de latex desechables estériles (quirurgicos), talla 6 1/2</t>
  </si>
  <si>
    <t>Gabacha hospitalaria desechable de cierre posterior y puño de elástico, talla Medium</t>
  </si>
  <si>
    <t>Set de infusión de soluciones endovenosas en macrogotero, de plastico desechable (descartable)</t>
  </si>
  <si>
    <t>Cateter endovenoso periférico estéril 22G x 1 pulgada</t>
  </si>
  <si>
    <t>Hisopos flexibles con punta de algodón</t>
  </si>
  <si>
    <t>Frasco de 150 unidades</t>
  </si>
  <si>
    <t>Clohidrato de bencidamina</t>
  </si>
  <si>
    <t>Frasco de 200 ml. De solución</t>
  </si>
  <si>
    <t>Clotrimazol + dipropionato de betametasona + Sulfato de gentamicina</t>
  </si>
  <si>
    <t>tubo 15 g. de crema</t>
  </si>
  <si>
    <t>Diclofenaco Potásico</t>
  </si>
  <si>
    <t>Grageas</t>
  </si>
  <si>
    <t>Extracto de flores de manzanilla, aceite de manzanilla, aceite de menta piperita, aceite de anís.</t>
  </si>
  <si>
    <t>Frasco de al menos 30 ml. De solución para pulverización bucal</t>
  </si>
  <si>
    <t>Clorixinato de lisina + Clorhidrato de ciclobenzaprina</t>
  </si>
  <si>
    <t>Senósidos A y B</t>
  </si>
  <si>
    <t>Ampolla de 2 ml. De solución inyectable</t>
  </si>
  <si>
    <t>Capsulas</t>
  </si>
  <si>
    <t>Bromuro de clidinio + clorhidrato de buspirona</t>
  </si>
  <si>
    <t>Propinoxato</t>
  </si>
  <si>
    <t>Caja por 10 perlas o capsula blanda</t>
  </si>
  <si>
    <t>Vitamina D2 + Vitamina A</t>
  </si>
  <si>
    <t>Ampolla bebible de 3 ml. De solución oral</t>
  </si>
  <si>
    <t>Tiamina + Piridoxina + Cianocobelamina</t>
  </si>
  <si>
    <t>Jeringa prellenada de doble cámara 2 ml. De solución inyectable</t>
  </si>
  <si>
    <t>Bote o tarro 50 g. de crema</t>
  </si>
  <si>
    <t>Latinoamericana Trading, S.A. de C.V.</t>
  </si>
  <si>
    <t>Jeringa descartable estéril de 3 cc con su respectiva aguja No. 22Gx38 mm.</t>
  </si>
  <si>
    <t>Caja por 100 unidades (en empaque unitario)</t>
  </si>
  <si>
    <t>Jeringa descartable estéril de 5 cc con su respectiva aguja No. 22Gx38 mm.</t>
  </si>
  <si>
    <t>Trimetroprim + Sulfametoxazol</t>
  </si>
  <si>
    <t>Diclofenaco sódico</t>
  </si>
  <si>
    <t>Ampolla de 3 ml. De solución inyectable</t>
  </si>
  <si>
    <t>Ranitidina</t>
  </si>
  <si>
    <t>Ampolla 2 ml. De solución inyectable</t>
  </si>
  <si>
    <t>Corporación Noble, S.A. de C.V.</t>
  </si>
  <si>
    <t>Alcohol antibacterial instantáneo para manos (Alcohol etílico al 70°)</t>
  </si>
  <si>
    <t>Frasco con dispensador de al menos 500 ml de gel.</t>
  </si>
  <si>
    <t>Guantes desechables de látex no estériles (o de examen), talla medium</t>
  </si>
  <si>
    <t>Jeringa descartable estéril de 10 cc con su respectiva aguja No. 22G x 38 mm.</t>
  </si>
  <si>
    <t>Unidad (en empaque unitario)</t>
  </si>
  <si>
    <t>Nitrato potásico, Pantenol, Flururo potásico. Acetato de tacoferilo, Alantoína, Cloruro de cetilpiridino</t>
  </si>
  <si>
    <t>Tubo de 75 ml. De pasta dentrifica</t>
  </si>
  <si>
    <t>Nitrato potásico, floruro sódico.</t>
  </si>
  <si>
    <t>Frasco con atomizador de 40 ml. De solución</t>
  </si>
  <si>
    <t>Gluconato de clorhexinida</t>
  </si>
  <si>
    <t>Frasco por 240 ml de colutorio</t>
  </si>
  <si>
    <t>Tubo de 30 ml. De gel</t>
  </si>
  <si>
    <t>Moxifloxacina</t>
  </si>
  <si>
    <t>Caja por 5 comprimidos recubiertos</t>
  </si>
  <si>
    <t>Caja por 35 tabletas</t>
  </si>
  <si>
    <t>Butenafina</t>
  </si>
  <si>
    <t>Frasco de 30 ml. De solución</t>
  </si>
  <si>
    <t>Ácido Fusídico</t>
  </si>
  <si>
    <t>Clorhidrato de propranol</t>
  </si>
  <si>
    <t>Acetaminofén</t>
  </si>
  <si>
    <t>Acetaminofén + Diclofenac sódico</t>
  </si>
  <si>
    <t>Ácido acetil salicíclico</t>
  </si>
  <si>
    <t>Ketorolaco trometamol</t>
  </si>
  <si>
    <t>Caja por 4 comprimidos o tabletas sublinguales</t>
  </si>
  <si>
    <t>Ketorolaco trometamina</t>
  </si>
  <si>
    <t>Diclofenaco sódico + Cianocobalamina + Tiamina + Piridoxina</t>
  </si>
  <si>
    <t>Jeringa prellenada de doble cámara 3 ml. De solución inyectable</t>
  </si>
  <si>
    <t>Clonixinato de lisina + Ergotamina tartrato</t>
  </si>
  <si>
    <t>Frasco de 10 ml. De solución para nebulizar</t>
  </si>
  <si>
    <t>Bromuro de ipratropium</t>
  </si>
  <si>
    <t>Clorfeniramina Maleato</t>
  </si>
  <si>
    <t>Loratadina</t>
  </si>
  <si>
    <t>Paracetamol + clorhidrato de fenilefrina + maleato de clorfeniramina + bromhidrato de dextrometorfano</t>
  </si>
  <si>
    <t>Frasco por 20 tabletas recubiertas</t>
  </si>
  <si>
    <t>Dropropizina</t>
  </si>
  <si>
    <t>Caja por 15 tabletas</t>
  </si>
  <si>
    <t>Ambroxol Clorhidrato</t>
  </si>
  <si>
    <t>Ampolla 1 ml. De solución inyectable</t>
  </si>
  <si>
    <t>Dextrosa anhidra + Cloruro de sodio + Cloruro de potasio + Citrato trisódico dihidratado</t>
  </si>
  <si>
    <t>Sobre con 7.1 g. de granulado en polvo para suspensión oral</t>
  </si>
  <si>
    <t>Tiamina + Cianocobalamina + Dexametasona + Piridoxina + Lidocaína</t>
  </si>
  <si>
    <t>Frasco plástico con 120 dosis en suspensión para pulverización nasal</t>
  </si>
  <si>
    <t>Deflazacort</t>
  </si>
  <si>
    <t>Frasco gotero 15 ml. De solución oftálmica</t>
  </si>
  <si>
    <t>Condroitin sulfato de sodio + hialuronato de sodio</t>
  </si>
  <si>
    <t>Carboximetilcelulosa sódica</t>
  </si>
  <si>
    <t>Sulfato de tobramicina + Dexametasona</t>
  </si>
  <si>
    <t>Crotamiton</t>
  </si>
  <si>
    <t>Frasco de 60 ml. De loción</t>
  </si>
  <si>
    <t>Fenazona + Metilo hidroxibenzoato + Glicerol</t>
  </si>
  <si>
    <t>Frasco de 10 ml. De gotas óticas</t>
  </si>
  <si>
    <t>Ciprofloxacina + hidrocortisona</t>
  </si>
  <si>
    <t>Frasco de 5 ml. De gotas óticas</t>
  </si>
  <si>
    <t>Guantes desechables de látex no estériles (o de examen), talla small</t>
  </si>
  <si>
    <t>Fusidato de sodio impregnado en gasas de 10 cm. Por 10 cm.</t>
  </si>
  <si>
    <t>Sobre que contiene 10 gasas</t>
  </si>
  <si>
    <t xml:space="preserve">Dexketoprofeno </t>
  </si>
  <si>
    <t>Paracetamol + clorhidrato de amantadina + maleato de clorfeniramina</t>
  </si>
  <si>
    <t>Levodropropizina</t>
  </si>
  <si>
    <t>Frasco de 120 ml. De solución</t>
  </si>
  <si>
    <t>Lanzoprazol</t>
  </si>
  <si>
    <t>Caja por 30 sobres con polvo para suspensión oral</t>
  </si>
  <si>
    <t>Pancreatina + Dimeticona + Extracto seco de bilis de buey + Celulosa de aspergilus niger</t>
  </si>
  <si>
    <t>Gragea con capa entérica</t>
  </si>
  <si>
    <t>Ácido ascorbico (Vitamina C)</t>
  </si>
  <si>
    <t xml:space="preserve">Cinitapride + simeticona + Pancreatina </t>
  </si>
  <si>
    <t>78/2016</t>
  </si>
  <si>
    <t>Suministro de medicamentos y materiales desechables para Clínica Médico Dental</t>
  </si>
  <si>
    <t>FARMIX, S.A. de C.V.</t>
  </si>
  <si>
    <t>Vendas elésticas de 6 pulgadas</t>
  </si>
  <si>
    <t>Vendas elésticas de 3 pulgadas</t>
  </si>
  <si>
    <t>Algodón</t>
  </si>
  <si>
    <t>Libra</t>
  </si>
  <si>
    <t>Caja de 100 unidades</t>
  </si>
  <si>
    <t>Vendas de gasa</t>
  </si>
  <si>
    <t>Rollo de 4 pulgadas x 10 yardas</t>
  </si>
  <si>
    <t>Ciprofloxacino</t>
  </si>
  <si>
    <t>Ketoconazol</t>
  </si>
  <si>
    <t>Tubo crema de 30 gramos</t>
  </si>
  <si>
    <t>Sulfadiacina de plata 1%</t>
  </si>
  <si>
    <t>Tarro 60 gr.</t>
  </si>
  <si>
    <t>Ungüento 5 g</t>
  </si>
  <si>
    <t>Acetaminofen</t>
  </si>
  <si>
    <t>Diclofenaco Sódico</t>
  </si>
  <si>
    <t>Ampolla 3 ml</t>
  </si>
  <si>
    <t>Clonixinato de Lisina-Ergotamina Tartrato</t>
  </si>
  <si>
    <t>Cloruro de decualinio + clorhidrato de dibucaína</t>
  </si>
  <si>
    <t>Pastillas</t>
  </si>
  <si>
    <t>Extracto de flores de manzanilla, aceite de manzanilla, aceite de menta piperita, aceite de anís, Sacarina Sódica.</t>
  </si>
  <si>
    <t>Frasco de 30 ml. (solución para pulverización bucal)</t>
  </si>
  <si>
    <t>Ampolla de 2 ml. Con su jeringa</t>
  </si>
  <si>
    <t>Ampolla de 1 ml. Con su jeringa</t>
  </si>
  <si>
    <t>Jarabe-Frasco de 120 ml.</t>
  </si>
  <si>
    <t>Jarabe-Frasco solución de 120 ml.</t>
  </si>
  <si>
    <t>Bromuro de Ipatroprium</t>
  </si>
  <si>
    <t>Solución para nebulizar 10 ml.</t>
  </si>
  <si>
    <t>Sobres de polvo para suspensión bebible (caja x 30 sobres)</t>
  </si>
  <si>
    <t>Saccharomyces boulardii</t>
  </si>
  <si>
    <t>Ampolla de 2 ml con su jeringa</t>
  </si>
  <si>
    <t>Bromuro de Clidinio + buspirona</t>
  </si>
  <si>
    <t>Tubo x 10 tabletas efervescentes</t>
  </si>
  <si>
    <t>crema-tubo de 30 gramos</t>
  </si>
  <si>
    <t>Colirio de 10 ml.</t>
  </si>
  <si>
    <t>Cloranfenicol al 0.25%</t>
  </si>
  <si>
    <t>Colirio de 15 ml.</t>
  </si>
  <si>
    <t>Diclofenaco sódico + clanocobalamina + Tiamina + Pridoxina + Lidocaina</t>
  </si>
  <si>
    <t>Solución inyectable de 2 ml. con su jeringa</t>
  </si>
  <si>
    <t>Vitamina B1, B6, B12 + Dexametasona + Lidocaina clorhidrato</t>
  </si>
  <si>
    <t>Ampolla, jeringa prellenada de 3 ml.</t>
  </si>
  <si>
    <t>Crotamiton al 10%</t>
  </si>
  <si>
    <t>Frasco de 60 ml. (loción)</t>
  </si>
  <si>
    <t>237/2014 D.J.</t>
  </si>
  <si>
    <t>Licitación Publica No. 06/2015 SUMINISTRO DE MEDICAMENTOS Y MATERIALES DESECHABLES</t>
  </si>
  <si>
    <t>Vendas elásticas de 6 pulgadas</t>
  </si>
  <si>
    <t>30 de diciembre de 2014</t>
  </si>
  <si>
    <t>Vendas elásticas de 3 pulgadas</t>
  </si>
  <si>
    <t>Bajatengua de madera</t>
  </si>
  <si>
    <r>
      <t xml:space="preserve">caja x </t>
    </r>
    <r>
      <rPr>
        <sz val="8.5"/>
        <color theme="1"/>
        <rFont val="Times New Roman"/>
        <family val="1"/>
      </rPr>
      <t>100</t>
    </r>
  </si>
  <si>
    <r>
      <t xml:space="preserve">Caja x 100 (tamaño </t>
    </r>
    <r>
      <rPr>
        <sz val="8"/>
        <color theme="1"/>
        <rFont val="Arial"/>
        <family val="2"/>
      </rPr>
      <t>mediano)</t>
    </r>
  </si>
  <si>
    <t>Caja x 100</t>
  </si>
  <si>
    <t>Guantes desechables estériles 7 1/2</t>
  </si>
  <si>
    <t>Par guantes</t>
  </si>
  <si>
    <t>Hisopos de madera largos</t>
  </si>
  <si>
    <r>
      <t xml:space="preserve">Bolsa </t>
    </r>
    <r>
      <rPr>
        <sz val="8.5"/>
        <color theme="1"/>
        <rFont val="Arial"/>
        <family val="2"/>
      </rPr>
      <t xml:space="preserve">ó </t>
    </r>
    <r>
      <rPr>
        <sz val="7.5"/>
        <color theme="1"/>
        <rFont val="Arial"/>
        <family val="2"/>
      </rPr>
      <t>caja x 100</t>
    </r>
  </si>
  <si>
    <t>Micropore</t>
  </si>
  <si>
    <t>Rollo x 100 yardas (1 pulgada)</t>
  </si>
  <si>
    <r>
      <t>V</t>
    </r>
    <r>
      <rPr>
        <sz val="8"/>
        <color rgb="FF2D3134"/>
        <rFont val="Arial"/>
        <family val="2"/>
      </rPr>
      <t>e</t>
    </r>
    <r>
      <rPr>
        <sz val="8"/>
        <color rgb="FF15181A"/>
        <rFont val="Arial"/>
        <family val="2"/>
      </rPr>
      <t>n</t>
    </r>
    <r>
      <rPr>
        <sz val="8"/>
        <color rgb="FF2D3134"/>
        <rFont val="Arial"/>
        <family val="2"/>
      </rPr>
      <t>das de gasa</t>
    </r>
  </si>
  <si>
    <r>
      <t>R</t>
    </r>
    <r>
      <rPr>
        <sz val="8"/>
        <color rgb="FF2D3134"/>
        <rFont val="Arial"/>
        <family val="2"/>
      </rPr>
      <t>o</t>
    </r>
    <r>
      <rPr>
        <sz val="8"/>
        <color rgb="FF15181A"/>
        <rFont val="Arial"/>
        <family val="2"/>
      </rPr>
      <t>ll</t>
    </r>
    <r>
      <rPr>
        <sz val="8"/>
        <color rgb="FF2D3134"/>
        <rFont val="Arial"/>
        <family val="2"/>
      </rPr>
      <t xml:space="preserve">o </t>
    </r>
    <r>
      <rPr>
        <sz val="8"/>
        <color rgb="FF15181A"/>
        <rFont val="Arial"/>
        <family val="2"/>
      </rPr>
      <t>4 pulg</t>
    </r>
    <r>
      <rPr>
        <sz val="8"/>
        <color rgb="FF2D3134"/>
        <rFont val="Arial"/>
        <family val="2"/>
      </rPr>
      <t xml:space="preserve">adas x </t>
    </r>
    <r>
      <rPr>
        <sz val="8"/>
        <color rgb="FF15181A"/>
        <rFont val="Arial"/>
        <family val="2"/>
      </rPr>
      <t>1O y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r</t>
    </r>
    <r>
      <rPr>
        <sz val="8"/>
        <color rgb="FF2D3134"/>
        <rFont val="Arial"/>
        <family val="2"/>
      </rPr>
      <t>das</t>
    </r>
  </si>
  <si>
    <r>
      <t>D</t>
    </r>
    <r>
      <rPr>
        <sz val="8"/>
        <color rgb="FF2D3134"/>
        <rFont val="Arial"/>
        <family val="2"/>
      </rPr>
      <t>esca</t>
    </r>
    <r>
      <rPr>
        <sz val="8"/>
        <color rgb="FF15181A"/>
        <rFont val="Arial"/>
        <family val="2"/>
      </rPr>
      <t>rt</t>
    </r>
    <r>
      <rPr>
        <sz val="8"/>
        <color rgb="FF2D3134"/>
        <rFont val="Arial"/>
        <family val="2"/>
      </rPr>
      <t>ab</t>
    </r>
    <r>
      <rPr>
        <sz val="8"/>
        <color theme="1"/>
        <rFont val="Arial"/>
        <family val="2"/>
      </rPr>
      <t>l</t>
    </r>
    <r>
      <rPr>
        <sz val="8"/>
        <color rgb="FF2D3134"/>
        <rFont val="Arial"/>
        <family val="2"/>
      </rPr>
      <t xml:space="preserve">e </t>
    </r>
    <r>
      <rPr>
        <sz val="8"/>
        <color rgb="FF15181A"/>
        <rFont val="Arial"/>
        <family val="2"/>
      </rPr>
      <t>p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 xml:space="preserve">ra </t>
    </r>
    <r>
      <rPr>
        <sz val="8"/>
        <color rgb="FF2D3134"/>
        <rFont val="Arial"/>
        <family val="2"/>
      </rPr>
      <t>s</t>
    </r>
    <r>
      <rPr>
        <sz val="8"/>
        <color rgb="FF15181A"/>
        <rFont val="Arial"/>
        <family val="2"/>
      </rPr>
      <t>u</t>
    </r>
    <r>
      <rPr>
        <sz val="8"/>
        <color rgb="FF2D3134"/>
        <rFont val="Arial"/>
        <family val="2"/>
      </rPr>
      <t>e</t>
    </r>
    <r>
      <rPr>
        <sz val="8"/>
        <color rgb="FF15181A"/>
        <rFont val="Arial"/>
        <family val="2"/>
      </rPr>
      <t>ro</t>
    </r>
  </si>
  <si>
    <r>
      <t>Uni</t>
    </r>
    <r>
      <rPr>
        <sz val="8"/>
        <color rgb="FF2D3134"/>
        <rFont val="Arial"/>
        <family val="2"/>
      </rPr>
      <t>dad</t>
    </r>
  </si>
  <si>
    <r>
      <t>V</t>
    </r>
    <r>
      <rPr>
        <sz val="8"/>
        <color rgb="FF2D3134"/>
        <rFont val="Arial"/>
        <family val="2"/>
      </rPr>
      <t>enoca</t>
    </r>
    <r>
      <rPr>
        <sz val="8"/>
        <color rgb="FF15181A"/>
        <rFont val="Arial"/>
        <family val="2"/>
      </rPr>
      <t xml:space="preserve">t </t>
    </r>
    <r>
      <rPr>
        <sz val="8"/>
        <color rgb="FF2D3134"/>
        <rFont val="Arial"/>
        <family val="2"/>
      </rPr>
      <t>20 G</t>
    </r>
  </si>
  <si>
    <r>
      <t>J</t>
    </r>
    <r>
      <rPr>
        <sz val="8"/>
        <color rgb="FF2D3134"/>
        <rFont val="Arial"/>
        <family val="2"/>
      </rPr>
      <t>e</t>
    </r>
    <r>
      <rPr>
        <sz val="8"/>
        <color rgb="FF15181A"/>
        <rFont val="Arial"/>
        <family val="2"/>
      </rPr>
      <t>rin</t>
    </r>
    <r>
      <rPr>
        <sz val="8"/>
        <color rgb="FF2D3134"/>
        <rFont val="Arial"/>
        <family val="2"/>
      </rPr>
      <t xml:space="preserve">ga de </t>
    </r>
    <r>
      <rPr>
        <sz val="8"/>
        <color rgb="FF15181A"/>
        <rFont val="Arial"/>
        <family val="2"/>
      </rPr>
      <t xml:space="preserve">1O </t>
    </r>
    <r>
      <rPr>
        <sz val="8"/>
        <color rgb="FF2D3134"/>
        <rFont val="Arial"/>
        <family val="2"/>
      </rPr>
      <t xml:space="preserve">c </t>
    </r>
    <r>
      <rPr>
        <sz val="8"/>
        <color rgb="FF15181A"/>
        <rFont val="Arial"/>
        <family val="2"/>
      </rPr>
      <t xml:space="preserve">e </t>
    </r>
    <r>
      <rPr>
        <sz val="8"/>
        <color rgb="FF2D3134"/>
        <rFont val="Arial"/>
        <family val="2"/>
      </rPr>
      <t>co</t>
    </r>
    <r>
      <rPr>
        <sz val="8"/>
        <color rgb="FF15181A"/>
        <rFont val="Arial"/>
        <family val="2"/>
      </rPr>
      <t xml:space="preserve">n </t>
    </r>
    <r>
      <rPr>
        <sz val="8"/>
        <color rgb="FF2D3134"/>
        <rFont val="Arial"/>
        <family val="2"/>
      </rPr>
      <t>s</t>
    </r>
    <r>
      <rPr>
        <sz val="8"/>
        <color rgb="FF15181A"/>
        <rFont val="Arial"/>
        <family val="2"/>
      </rPr>
      <t xml:space="preserve">u </t>
    </r>
    <r>
      <rPr>
        <sz val="8"/>
        <color rgb="FF2D3134"/>
        <rFont val="Arial"/>
        <family val="2"/>
      </rPr>
      <t xml:space="preserve">respec </t>
    </r>
    <r>
      <rPr>
        <sz val="8"/>
        <color rgb="FF15181A"/>
        <rFont val="Arial"/>
        <family val="2"/>
      </rPr>
      <t>ti</t>
    </r>
    <r>
      <rPr>
        <sz val="8"/>
        <color rgb="FF2D3134"/>
        <rFont val="Arial"/>
        <family val="2"/>
      </rPr>
      <t>va ag</t>
    </r>
    <r>
      <rPr>
        <sz val="8"/>
        <color rgb="FF15181A"/>
        <rFont val="Arial"/>
        <family val="2"/>
      </rPr>
      <t>u</t>
    </r>
    <r>
      <rPr>
        <sz val="8"/>
        <color rgb="FF2D3134"/>
        <rFont val="Arial"/>
        <family val="2"/>
      </rPr>
      <t xml:space="preserve">ja </t>
    </r>
    <r>
      <rPr>
        <sz val="8"/>
        <color rgb="FF15181A"/>
        <rFont val="Arial"/>
        <family val="2"/>
      </rPr>
      <t>No</t>
    </r>
    <r>
      <rPr>
        <sz val="8"/>
        <color rgb="FF46494D"/>
        <rFont val="Arial"/>
        <family val="2"/>
      </rPr>
      <t xml:space="preserve">. </t>
    </r>
    <r>
      <rPr>
        <sz val="8"/>
        <color rgb="FF2D3134"/>
        <rFont val="Arial"/>
        <family val="2"/>
      </rPr>
      <t xml:space="preserve">22Gx38 </t>
    </r>
    <r>
      <rPr>
        <sz val="8"/>
        <color rgb="FF15181A"/>
        <rFont val="Arial"/>
        <family val="2"/>
      </rPr>
      <t>mm</t>
    </r>
  </si>
  <si>
    <r>
      <t>Unid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d</t>
    </r>
  </si>
  <si>
    <r>
      <t>J</t>
    </r>
    <r>
      <rPr>
        <sz val="8"/>
        <color rgb="FF2D3134"/>
        <rFont val="Arial"/>
        <family val="2"/>
      </rPr>
      <t>e</t>
    </r>
    <r>
      <rPr>
        <sz val="8"/>
        <color rgb="FF15181A"/>
        <rFont val="Arial"/>
        <family val="2"/>
      </rPr>
      <t>rin</t>
    </r>
    <r>
      <rPr>
        <sz val="8"/>
        <color rgb="FF2D3134"/>
        <rFont val="Arial"/>
        <family val="2"/>
      </rPr>
      <t xml:space="preserve">ga </t>
    </r>
    <r>
      <rPr>
        <sz val="8"/>
        <color rgb="FF15181A"/>
        <rFont val="Arial"/>
        <family val="2"/>
      </rPr>
      <t>d</t>
    </r>
    <r>
      <rPr>
        <sz val="8"/>
        <color rgb="FF2D3134"/>
        <rFont val="Arial"/>
        <family val="2"/>
      </rPr>
      <t>e 3 ce co</t>
    </r>
    <r>
      <rPr>
        <sz val="8"/>
        <color rgb="FF15181A"/>
        <rFont val="Arial"/>
        <family val="2"/>
      </rPr>
      <t xml:space="preserve">n </t>
    </r>
    <r>
      <rPr>
        <sz val="8"/>
        <color rgb="FF2D3134"/>
        <rFont val="Arial"/>
        <family val="2"/>
      </rPr>
      <t>s</t>
    </r>
    <r>
      <rPr>
        <sz val="8"/>
        <color rgb="FF15181A"/>
        <rFont val="Arial"/>
        <family val="2"/>
      </rPr>
      <t>u r</t>
    </r>
    <r>
      <rPr>
        <sz val="8"/>
        <color rgb="FF2D3134"/>
        <rFont val="Arial"/>
        <family val="2"/>
      </rPr>
      <t>es</t>
    </r>
    <r>
      <rPr>
        <sz val="8"/>
        <color rgb="FF15181A"/>
        <rFont val="Arial"/>
        <family val="2"/>
      </rPr>
      <t>p</t>
    </r>
    <r>
      <rPr>
        <sz val="8"/>
        <color rgb="FF2D3134"/>
        <rFont val="Arial"/>
        <family val="2"/>
      </rPr>
      <t>ec</t>
    </r>
    <r>
      <rPr>
        <sz val="8"/>
        <color rgb="FF15181A"/>
        <rFont val="Arial"/>
        <family val="2"/>
      </rPr>
      <t>tiv</t>
    </r>
    <r>
      <rPr>
        <sz val="8"/>
        <color rgb="FF2D3134"/>
        <rFont val="Arial"/>
        <family val="2"/>
      </rPr>
      <t>a ag</t>
    </r>
    <r>
      <rPr>
        <sz val="8"/>
        <color rgb="FF15181A"/>
        <rFont val="Arial"/>
        <family val="2"/>
      </rPr>
      <t>uja N</t>
    </r>
    <r>
      <rPr>
        <sz val="8"/>
        <color rgb="FF2D3134"/>
        <rFont val="Arial"/>
        <family val="2"/>
      </rPr>
      <t>o</t>
    </r>
    <r>
      <rPr>
        <sz val="8"/>
        <color theme="1"/>
        <rFont val="Arial"/>
        <family val="2"/>
      </rPr>
      <t xml:space="preserve">. </t>
    </r>
    <r>
      <rPr>
        <sz val="8"/>
        <color rgb="FF2D3134"/>
        <rFont val="Arial"/>
        <family val="2"/>
      </rPr>
      <t>22</t>
    </r>
    <r>
      <rPr>
        <sz val="8"/>
        <color rgb="FF15181A"/>
        <rFont val="Arial"/>
        <family val="2"/>
      </rPr>
      <t>G</t>
    </r>
    <r>
      <rPr>
        <sz val="8"/>
        <color rgb="FF2D3134"/>
        <rFont val="Arial"/>
        <family val="2"/>
      </rPr>
      <t xml:space="preserve">x38 </t>
    </r>
    <r>
      <rPr>
        <sz val="8"/>
        <color rgb="FF15181A"/>
        <rFont val="Arial"/>
        <family val="2"/>
      </rPr>
      <t>mm</t>
    </r>
  </si>
  <si>
    <r>
      <t>ca</t>
    </r>
    <r>
      <rPr>
        <sz val="8"/>
        <color theme="1"/>
        <rFont val="Arial"/>
        <family val="2"/>
      </rPr>
      <t>j</t>
    </r>
    <r>
      <rPr>
        <sz val="8"/>
        <color rgb="FF2D3134"/>
        <rFont val="Arial"/>
        <family val="2"/>
      </rPr>
      <t xml:space="preserve">a x </t>
    </r>
    <r>
      <rPr>
        <sz val="8"/>
        <color rgb="FF15181A"/>
        <rFont val="Arial"/>
        <family val="2"/>
      </rPr>
      <t>10</t>
    </r>
    <r>
      <rPr>
        <sz val="8"/>
        <color rgb="FF2D3134"/>
        <rFont val="Arial"/>
        <family val="2"/>
      </rPr>
      <t xml:space="preserve">0 </t>
    </r>
    <r>
      <rPr>
        <sz val="8"/>
        <color rgb="FF15181A"/>
        <rFont val="Arial"/>
        <family val="2"/>
      </rPr>
      <t>un</t>
    </r>
    <r>
      <rPr>
        <sz val="8"/>
        <color theme="1"/>
        <rFont val="Arial"/>
        <family val="2"/>
      </rPr>
      <t>i</t>
    </r>
    <r>
      <rPr>
        <sz val="8"/>
        <color rgb="FF15181A"/>
        <rFont val="Arial"/>
        <family val="2"/>
      </rPr>
      <t>d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d</t>
    </r>
    <r>
      <rPr>
        <sz val="8"/>
        <color rgb="FF2D3134"/>
        <rFont val="Arial"/>
        <family val="2"/>
      </rPr>
      <t>es</t>
    </r>
  </si>
  <si>
    <r>
      <t>J</t>
    </r>
    <r>
      <rPr>
        <sz val="8"/>
        <color rgb="FF2D3134"/>
        <rFont val="Arial"/>
        <family val="2"/>
      </rPr>
      <t>e</t>
    </r>
    <r>
      <rPr>
        <sz val="8"/>
        <color rgb="FF15181A"/>
        <rFont val="Arial"/>
        <family val="2"/>
      </rPr>
      <t>rin</t>
    </r>
    <r>
      <rPr>
        <sz val="8"/>
        <color rgb="FF2D3134"/>
        <rFont val="Arial"/>
        <family val="2"/>
      </rPr>
      <t xml:space="preserve">ga </t>
    </r>
    <r>
      <rPr>
        <sz val="8"/>
        <color rgb="FF15181A"/>
        <rFont val="Arial"/>
        <family val="2"/>
      </rPr>
      <t>d</t>
    </r>
    <r>
      <rPr>
        <sz val="8"/>
        <color rgb="FF2D3134"/>
        <rFont val="Arial"/>
        <family val="2"/>
      </rPr>
      <t>e 5 ce c</t>
    </r>
    <r>
      <rPr>
        <sz val="8"/>
        <color rgb="FF15181A"/>
        <rFont val="Arial"/>
        <family val="2"/>
      </rPr>
      <t xml:space="preserve">on </t>
    </r>
    <r>
      <rPr>
        <sz val="8"/>
        <color rgb="FF2D3134"/>
        <rFont val="Arial"/>
        <family val="2"/>
      </rPr>
      <t>s</t>
    </r>
    <r>
      <rPr>
        <sz val="8"/>
        <color rgb="FF15181A"/>
        <rFont val="Arial"/>
        <family val="2"/>
      </rPr>
      <t xml:space="preserve">u </t>
    </r>
    <r>
      <rPr>
        <sz val="8"/>
        <color rgb="FF2D3134"/>
        <rFont val="Arial"/>
        <family val="2"/>
      </rPr>
      <t>res</t>
    </r>
    <r>
      <rPr>
        <sz val="8"/>
        <color rgb="FF15181A"/>
        <rFont val="Arial"/>
        <family val="2"/>
      </rPr>
      <t>p</t>
    </r>
    <r>
      <rPr>
        <sz val="8"/>
        <color rgb="FF2D3134"/>
        <rFont val="Arial"/>
        <family val="2"/>
      </rPr>
      <t>ec</t>
    </r>
    <r>
      <rPr>
        <sz val="8"/>
        <color rgb="FF15181A"/>
        <rFont val="Arial"/>
        <family val="2"/>
      </rPr>
      <t>ti</t>
    </r>
    <r>
      <rPr>
        <sz val="8"/>
        <color rgb="FF2D3134"/>
        <rFont val="Arial"/>
        <family val="2"/>
      </rPr>
      <t>va ag</t>
    </r>
    <r>
      <rPr>
        <sz val="8"/>
        <color rgb="FF15181A"/>
        <rFont val="Arial"/>
        <family val="2"/>
      </rPr>
      <t>uj</t>
    </r>
    <r>
      <rPr>
        <sz val="8"/>
        <color rgb="FF2D3134"/>
        <rFont val="Arial"/>
        <family val="2"/>
      </rPr>
      <t xml:space="preserve">a </t>
    </r>
    <r>
      <rPr>
        <sz val="8"/>
        <color rgb="FF15181A"/>
        <rFont val="Arial"/>
        <family val="2"/>
      </rPr>
      <t>N</t>
    </r>
    <r>
      <rPr>
        <sz val="8"/>
        <color rgb="FF2D3134"/>
        <rFont val="Arial"/>
        <family val="2"/>
      </rPr>
      <t xml:space="preserve">o. 22Gx38 </t>
    </r>
    <r>
      <rPr>
        <sz val="8"/>
        <color rgb="FF15181A"/>
        <rFont val="Arial"/>
        <family val="2"/>
      </rPr>
      <t>mm</t>
    </r>
  </si>
  <si>
    <r>
      <t xml:space="preserve">caja x </t>
    </r>
    <r>
      <rPr>
        <sz val="8"/>
        <color rgb="FF15181A"/>
        <rFont val="Arial"/>
        <family val="2"/>
      </rPr>
      <t>1</t>
    </r>
    <r>
      <rPr>
        <sz val="8"/>
        <color rgb="FF2D3134"/>
        <rFont val="Arial"/>
        <family val="2"/>
      </rPr>
      <t xml:space="preserve">00 </t>
    </r>
    <r>
      <rPr>
        <sz val="8"/>
        <color rgb="FF15181A"/>
        <rFont val="Arial"/>
        <family val="2"/>
      </rPr>
      <t>unid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d</t>
    </r>
    <r>
      <rPr>
        <sz val="8"/>
        <color rgb="FF2D3134"/>
        <rFont val="Arial"/>
        <family val="2"/>
      </rPr>
      <t>es</t>
    </r>
  </si>
  <si>
    <r>
      <t xml:space="preserve">Ge </t>
    </r>
    <r>
      <rPr>
        <sz val="8"/>
        <color rgb="FF15181A"/>
        <rFont val="Arial"/>
        <family val="2"/>
      </rPr>
      <t xml:space="preserve">l lubri </t>
    </r>
    <r>
      <rPr>
        <sz val="8"/>
        <color rgb="FF2D3134"/>
        <rFont val="Arial"/>
        <family val="2"/>
      </rPr>
      <t>ca</t>
    </r>
    <r>
      <rPr>
        <sz val="8"/>
        <color rgb="FF15181A"/>
        <rFont val="Arial"/>
        <family val="2"/>
      </rPr>
      <t>nt</t>
    </r>
    <r>
      <rPr>
        <sz val="8"/>
        <color rgb="FF2D3134"/>
        <rFont val="Arial"/>
        <family val="2"/>
      </rPr>
      <t>e</t>
    </r>
  </si>
  <si>
    <r>
      <t xml:space="preserve">Un </t>
    </r>
    <r>
      <rPr>
        <sz val="8"/>
        <color rgb="FF2D3134"/>
        <rFont val="Arial"/>
        <family val="2"/>
      </rPr>
      <t>i</t>
    </r>
    <r>
      <rPr>
        <sz val="8"/>
        <color rgb="FF15181A"/>
        <rFont val="Arial"/>
        <family val="2"/>
      </rPr>
      <t>d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d</t>
    </r>
  </si>
  <si>
    <r>
      <t>A</t>
    </r>
    <r>
      <rPr>
        <sz val="8"/>
        <color rgb="FF15181A"/>
        <rFont val="Arial"/>
        <family val="2"/>
      </rPr>
      <t>l</t>
    </r>
    <r>
      <rPr>
        <sz val="8"/>
        <color rgb="FF2D3134"/>
        <rFont val="Arial"/>
        <family val="2"/>
      </rPr>
      <t>co</t>
    </r>
    <r>
      <rPr>
        <sz val="8"/>
        <color rgb="FF15181A"/>
        <rFont val="Arial"/>
        <family val="2"/>
      </rPr>
      <t>h</t>
    </r>
    <r>
      <rPr>
        <sz val="8"/>
        <color rgb="FF2D3134"/>
        <rFont val="Arial"/>
        <family val="2"/>
      </rPr>
      <t>o</t>
    </r>
    <r>
      <rPr>
        <sz val="8"/>
        <color rgb="FF15181A"/>
        <rFont val="Arial"/>
        <family val="2"/>
      </rPr>
      <t xml:space="preserve">l </t>
    </r>
    <r>
      <rPr>
        <sz val="8"/>
        <color rgb="FF2D3134"/>
        <rFont val="Arial"/>
        <family val="2"/>
      </rPr>
      <t>90 g</t>
    </r>
    <r>
      <rPr>
        <sz val="8"/>
        <color rgb="FF15181A"/>
        <rFont val="Arial"/>
        <family val="2"/>
      </rPr>
      <t>r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d</t>
    </r>
    <r>
      <rPr>
        <sz val="8"/>
        <color rgb="FF2D3134"/>
        <rFont val="Arial"/>
        <family val="2"/>
      </rPr>
      <t>os</t>
    </r>
  </si>
  <si>
    <r>
      <t>G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l</t>
    </r>
    <r>
      <rPr>
        <sz val="8"/>
        <color rgb="FF2D3134"/>
        <rFont val="Arial"/>
        <family val="2"/>
      </rPr>
      <t>ó</t>
    </r>
    <r>
      <rPr>
        <sz val="8"/>
        <color rgb="FF15181A"/>
        <rFont val="Arial"/>
        <family val="2"/>
      </rPr>
      <t>n</t>
    </r>
  </si>
  <si>
    <r>
      <t>A</t>
    </r>
    <r>
      <rPr>
        <sz val="8"/>
        <color theme="1"/>
        <rFont val="Arial"/>
        <family val="2"/>
      </rPr>
      <t>l</t>
    </r>
    <r>
      <rPr>
        <sz val="8"/>
        <color rgb="FF2D3134"/>
        <rFont val="Arial"/>
        <family val="2"/>
      </rPr>
      <t>co</t>
    </r>
    <r>
      <rPr>
        <sz val="8"/>
        <color rgb="FF15181A"/>
        <rFont val="Arial"/>
        <family val="2"/>
      </rPr>
      <t>h</t>
    </r>
    <r>
      <rPr>
        <sz val="8"/>
        <color rgb="FF2D3134"/>
        <rFont val="Arial"/>
        <family val="2"/>
      </rPr>
      <t>o</t>
    </r>
    <r>
      <rPr>
        <sz val="8"/>
        <color rgb="FF15181A"/>
        <rFont val="Arial"/>
        <family val="2"/>
      </rPr>
      <t xml:space="preserve">l </t>
    </r>
    <r>
      <rPr>
        <sz val="8"/>
        <color rgb="FF2D3134"/>
        <rFont val="Arial"/>
        <family val="2"/>
      </rPr>
      <t>ge</t>
    </r>
    <r>
      <rPr>
        <sz val="8"/>
        <color theme="1"/>
        <rFont val="Arial"/>
        <family val="2"/>
      </rPr>
      <t xml:space="preserve">l 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ntib</t>
    </r>
    <r>
      <rPr>
        <sz val="8"/>
        <color rgb="FF2D3134"/>
        <rFont val="Arial"/>
        <family val="2"/>
      </rPr>
      <t>acte</t>
    </r>
    <r>
      <rPr>
        <sz val="8"/>
        <color rgb="FF15181A"/>
        <rFont val="Arial"/>
        <family val="2"/>
      </rPr>
      <t>ri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l in</t>
    </r>
    <r>
      <rPr>
        <sz val="8"/>
        <color rgb="FF2D3134"/>
        <rFont val="Arial"/>
        <family val="2"/>
      </rPr>
      <t>s</t>
    </r>
    <r>
      <rPr>
        <sz val="8"/>
        <color rgb="FF15181A"/>
        <rFont val="Arial"/>
        <family val="2"/>
      </rPr>
      <t>t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nt</t>
    </r>
    <r>
      <rPr>
        <sz val="8"/>
        <color rgb="FF2D3134"/>
        <rFont val="Arial"/>
        <family val="2"/>
      </rPr>
      <t>á</t>
    </r>
    <r>
      <rPr>
        <sz val="8"/>
        <color rgb="FF15181A"/>
        <rFont val="Arial"/>
        <family val="2"/>
      </rPr>
      <t>n</t>
    </r>
    <r>
      <rPr>
        <sz val="8"/>
        <color rgb="FF2D3134"/>
        <rFont val="Arial"/>
        <family val="2"/>
      </rPr>
      <t xml:space="preserve">eo </t>
    </r>
    <r>
      <rPr>
        <sz val="8"/>
        <color rgb="FF15181A"/>
        <rFont val="Arial"/>
        <family val="2"/>
      </rPr>
      <t>p</t>
    </r>
    <r>
      <rPr>
        <sz val="8"/>
        <color rgb="FF2D3134"/>
        <rFont val="Arial"/>
        <family val="2"/>
      </rPr>
      <t xml:space="preserve">ara </t>
    </r>
    <r>
      <rPr>
        <sz val="8"/>
        <color rgb="FF15181A"/>
        <rFont val="Arial"/>
        <family val="2"/>
      </rPr>
      <t>m</t>
    </r>
    <r>
      <rPr>
        <sz val="8"/>
        <color rgb="FF2D3134"/>
        <rFont val="Arial"/>
        <family val="2"/>
      </rPr>
      <t>anos (a</t>
    </r>
    <r>
      <rPr>
        <sz val="8"/>
        <color rgb="FF15181A"/>
        <rFont val="Arial"/>
        <family val="2"/>
      </rPr>
      <t>lc</t>
    </r>
    <r>
      <rPr>
        <sz val="8"/>
        <color rgb="FF2D3134"/>
        <rFont val="Arial"/>
        <family val="2"/>
      </rPr>
      <t>o</t>
    </r>
    <r>
      <rPr>
        <sz val="8"/>
        <color rgb="FF15181A"/>
        <rFont val="Arial"/>
        <family val="2"/>
      </rPr>
      <t>h</t>
    </r>
    <r>
      <rPr>
        <sz val="8"/>
        <color rgb="FF2D3134"/>
        <rFont val="Arial"/>
        <family val="2"/>
      </rPr>
      <t>o</t>
    </r>
    <r>
      <rPr>
        <sz val="8"/>
        <color rgb="FF15181A"/>
        <rFont val="Arial"/>
        <family val="2"/>
      </rPr>
      <t>l etílico al 70%)</t>
    </r>
  </si>
  <si>
    <r>
      <t>Fr</t>
    </r>
    <r>
      <rPr>
        <sz val="8"/>
        <color rgb="FF2D3134"/>
        <rFont val="Arial"/>
        <family val="2"/>
      </rPr>
      <t xml:space="preserve">asco de 240 </t>
    </r>
    <r>
      <rPr>
        <sz val="8"/>
        <color rgb="FF15181A"/>
        <rFont val="Arial"/>
        <family val="2"/>
      </rPr>
      <t>m</t>
    </r>
    <r>
      <rPr>
        <sz val="8"/>
        <color rgb="FF2D3134"/>
        <rFont val="Arial"/>
        <family val="2"/>
      </rPr>
      <t>i co</t>
    </r>
    <r>
      <rPr>
        <sz val="8"/>
        <color rgb="FF15181A"/>
        <rFont val="Arial"/>
        <family val="2"/>
      </rPr>
      <t>n di</t>
    </r>
    <r>
      <rPr>
        <sz val="8"/>
        <color rgb="FF2D3134"/>
        <rFont val="Arial"/>
        <family val="2"/>
      </rPr>
      <t>s</t>
    </r>
    <r>
      <rPr>
        <sz val="8"/>
        <color rgb="FF15181A"/>
        <rFont val="Arial"/>
        <family val="2"/>
      </rPr>
      <t>p</t>
    </r>
    <r>
      <rPr>
        <sz val="8"/>
        <color rgb="FF2D3134"/>
        <rFont val="Arial"/>
        <family val="2"/>
      </rPr>
      <t>ensado</t>
    </r>
    <r>
      <rPr>
        <sz val="8"/>
        <color rgb="FF15181A"/>
        <rFont val="Arial"/>
        <family val="2"/>
      </rPr>
      <t>r</t>
    </r>
  </si>
  <si>
    <r>
      <t>G</t>
    </r>
    <r>
      <rPr>
        <sz val="8"/>
        <color rgb="FF15181A"/>
        <rFont val="Arial"/>
        <family val="2"/>
      </rPr>
      <t>lu</t>
    </r>
    <r>
      <rPr>
        <sz val="8"/>
        <color rgb="FF2D3134"/>
        <rFont val="Arial"/>
        <family val="2"/>
      </rPr>
      <t>co</t>
    </r>
    <r>
      <rPr>
        <sz val="8"/>
        <color rgb="FF15181A"/>
        <rFont val="Arial"/>
        <family val="2"/>
      </rPr>
      <t>n</t>
    </r>
    <r>
      <rPr>
        <sz val="8"/>
        <color rgb="FF2D3134"/>
        <rFont val="Arial"/>
        <family val="2"/>
      </rPr>
      <t>a</t>
    </r>
    <r>
      <rPr>
        <sz val="8"/>
        <color rgb="FF15181A"/>
        <rFont val="Arial"/>
        <family val="2"/>
      </rPr>
      <t>t</t>
    </r>
    <r>
      <rPr>
        <sz val="8"/>
        <color rgb="FF2D3134"/>
        <rFont val="Arial"/>
        <family val="2"/>
      </rPr>
      <t>o de clo</t>
    </r>
    <r>
      <rPr>
        <sz val="8"/>
        <color rgb="FF15181A"/>
        <rFont val="Arial"/>
        <family val="2"/>
      </rPr>
      <t>rh</t>
    </r>
    <r>
      <rPr>
        <sz val="8"/>
        <color rgb="FF2D3134"/>
        <rFont val="Arial"/>
        <family val="2"/>
      </rPr>
      <t>e</t>
    </r>
    <r>
      <rPr>
        <sz val="8"/>
        <color rgb="FF15181A"/>
        <rFont val="Arial"/>
        <family val="2"/>
      </rPr>
      <t>x</t>
    </r>
    <r>
      <rPr>
        <sz val="8"/>
        <color rgb="FF2D3134"/>
        <rFont val="Arial"/>
        <family val="2"/>
      </rPr>
      <t>i</t>
    </r>
    <r>
      <rPr>
        <sz val="8"/>
        <color rgb="FF15181A"/>
        <rFont val="Arial"/>
        <family val="2"/>
      </rPr>
      <t>din</t>
    </r>
    <r>
      <rPr>
        <sz val="8"/>
        <color rgb="FF2D3134"/>
        <rFont val="Arial"/>
        <family val="2"/>
      </rPr>
      <t>a</t>
    </r>
  </si>
  <si>
    <r>
      <t>Ga</t>
    </r>
    <r>
      <rPr>
        <sz val="8"/>
        <color rgb="FF15181A"/>
        <rFont val="Arial"/>
        <family val="2"/>
      </rPr>
      <t>l</t>
    </r>
    <r>
      <rPr>
        <sz val="8"/>
        <color rgb="FF2D3134"/>
        <rFont val="Arial"/>
        <family val="2"/>
      </rPr>
      <t>ó</t>
    </r>
    <r>
      <rPr>
        <sz val="8"/>
        <color rgb="FF15181A"/>
        <rFont val="Arial"/>
        <family val="2"/>
      </rPr>
      <t>n</t>
    </r>
  </si>
  <si>
    <t>Digluconato de clorhexidina fluoruro sódico,</t>
  </si>
  <si>
    <r>
      <t xml:space="preserve">Tubo pasta dentífrica de 75 </t>
    </r>
    <r>
      <rPr>
        <sz val="8"/>
        <color theme="1"/>
        <rFont val="Arial"/>
        <family val="2"/>
      </rPr>
      <t>mi</t>
    </r>
  </si>
  <si>
    <r>
      <t xml:space="preserve">Amoxicilina </t>
    </r>
    <r>
      <rPr>
        <b/>
        <sz val="7"/>
        <color theme="1"/>
        <rFont val="Arial"/>
        <family val="2"/>
      </rPr>
      <t xml:space="preserve">+ </t>
    </r>
    <r>
      <rPr>
        <b/>
        <sz val="8.5"/>
        <color theme="1"/>
        <rFont val="Arial"/>
        <family val="2"/>
      </rPr>
      <t>acido clavulánico</t>
    </r>
  </si>
  <si>
    <t>Cápsulas [2</t>
  </si>
  <si>
    <t>Tabletas recubiertas[2/]</t>
  </si>
  <si>
    <t>Cefadroxilo</t>
  </si>
  <si>
    <t>Cápsulas (2)</t>
  </si>
  <si>
    <t>Tabletas recubierta</t>
  </si>
  <si>
    <t>Tableta (2)</t>
  </si>
  <si>
    <t>Tabletas[2n</t>
  </si>
  <si>
    <t>Tubo crema 30 GR</t>
  </si>
  <si>
    <t>tarro 60 gr</t>
  </si>
  <si>
    <t>Tubo de gel de 30ml</t>
  </si>
  <si>
    <t>Metrodinazol</t>
  </si>
  <si>
    <t>Tabletas[2</t>
  </si>
  <si>
    <t>Clohidrato de Etilefrina</t>
  </si>
  <si>
    <t>Gotas (frasco 20 ML)</t>
  </si>
  <si>
    <r>
      <t>Ampo</t>
    </r>
    <r>
      <rPr>
        <sz val="8"/>
        <color rgb="FF000101"/>
        <rFont val="Arial"/>
        <family val="2"/>
      </rPr>
      <t>ll</t>
    </r>
    <r>
      <rPr>
        <sz val="8"/>
        <color rgb="FF262A2D"/>
        <rFont val="Arial"/>
        <family val="2"/>
      </rPr>
      <t xml:space="preserve">as de </t>
    </r>
    <r>
      <rPr>
        <sz val="8"/>
        <color rgb="FF000101"/>
        <rFont val="Arial"/>
        <family val="2"/>
      </rPr>
      <t xml:space="preserve">1 </t>
    </r>
    <r>
      <rPr>
        <sz val="8"/>
        <color rgb="FF13161A"/>
        <rFont val="Arial"/>
        <family val="2"/>
      </rPr>
      <t>m</t>
    </r>
    <r>
      <rPr>
        <sz val="8"/>
        <color rgb="FF000101"/>
        <rFont val="Arial"/>
        <family val="2"/>
      </rPr>
      <t>i</t>
    </r>
  </si>
  <si>
    <r>
      <t>Fena</t>
    </r>
    <r>
      <rPr>
        <sz val="8"/>
        <color rgb="FF3B3F42"/>
        <rFont val="Arial"/>
        <family val="2"/>
      </rPr>
      <t>zopir</t>
    </r>
    <r>
      <rPr>
        <sz val="8"/>
        <color rgb="FF13161A"/>
        <rFont val="Arial"/>
        <family val="2"/>
      </rPr>
      <t>idina</t>
    </r>
  </si>
  <si>
    <r>
      <t>T</t>
    </r>
    <r>
      <rPr>
        <sz val="8"/>
        <color rgb="FF262A2D"/>
        <rFont val="Arial"/>
        <family val="2"/>
      </rPr>
      <t>ab</t>
    </r>
    <r>
      <rPr>
        <sz val="8"/>
        <color rgb="FF000101"/>
        <rFont val="Arial"/>
        <family val="2"/>
      </rPr>
      <t>l</t>
    </r>
    <r>
      <rPr>
        <sz val="8"/>
        <color rgb="FF262A2D"/>
        <rFont val="Arial"/>
        <family val="2"/>
      </rPr>
      <t>e</t>
    </r>
    <r>
      <rPr>
        <sz val="8"/>
        <color rgb="FF000101"/>
        <rFont val="Arial"/>
        <family val="2"/>
      </rPr>
      <t>t</t>
    </r>
    <r>
      <rPr>
        <sz val="8"/>
        <color rgb="FF262A2D"/>
        <rFont val="Arial"/>
        <family val="2"/>
      </rPr>
      <t>as[2/]</t>
    </r>
  </si>
  <si>
    <r>
      <t>Acetam</t>
    </r>
    <r>
      <rPr>
        <sz val="8"/>
        <color rgb="FF000101"/>
        <rFont val="Arial"/>
        <family val="2"/>
      </rPr>
      <t>i</t>
    </r>
    <r>
      <rPr>
        <sz val="8"/>
        <color rgb="FF262A2D"/>
        <rFont val="Arial"/>
        <family val="2"/>
      </rPr>
      <t>nofen</t>
    </r>
  </si>
  <si>
    <r>
      <t>T</t>
    </r>
    <r>
      <rPr>
        <sz val="8"/>
        <color rgb="FF262A2D"/>
        <rFont val="Arial"/>
        <family val="2"/>
      </rPr>
      <t>ab</t>
    </r>
    <r>
      <rPr>
        <sz val="8"/>
        <color rgb="FF000101"/>
        <rFont val="Arial"/>
        <family val="2"/>
      </rPr>
      <t>l</t>
    </r>
    <r>
      <rPr>
        <sz val="8"/>
        <color rgb="FF262A2D"/>
        <rFont val="Arial"/>
        <family val="2"/>
      </rPr>
      <t>eta</t>
    </r>
  </si>
  <si>
    <r>
      <t>Acetam</t>
    </r>
    <r>
      <rPr>
        <sz val="8"/>
        <color rgb="FF000101"/>
        <rFont val="Arial"/>
        <family val="2"/>
      </rPr>
      <t>i</t>
    </r>
    <r>
      <rPr>
        <sz val="8"/>
        <color rgb="FF262A2D"/>
        <rFont val="Arial"/>
        <family val="2"/>
      </rPr>
      <t xml:space="preserve">nofén - </t>
    </r>
    <r>
      <rPr>
        <sz val="8"/>
        <color rgb="FF13161A"/>
        <rFont val="Arial"/>
        <family val="2"/>
      </rPr>
      <t>Diclof</t>
    </r>
    <r>
      <rPr>
        <sz val="8"/>
        <color rgb="FF000101"/>
        <rFont val="Arial"/>
        <family val="2"/>
      </rPr>
      <t>l</t>
    </r>
    <r>
      <rPr>
        <sz val="8"/>
        <color rgb="FF262A2D"/>
        <rFont val="Arial"/>
        <family val="2"/>
      </rPr>
      <t>enac Sódico</t>
    </r>
  </si>
  <si>
    <r>
      <t xml:space="preserve">Diclofenaco </t>
    </r>
    <r>
      <rPr>
        <sz val="8"/>
        <color rgb="FF262A2D"/>
        <rFont val="Arial"/>
        <family val="2"/>
      </rPr>
      <t>Sódico</t>
    </r>
  </si>
  <si>
    <r>
      <t xml:space="preserve">Ampollas 3 </t>
    </r>
    <r>
      <rPr>
        <sz val="8"/>
        <color rgb="FF13161A"/>
        <rFont val="Arial"/>
        <family val="2"/>
      </rPr>
      <t>m</t>
    </r>
    <r>
      <rPr>
        <sz val="8"/>
        <color rgb="FF000101"/>
        <rFont val="Arial"/>
        <family val="2"/>
      </rPr>
      <t>i</t>
    </r>
  </si>
  <si>
    <r>
      <t>l</t>
    </r>
    <r>
      <rPr>
        <sz val="8"/>
        <color rgb="FF262A2D"/>
        <rFont val="Arial"/>
        <family val="2"/>
      </rPr>
      <t>buprofeno</t>
    </r>
  </si>
  <si>
    <r>
      <t xml:space="preserve">Dexketoprofeno </t>
    </r>
    <r>
      <rPr>
        <sz val="8"/>
        <color rgb="FF13161A"/>
        <rFont val="Arial"/>
        <family val="2"/>
      </rPr>
      <t>trometamo</t>
    </r>
    <r>
      <rPr>
        <sz val="8"/>
        <color rgb="FF000101"/>
        <rFont val="Arial"/>
        <family val="2"/>
      </rPr>
      <t>l</t>
    </r>
  </si>
  <si>
    <r>
      <t xml:space="preserve">Tubo </t>
    </r>
    <r>
      <rPr>
        <sz val="8"/>
        <color rgb="FF262A2D"/>
        <rFont val="Arial"/>
        <family val="2"/>
      </rPr>
      <t>de gel de 30 grs.</t>
    </r>
  </si>
  <si>
    <r>
      <t>Extrac</t>
    </r>
    <r>
      <rPr>
        <sz val="8"/>
        <color rgb="FF000101"/>
        <rFont val="Arial"/>
        <family val="2"/>
      </rPr>
      <t>t</t>
    </r>
    <r>
      <rPr>
        <sz val="8"/>
        <color rgb="FF262A2D"/>
        <rFont val="Arial"/>
        <family val="2"/>
      </rPr>
      <t xml:space="preserve">o de </t>
    </r>
    <r>
      <rPr>
        <sz val="8"/>
        <color rgb="FF13161A"/>
        <rFont val="Arial"/>
        <family val="2"/>
      </rPr>
      <t>f</t>
    </r>
    <r>
      <rPr>
        <sz val="8"/>
        <color rgb="FF000101"/>
        <rFont val="Arial"/>
        <family val="2"/>
      </rPr>
      <t>l</t>
    </r>
    <r>
      <rPr>
        <sz val="8"/>
        <color rgb="FF262A2D"/>
        <rFont val="Arial"/>
        <family val="2"/>
      </rPr>
      <t>ores de manzani</t>
    </r>
    <r>
      <rPr>
        <sz val="8"/>
        <color rgb="FF000101"/>
        <rFont val="Arial"/>
        <family val="2"/>
      </rPr>
      <t>ll</t>
    </r>
    <r>
      <rPr>
        <sz val="8"/>
        <color rgb="FF262A2D"/>
        <rFont val="Arial"/>
        <family val="2"/>
      </rPr>
      <t xml:space="preserve">a, aceite de </t>
    </r>
    <r>
      <rPr>
        <sz val="8"/>
        <color rgb="FF13161A"/>
        <rFont val="Arial"/>
        <family val="2"/>
      </rPr>
      <t>man</t>
    </r>
    <r>
      <rPr>
        <sz val="8"/>
        <color rgb="FF3B3F42"/>
        <rFont val="Arial"/>
        <family val="2"/>
      </rPr>
      <t>zan</t>
    </r>
    <r>
      <rPr>
        <sz val="8"/>
        <color rgb="FF13161A"/>
        <rFont val="Arial"/>
        <family val="2"/>
      </rPr>
      <t>ill</t>
    </r>
    <r>
      <rPr>
        <sz val="8"/>
        <color rgb="FF3B3F42"/>
        <rFont val="Arial"/>
        <family val="2"/>
      </rPr>
      <t>a</t>
    </r>
    <r>
      <rPr>
        <sz val="8"/>
        <color rgb="FF13161A"/>
        <rFont val="Arial"/>
        <family val="2"/>
      </rPr>
      <t xml:space="preserve">, </t>
    </r>
    <r>
      <rPr>
        <sz val="8"/>
        <color rgb="FF3B3F42"/>
        <rFont val="Arial"/>
        <family val="2"/>
      </rPr>
      <t>ace</t>
    </r>
    <r>
      <rPr>
        <sz val="8"/>
        <color rgb="FF13161A"/>
        <rFont val="Arial"/>
        <family val="2"/>
      </rPr>
      <t xml:space="preserve">ite </t>
    </r>
    <r>
      <rPr>
        <sz val="8"/>
        <color rgb="FF262A2D"/>
        <rFont val="Arial"/>
        <family val="2"/>
      </rPr>
      <t xml:space="preserve">de </t>
    </r>
    <r>
      <rPr>
        <sz val="8"/>
        <color rgb="FF13161A"/>
        <rFont val="Arial"/>
        <family val="2"/>
      </rPr>
      <t>m</t>
    </r>
    <r>
      <rPr>
        <sz val="8"/>
        <color rgb="FF3B3F42"/>
        <rFont val="Arial"/>
        <family val="2"/>
      </rPr>
      <t>e</t>
    </r>
    <r>
      <rPr>
        <sz val="8"/>
        <color rgb="FF000101"/>
        <rFont val="Arial"/>
        <family val="2"/>
      </rPr>
      <t>n</t>
    </r>
    <r>
      <rPr>
        <sz val="8"/>
        <color rgb="FF262A2D"/>
        <rFont val="Arial"/>
        <family val="2"/>
      </rPr>
      <t xml:space="preserve">ta piperita, aceite de anís, Sacarina </t>
    </r>
    <r>
      <rPr>
        <sz val="8"/>
        <color rgb="FF3B3F42"/>
        <rFont val="Arial"/>
        <family val="2"/>
      </rPr>
      <t>Sód</t>
    </r>
    <r>
      <rPr>
        <sz val="8"/>
        <color rgb="FF000101"/>
        <rFont val="Arial"/>
        <family val="2"/>
      </rPr>
      <t>i</t>
    </r>
    <r>
      <rPr>
        <sz val="8"/>
        <color rgb="FF262A2D"/>
        <rFont val="Arial"/>
        <family val="2"/>
      </rPr>
      <t>ca</t>
    </r>
  </si>
  <si>
    <r>
      <t>Comprimidos recub</t>
    </r>
    <r>
      <rPr>
        <sz val="8"/>
        <color rgb="FF000101"/>
        <rFont val="Arial"/>
        <family val="2"/>
      </rPr>
      <t>i</t>
    </r>
    <r>
      <rPr>
        <sz val="8"/>
        <color rgb="FF262A2D"/>
        <rFont val="Arial"/>
        <family val="2"/>
      </rPr>
      <t>ertos</t>
    </r>
  </si>
  <si>
    <r>
      <t>C</t>
    </r>
    <r>
      <rPr>
        <sz val="8"/>
        <color rgb="FF000101"/>
        <rFont val="Arial"/>
        <family val="2"/>
      </rPr>
      <t>l</t>
    </r>
    <r>
      <rPr>
        <sz val="8"/>
        <color rgb="FF262A2D"/>
        <rFont val="Arial"/>
        <family val="2"/>
      </rPr>
      <t>onixina</t>
    </r>
    <r>
      <rPr>
        <sz val="8"/>
        <color rgb="FF000101"/>
        <rFont val="Arial"/>
        <family val="2"/>
      </rPr>
      <t>t</t>
    </r>
    <r>
      <rPr>
        <sz val="8"/>
        <color rgb="FF262A2D"/>
        <rFont val="Arial"/>
        <family val="2"/>
      </rPr>
      <t xml:space="preserve">o de </t>
    </r>
    <r>
      <rPr>
        <sz val="8"/>
        <color rgb="FF13161A"/>
        <rFont val="Arial"/>
        <family val="2"/>
      </rPr>
      <t>Lis</t>
    </r>
    <r>
      <rPr>
        <sz val="8"/>
        <color rgb="FF000101"/>
        <rFont val="Arial"/>
        <family val="2"/>
      </rPr>
      <t>i</t>
    </r>
    <r>
      <rPr>
        <sz val="8"/>
        <color rgb="FF13161A"/>
        <rFont val="Arial"/>
        <family val="2"/>
      </rPr>
      <t>na</t>
    </r>
    <r>
      <rPr>
        <sz val="8"/>
        <color rgb="FF3B3F42"/>
        <rFont val="Arial"/>
        <family val="2"/>
      </rPr>
      <t>-E</t>
    </r>
    <r>
      <rPr>
        <sz val="8"/>
        <color rgb="FF13161A"/>
        <rFont val="Arial"/>
        <family val="2"/>
      </rPr>
      <t>rgotamina Tartrato</t>
    </r>
  </si>
  <si>
    <r>
      <t xml:space="preserve">Frasco </t>
    </r>
    <r>
      <rPr>
        <sz val="8"/>
        <color rgb="FF13161A"/>
        <rFont val="Arial"/>
        <family val="2"/>
      </rPr>
      <t xml:space="preserve">de </t>
    </r>
    <r>
      <rPr>
        <sz val="8"/>
        <color rgb="FF262A2D"/>
        <rFont val="Arial"/>
        <family val="2"/>
      </rPr>
      <t xml:space="preserve">30 </t>
    </r>
    <r>
      <rPr>
        <sz val="8"/>
        <color rgb="FF13161A"/>
        <rFont val="Arial"/>
        <family val="2"/>
      </rPr>
      <t>m</t>
    </r>
    <r>
      <rPr>
        <sz val="8"/>
        <color rgb="FF000101"/>
        <rFont val="Arial"/>
        <family val="2"/>
      </rPr>
      <t xml:space="preserve">i </t>
    </r>
    <r>
      <rPr>
        <sz val="8"/>
        <color rgb="FF13161A"/>
        <rFont val="Arial"/>
        <family val="2"/>
      </rPr>
      <t>(so</t>
    </r>
    <r>
      <rPr>
        <sz val="8"/>
        <color rgb="FF000101"/>
        <rFont val="Arial"/>
        <family val="2"/>
      </rPr>
      <t>l</t>
    </r>
    <r>
      <rPr>
        <sz val="8"/>
        <color rgb="FF13161A"/>
        <rFont val="Arial"/>
        <family val="2"/>
      </rPr>
      <t xml:space="preserve">ución para </t>
    </r>
    <r>
      <rPr>
        <sz val="8"/>
        <color rgb="FF262A2D"/>
        <rFont val="Arial"/>
        <family val="2"/>
      </rPr>
      <t>pu</t>
    </r>
    <r>
      <rPr>
        <sz val="8"/>
        <color rgb="FF000101"/>
        <rFont val="Arial"/>
        <family val="2"/>
      </rPr>
      <t>l</t>
    </r>
    <r>
      <rPr>
        <sz val="8"/>
        <color rgb="FF262A2D"/>
        <rFont val="Arial"/>
        <family val="2"/>
      </rPr>
      <t xml:space="preserve">verización </t>
    </r>
    <r>
      <rPr>
        <sz val="8"/>
        <color rgb="FF13161A"/>
        <rFont val="Arial"/>
        <family val="2"/>
      </rPr>
      <t>bucal)</t>
    </r>
  </si>
  <si>
    <r>
      <t>C</t>
    </r>
    <r>
      <rPr>
        <sz val="8"/>
        <color rgb="FF000101"/>
        <rFont val="Arial"/>
        <family val="2"/>
      </rPr>
      <t>l</t>
    </r>
    <r>
      <rPr>
        <sz val="8"/>
        <color rgb="FF262A2D"/>
        <rFont val="Arial"/>
        <family val="2"/>
      </rPr>
      <t>oníxinato de lis</t>
    </r>
    <r>
      <rPr>
        <sz val="8"/>
        <color rgb="FF000101"/>
        <rFont val="Arial"/>
        <family val="2"/>
      </rPr>
      <t>i</t>
    </r>
    <r>
      <rPr>
        <sz val="8"/>
        <color rgb="FF262A2D"/>
        <rFont val="Arial"/>
        <family val="2"/>
      </rPr>
      <t>na, Clorhid</t>
    </r>
    <r>
      <rPr>
        <sz val="8"/>
        <color rgb="FF000101"/>
        <rFont val="Arial"/>
        <family val="2"/>
      </rPr>
      <t>r</t>
    </r>
    <r>
      <rPr>
        <sz val="8"/>
        <color rgb="FF262A2D"/>
        <rFont val="Arial"/>
        <family val="2"/>
      </rPr>
      <t>ato de Ciclobenzaprina</t>
    </r>
  </si>
  <si>
    <r>
      <t xml:space="preserve">Comprimidos ó </t>
    </r>
    <r>
      <rPr>
        <sz val="8"/>
        <color rgb="FF13161A"/>
        <rFont val="Arial"/>
        <family val="2"/>
      </rPr>
      <t>t</t>
    </r>
    <r>
      <rPr>
        <sz val="8"/>
        <color rgb="FF3B3F42"/>
        <rFont val="Arial"/>
        <family val="2"/>
      </rPr>
      <t>ab</t>
    </r>
    <r>
      <rPr>
        <sz val="8"/>
        <color rgb="FF000101"/>
        <rFont val="Arial"/>
        <family val="2"/>
      </rPr>
      <t>l</t>
    </r>
    <r>
      <rPr>
        <sz val="8"/>
        <color rgb="FF262A2D"/>
        <rFont val="Arial"/>
        <family val="2"/>
      </rPr>
      <t>etas</t>
    </r>
  </si>
  <si>
    <t>solución para nebulizar 1O mi</t>
  </si>
  <si>
    <t>Ampolla 1 ml con su jeringa</t>
  </si>
  <si>
    <t>Clorfeniranima maleato</t>
  </si>
  <si>
    <r>
      <t xml:space="preserve">Acetaminofén </t>
    </r>
    <r>
      <rPr>
        <sz val="8"/>
        <color theme="1"/>
        <rFont val="Arial"/>
        <family val="2"/>
      </rPr>
      <t>- fenilefrina HCI - clorfeniramina maleato</t>
    </r>
  </si>
  <si>
    <r>
      <t xml:space="preserve">Paracetamol </t>
    </r>
    <r>
      <rPr>
        <sz val="8"/>
        <color theme="1"/>
        <rFont val="Arial"/>
        <family val="2"/>
      </rPr>
      <t>- clorhidrato de amantadina - maleato de clorferamina</t>
    </r>
  </si>
  <si>
    <t>Jarabe-Frasco 120 ml</t>
  </si>
  <si>
    <t>Jarabe- frasco solución de 120 ml</t>
  </si>
  <si>
    <t>Usados bacterianos liofilizados</t>
  </si>
  <si>
    <r>
      <t>H</t>
    </r>
    <r>
      <rPr>
        <sz val="8"/>
        <color theme="1"/>
        <rFont val="Arial"/>
        <family val="2"/>
      </rPr>
      <t>i</t>
    </r>
    <r>
      <rPr>
        <sz val="8"/>
        <color rgb="FF1A1D21"/>
        <rFont val="Arial"/>
        <family val="2"/>
      </rPr>
      <t>drotalcita</t>
    </r>
  </si>
  <si>
    <t>Tabletas masticables</t>
  </si>
  <si>
    <r>
      <t xml:space="preserve">Senósidos </t>
    </r>
    <r>
      <rPr>
        <sz val="8"/>
        <color rgb="FF1A1D21"/>
        <rFont val="Arial"/>
        <family val="2"/>
      </rPr>
      <t>A y B</t>
    </r>
  </si>
  <si>
    <r>
      <t>T</t>
    </r>
    <r>
      <rPr>
        <sz val="8"/>
        <color rgb="FF2F3336"/>
        <rFont val="Arial"/>
        <family val="2"/>
      </rPr>
      <t>abletas</t>
    </r>
  </si>
  <si>
    <r>
      <t>Diosmect</t>
    </r>
    <r>
      <rPr>
        <sz val="8"/>
        <color theme="1"/>
        <rFont val="Arial"/>
        <family val="2"/>
      </rPr>
      <t>i</t>
    </r>
    <r>
      <rPr>
        <sz val="8"/>
        <color rgb="FF1A1D21"/>
        <rFont val="Arial"/>
        <family val="2"/>
      </rPr>
      <t>ta</t>
    </r>
  </si>
  <si>
    <r>
      <t xml:space="preserve">Sobres </t>
    </r>
    <r>
      <rPr>
        <sz val="8"/>
        <color rgb="FF1A1D21"/>
        <rFont val="Arial"/>
        <family val="2"/>
      </rPr>
      <t xml:space="preserve">(caja x </t>
    </r>
    <r>
      <rPr>
        <sz val="8"/>
        <color rgb="FF2F3336"/>
        <rFont val="Arial"/>
        <family val="2"/>
      </rPr>
      <t xml:space="preserve">30 </t>
    </r>
    <r>
      <rPr>
        <sz val="8"/>
        <color rgb="FF44464B"/>
        <rFont val="Arial"/>
        <family val="2"/>
      </rPr>
      <t>s</t>
    </r>
    <r>
      <rPr>
        <sz val="8"/>
        <color rgb="FF1A1D21"/>
        <rFont val="Arial"/>
        <family val="2"/>
      </rPr>
      <t>obres)</t>
    </r>
  </si>
  <si>
    <r>
      <t xml:space="preserve">Saccharomyces bou </t>
    </r>
    <r>
      <rPr>
        <sz val="8"/>
        <color theme="1"/>
        <rFont val="Arial"/>
        <family val="2"/>
      </rPr>
      <t>l</t>
    </r>
    <r>
      <rPr>
        <sz val="8"/>
        <color rgb="FF2F3336"/>
        <rFont val="Arial"/>
        <family val="2"/>
      </rPr>
      <t>ardii</t>
    </r>
  </si>
  <si>
    <r>
      <t>Difenido</t>
    </r>
    <r>
      <rPr>
        <sz val="8"/>
        <color theme="1"/>
        <rFont val="Arial"/>
        <family val="2"/>
      </rPr>
      <t>l</t>
    </r>
  </si>
  <si>
    <t>Dimenhidrinato</t>
  </si>
  <si>
    <r>
      <t>Ampo</t>
    </r>
    <r>
      <rPr>
        <sz val="8"/>
        <color theme="1"/>
        <rFont val="Arial"/>
        <family val="2"/>
      </rPr>
      <t>ll</t>
    </r>
    <r>
      <rPr>
        <sz val="8"/>
        <color rgb="FF2F3336"/>
        <rFont val="Arial"/>
        <family val="2"/>
      </rPr>
      <t xml:space="preserve">a </t>
    </r>
    <r>
      <rPr>
        <sz val="8"/>
        <color rgb="FF1A1D21"/>
        <rFont val="Arial"/>
        <family val="2"/>
      </rPr>
      <t xml:space="preserve">de </t>
    </r>
    <r>
      <rPr>
        <sz val="8"/>
        <color rgb="FF2F3336"/>
        <rFont val="Arial"/>
        <family val="2"/>
      </rPr>
      <t>2m</t>
    </r>
    <r>
      <rPr>
        <sz val="8"/>
        <color theme="1"/>
        <rFont val="Arial"/>
        <family val="2"/>
      </rPr>
      <t xml:space="preserve">l </t>
    </r>
    <r>
      <rPr>
        <sz val="8"/>
        <color rgb="FF2F3336"/>
        <rFont val="Arial"/>
        <family val="2"/>
      </rPr>
      <t xml:space="preserve">con su </t>
    </r>
    <r>
      <rPr>
        <sz val="8"/>
        <color rgb="FF1A1D21"/>
        <rFont val="Arial"/>
        <family val="2"/>
      </rPr>
      <t>jeringa</t>
    </r>
  </si>
  <si>
    <r>
      <t>Lanzoprazo</t>
    </r>
    <r>
      <rPr>
        <sz val="8"/>
        <color theme="1"/>
        <rFont val="Arial"/>
        <family val="2"/>
      </rPr>
      <t>l</t>
    </r>
  </si>
  <si>
    <r>
      <t xml:space="preserve">Beclometasona </t>
    </r>
    <r>
      <rPr>
        <sz val="8"/>
        <color rgb="FF2F3336"/>
        <rFont val="Arial"/>
        <family val="2"/>
      </rPr>
      <t>dipropionato</t>
    </r>
  </si>
  <si>
    <r>
      <t xml:space="preserve">Crema - </t>
    </r>
    <r>
      <rPr>
        <sz val="8"/>
        <color rgb="FF1A1D21"/>
        <rFont val="Arial"/>
        <family val="2"/>
      </rPr>
      <t xml:space="preserve">tubo de </t>
    </r>
    <r>
      <rPr>
        <sz val="8"/>
        <color rgb="FF2F3336"/>
        <rFont val="Arial"/>
        <family val="2"/>
      </rPr>
      <t xml:space="preserve">30 </t>
    </r>
    <r>
      <rPr>
        <sz val="8"/>
        <color rgb="FF1A1D21"/>
        <rFont val="Arial"/>
        <family val="2"/>
      </rPr>
      <t>g</t>
    </r>
  </si>
  <si>
    <r>
      <t xml:space="preserve">Dipropionalo y </t>
    </r>
    <r>
      <rPr>
        <sz val="8"/>
        <color rgb="FF2F3336"/>
        <rFont val="Arial"/>
        <family val="2"/>
      </rPr>
      <t xml:space="preserve">fosfato sódico </t>
    </r>
    <r>
      <rPr>
        <sz val="8"/>
        <color rgb="FF1A1D21"/>
        <rFont val="Arial"/>
        <family val="2"/>
      </rPr>
      <t>de betametasona</t>
    </r>
  </si>
  <si>
    <r>
      <t>Ampo</t>
    </r>
    <r>
      <rPr>
        <sz val="8"/>
        <color theme="1"/>
        <rFont val="Arial"/>
        <family val="2"/>
      </rPr>
      <t>ll</t>
    </r>
    <r>
      <rPr>
        <sz val="8"/>
        <color rgb="FF2F3336"/>
        <rFont val="Arial"/>
        <family val="2"/>
      </rPr>
      <t>a</t>
    </r>
  </si>
  <si>
    <t>Glucosa anhidra, cloruro de sodio, cloruro de potasio, citrato trisódico dihidratado</t>
  </si>
  <si>
    <t>Sobre</t>
  </si>
  <si>
    <r>
      <t xml:space="preserve">Dextrosa al </t>
    </r>
    <r>
      <rPr>
        <sz val="8.5"/>
        <color theme="1"/>
        <rFont val="Times New Roman"/>
        <family val="1"/>
      </rPr>
      <t>5%</t>
    </r>
  </si>
  <si>
    <r>
      <t xml:space="preserve">Frasco de </t>
    </r>
    <r>
      <rPr>
        <sz val="8.5"/>
        <color theme="1"/>
        <rFont val="Times New Roman"/>
        <family val="1"/>
      </rPr>
      <t>250</t>
    </r>
    <r>
      <rPr>
        <sz val="8"/>
        <color theme="1"/>
        <rFont val="Arial"/>
        <family val="2"/>
      </rPr>
      <t xml:space="preserve"> ml</t>
    </r>
  </si>
  <si>
    <t>Solución lactato de Ringer: Cloruro de sodio, cloruro de potasio, lactato de sodio, cloruro de calcio</t>
  </si>
  <si>
    <t>Litro</t>
  </si>
  <si>
    <t>Acido ascórbico (vitamina C)</t>
  </si>
  <si>
    <t>Tubo x1O tabletas efervescentes</t>
  </si>
  <si>
    <r>
      <t xml:space="preserve">Nafazolina clorhidrato </t>
    </r>
    <r>
      <rPr>
        <sz val="8.5"/>
        <color theme="1"/>
        <rFont val="Times New Roman"/>
        <family val="1"/>
      </rPr>
      <t>0.1%</t>
    </r>
  </si>
  <si>
    <r>
      <t xml:space="preserve">colirio de </t>
    </r>
    <r>
      <rPr>
        <sz val="8.5"/>
        <color theme="1"/>
        <rFont val="Times New Roman"/>
        <family val="1"/>
      </rPr>
      <t xml:space="preserve">15 </t>
    </r>
    <r>
      <rPr>
        <sz val="8"/>
        <color theme="1"/>
        <rFont val="Arial"/>
        <family val="2"/>
      </rPr>
      <t>mi</t>
    </r>
  </si>
  <si>
    <t>colirio 1O m1</t>
  </si>
  <si>
    <t>Cloranfenicol al 25%</t>
  </si>
  <si>
    <r>
      <t xml:space="preserve">colirio </t>
    </r>
    <r>
      <rPr>
        <i/>
        <sz val="8"/>
        <color theme="1"/>
        <rFont val="Arial"/>
        <family val="2"/>
      </rPr>
      <t xml:space="preserve">de </t>
    </r>
    <r>
      <rPr>
        <sz val="8"/>
        <color theme="1"/>
        <rFont val="Arial"/>
        <family val="2"/>
      </rPr>
      <t>15 mi</t>
    </r>
  </si>
  <si>
    <t>Acido Fusídico</t>
  </si>
  <si>
    <r>
      <t xml:space="preserve">Gel oftálmico tubo </t>
    </r>
    <r>
      <rPr>
        <i/>
        <sz val="8"/>
        <color theme="1"/>
        <rFont val="Arial"/>
        <family val="2"/>
      </rPr>
      <t xml:space="preserve">de </t>
    </r>
    <r>
      <rPr>
        <sz val="8"/>
        <color theme="1"/>
        <rFont val="Arial"/>
        <family val="2"/>
      </rPr>
      <t>5 g</t>
    </r>
  </si>
  <si>
    <t>Diclofenaco sódico + clanocobalamina + Tiamlna + Pridoxina</t>
  </si>
  <si>
    <r>
      <t xml:space="preserve">Solución inyectable de </t>
    </r>
    <r>
      <rPr>
        <sz val="8.5"/>
        <color theme="1"/>
        <rFont val="Times New Roman"/>
        <family val="1"/>
      </rPr>
      <t xml:space="preserve">2 </t>
    </r>
    <r>
      <rPr>
        <sz val="8"/>
        <color theme="1"/>
        <rFont val="Arial"/>
        <family val="2"/>
      </rPr>
      <t>mi con su jeringa</t>
    </r>
  </si>
  <si>
    <r>
      <t xml:space="preserve">Clotrimazol </t>
    </r>
    <r>
      <rPr>
        <sz val="8"/>
        <color rgb="FF2A2D2F"/>
        <rFont val="Arial"/>
        <family val="2"/>
      </rPr>
      <t xml:space="preserve">+ betametasona + </t>
    </r>
    <r>
      <rPr>
        <sz val="8"/>
        <color rgb="FF3D4144"/>
        <rFont val="Arial"/>
        <family val="2"/>
      </rPr>
      <t xml:space="preserve">Genta </t>
    </r>
    <r>
      <rPr>
        <sz val="8"/>
        <color rgb="FF181A1D"/>
        <rFont val="Arial"/>
        <family val="2"/>
      </rPr>
      <t>m</t>
    </r>
    <r>
      <rPr>
        <sz val="8"/>
        <color rgb="FF3D4144"/>
        <rFont val="Arial"/>
        <family val="2"/>
      </rPr>
      <t>icina</t>
    </r>
  </si>
  <si>
    <r>
      <t>C</t>
    </r>
    <r>
      <rPr>
        <sz val="8"/>
        <color rgb="FF181A1D"/>
        <rFont val="Arial"/>
        <family val="2"/>
      </rPr>
      <t>r</t>
    </r>
    <r>
      <rPr>
        <sz val="8"/>
        <color rgb="FF3D4144"/>
        <rFont val="Arial"/>
        <family val="2"/>
      </rPr>
      <t xml:space="preserve">ema tópica </t>
    </r>
    <r>
      <rPr>
        <sz val="8"/>
        <color rgb="FF2A2D2F"/>
        <rFont val="Arial"/>
        <family val="2"/>
      </rPr>
      <t xml:space="preserve">- tubo de </t>
    </r>
    <r>
      <rPr>
        <sz val="8"/>
        <color rgb="FF3D4144"/>
        <rFont val="Arial"/>
        <family val="2"/>
      </rPr>
      <t>20 g</t>
    </r>
  </si>
  <si>
    <r>
      <t xml:space="preserve">Doxilamina </t>
    </r>
    <r>
      <rPr>
        <sz val="8"/>
        <color rgb="FF3D4144"/>
        <rFont val="Arial"/>
        <family val="2"/>
      </rPr>
      <t>S</t>
    </r>
    <r>
      <rPr>
        <sz val="8"/>
        <color rgb="FF181A1D"/>
        <rFont val="Arial"/>
        <family val="2"/>
      </rPr>
      <t>u</t>
    </r>
    <r>
      <rPr>
        <sz val="8"/>
        <color rgb="FF3D4144"/>
        <rFont val="Arial"/>
        <family val="2"/>
      </rPr>
      <t xml:space="preserve">ccinato 25 </t>
    </r>
    <r>
      <rPr>
        <sz val="8"/>
        <color rgb="FF2A2D2F"/>
        <rFont val="Arial"/>
        <family val="2"/>
      </rPr>
      <t>mg</t>
    </r>
  </si>
  <si>
    <r>
      <t>T</t>
    </r>
    <r>
      <rPr>
        <sz val="8"/>
        <color rgb="FF3D4144"/>
        <rFont val="Arial"/>
        <family val="2"/>
      </rPr>
      <t>abletas</t>
    </r>
  </si>
  <si>
    <r>
      <t>Cro</t>
    </r>
    <r>
      <rPr>
        <sz val="8"/>
        <color rgb="FF181A1D"/>
        <rFont val="Arial"/>
        <family val="2"/>
      </rPr>
      <t>t</t>
    </r>
    <r>
      <rPr>
        <sz val="8"/>
        <color rgb="FF3D4144"/>
        <rFont val="Arial"/>
        <family val="2"/>
      </rPr>
      <t>am</t>
    </r>
    <r>
      <rPr>
        <sz val="8"/>
        <color rgb="FF181A1D"/>
        <rFont val="Arial"/>
        <family val="2"/>
      </rPr>
      <t xml:space="preserve">iton </t>
    </r>
    <r>
      <rPr>
        <sz val="8"/>
        <color rgb="FF3D4144"/>
        <rFont val="Arial"/>
        <family val="2"/>
      </rPr>
      <t>a</t>
    </r>
    <r>
      <rPr>
        <sz val="8"/>
        <color rgb="FF181A1D"/>
        <rFont val="Arial"/>
        <family val="2"/>
      </rPr>
      <t>l 1</t>
    </r>
    <r>
      <rPr>
        <sz val="8"/>
        <color rgb="FF3D4144"/>
        <rFont val="Arial"/>
        <family val="2"/>
      </rPr>
      <t>0%</t>
    </r>
  </si>
  <si>
    <r>
      <t>Fr</t>
    </r>
    <r>
      <rPr>
        <sz val="8"/>
        <color rgb="FF3D4144"/>
        <rFont val="Arial"/>
        <family val="2"/>
      </rPr>
      <t xml:space="preserve">asco de 60 </t>
    </r>
    <r>
      <rPr>
        <sz val="8"/>
        <color rgb="FF2A2D2F"/>
        <rFont val="Arial"/>
        <family val="2"/>
      </rPr>
      <t xml:space="preserve">mi </t>
    </r>
    <r>
      <rPr>
        <sz val="8"/>
        <color rgb="FF3D4144"/>
        <rFont val="Arial"/>
        <family val="2"/>
      </rPr>
      <t>(</t>
    </r>
    <r>
      <rPr>
        <sz val="8"/>
        <color rgb="FF181A1D"/>
        <rFont val="Arial"/>
        <family val="2"/>
      </rPr>
      <t>l</t>
    </r>
    <r>
      <rPr>
        <sz val="8"/>
        <color rgb="FF3D4144"/>
        <rFont val="Arial"/>
        <family val="2"/>
      </rPr>
      <t>oción)</t>
    </r>
  </si>
  <si>
    <t>209/2017</t>
  </si>
  <si>
    <t>Suministro de medicamentos e insumos médicos para Clínica instit ucional del Banco Central de Reserva de El Salvador, para el año 2018</t>
  </si>
  <si>
    <t>Vendas Elásticas 6</t>
  </si>
  <si>
    <t>Rollos</t>
  </si>
  <si>
    <t>Vendas Elásticas 3</t>
  </si>
  <si>
    <t>Curitas (Vendas adhesivas largas)</t>
  </si>
  <si>
    <t>Bajalengua de madera</t>
  </si>
  <si>
    <t>Set de infusion de soluciones endovenosas en macrogotero (Descartable para suero)</t>
  </si>
  <si>
    <t>Unidades</t>
  </si>
  <si>
    <t xml:space="preserve"> Jeringa Descartable Esteril de 3 cc con si respectiva aguja No. 22G x38mm </t>
  </si>
  <si>
    <t>Jeringa Descartable Esteril de 5 cc con si respectiva aguja No. 22G x38mm</t>
  </si>
  <si>
    <t>Jeringa Descartable Esteril de 10 cc con si respectiva aguja No. 22G x38mm</t>
  </si>
  <si>
    <t>Tiras de prueba de glucosa en sangre</t>
  </si>
  <si>
    <t xml:space="preserve"> frasco</t>
  </si>
  <si>
    <t>Azitromicina dihidrato</t>
  </si>
  <si>
    <t>Levofloxacina Hemihidrato</t>
  </si>
  <si>
    <t xml:space="preserve">Ciprofloxacino </t>
  </si>
  <si>
    <t>Trimetroprim sulfametoxazol</t>
  </si>
  <si>
    <t>Aciclovir
Tableta, caja por 35 tabletas</t>
  </si>
  <si>
    <t>Aciclovir
Tableta, blister de 10 tabletas</t>
  </si>
  <si>
    <t>Clorhidrato de fenazopiridina</t>
  </si>
  <si>
    <t>Etamsilato</t>
  </si>
  <si>
    <t>Ácido Acetilsalicílico</t>
  </si>
  <si>
    <t xml:space="preserve"> blister</t>
  </si>
  <si>
    <t>Diclofenaco sódico + cianocobalamina + tiamina + piridoxina</t>
  </si>
  <si>
    <t xml:space="preserve"> ampollas</t>
  </si>
  <si>
    <t>Ketoprofeno</t>
  </si>
  <si>
    <t xml:space="preserve"> tubos</t>
  </si>
  <si>
    <t xml:space="preserve">Clonixinato de Lisina + Ergotamina Tartrato </t>
  </si>
  <si>
    <t>Cloruro de decualino +hidrocloruro de cincocaina</t>
  </si>
  <si>
    <t>Extracto de flores de manzanilla, aceite de manzanilla, aceite de menta piperita,aceite de anís, Sacarina Sódica</t>
  </si>
  <si>
    <t xml:space="preserve"> frascos</t>
  </si>
  <si>
    <t>Clonixinato de lisina + Clorhidrato de ciclobenzaprina</t>
  </si>
  <si>
    <t xml:space="preserve">Loratadina </t>
  </si>
  <si>
    <t>Paracetamol + clorhidrato de pseudoefedrina + maleato de clorfeniramina + bromhidrato de dextrometorfano</t>
  </si>
  <si>
    <t xml:space="preserve">Ranitidina </t>
  </si>
  <si>
    <t xml:space="preserve">Diosmectita </t>
  </si>
  <si>
    <t xml:space="preserve"> sobres</t>
  </si>
  <si>
    <t>Sales de rehidratación oral</t>
  </si>
  <si>
    <t>Saccharomyces boulardi</t>
  </si>
  <si>
    <t>Difenidol</t>
  </si>
  <si>
    <t xml:space="preserve"> Trimebutina maleato</t>
  </si>
  <si>
    <t>Cinitapride + simeticona + pancreatina</t>
  </si>
  <si>
    <t>Tiamina + cianocobalamina + dexametasona + piridoxina + lidocaína</t>
  </si>
  <si>
    <t>Succinato sódico de metilprednisolona</t>
  </si>
  <si>
    <t>Tiamina + piridoxina + cianocobalamina</t>
  </si>
  <si>
    <t>Clorhidrato de nafazolina + hipromelosa</t>
  </si>
  <si>
    <t>Condroitín sulfato de sodio + hialuronato de sodio</t>
  </si>
  <si>
    <t>Sulfato de tobramicina + dexametasona + hidroetilcelulosa</t>
  </si>
  <si>
    <t xml:space="preserve">Sulfadiacina de plata
</t>
  </si>
  <si>
    <t>Fusidato de sodio</t>
  </si>
  <si>
    <t>sobres</t>
  </si>
  <si>
    <t>Clotrimazol + betametasona + Gentamicina</t>
  </si>
  <si>
    <t>Fenazona + metilo hidroxibenzoato + glicerol</t>
  </si>
  <si>
    <t>Furoato de mometasona</t>
  </si>
  <si>
    <t>Nitrato potásico, pantenol, fluoruro potásico, acetato de tocoferilo, alantoína, cloruro de cetilpiridinio</t>
  </si>
  <si>
    <t>Digluconato de Clorhexidina, Fluoruro potásico, Xilitol</t>
  </si>
  <si>
    <t>Fluoruro sódico, Monofluoruro- fosfato sódico, Glicerofosfato cálcico</t>
  </si>
  <si>
    <t>Nitrato potásico, fluoruro sódico</t>
  </si>
  <si>
    <t>Acido Hialurónico + Aloe Vera + Carbopol</t>
  </si>
  <si>
    <t>FARMIX, S.A DE C.V</t>
  </si>
  <si>
    <t>Lancetas para glucómetro estériles</t>
  </si>
  <si>
    <t>caja</t>
  </si>
  <si>
    <t>galones</t>
  </si>
  <si>
    <t>Amoxicilina  + Ácido clavulánico</t>
  </si>
  <si>
    <t>Furoato de diloxanida</t>
  </si>
  <si>
    <t>Propranolol</t>
  </si>
  <si>
    <t>Atropina</t>
  </si>
  <si>
    <t>Acetaminofén - Dicloflenac Sódico</t>
  </si>
  <si>
    <t>Diclofenac potásico</t>
  </si>
  <si>
    <t xml:space="preserve">Citrato de orfenadrina </t>
  </si>
  <si>
    <t>Clorfeniramina maleato
Tableta, blister de 10 tabletas</t>
  </si>
  <si>
    <t xml:space="preserve">Clorfeniramina maleato
Solución inyectable. I.M. I.V., ampolla de 1 ml
</t>
  </si>
  <si>
    <t>Dimenhidrinato 
Solución inyectable I.M. I.V., ampolla de 2 ml</t>
  </si>
  <si>
    <t>Dimenhidrinato 
Cápsula, blister de 10 cápsulas</t>
  </si>
  <si>
    <t>Carboximetilcelulosa sódica al  0.5%</t>
  </si>
  <si>
    <t>Sulfadiacina de plata
Crema tópica, de 60 g</t>
  </si>
  <si>
    <t>Doxilamina Succinato</t>
  </si>
  <si>
    <t>Ciprofloxacina + hidrocortizona</t>
  </si>
  <si>
    <t>136/2020</t>
  </si>
  <si>
    <t>Suministro complementario de medicamentos</t>
  </si>
  <si>
    <t>FASANI S,A de C.V</t>
  </si>
  <si>
    <t>Ampolla conteniendo 2 ml. de solución inyectable de 60 mg. de Citrato de orfenadrina. </t>
  </si>
  <si>
    <t>Ampolla </t>
  </si>
  <si>
    <t>Tableta de 4 mg. de Tiocolchicósido.  </t>
  </si>
  <si>
    <t>Tableta </t>
  </si>
  <si>
    <t>Ampolla conteniendo 2 ml. de solución inyectable de 50 mg. de Dimenhidrinato. </t>
  </si>
  <si>
    <t>Tableta masticable de 500 mg. de Hidrotalcita. </t>
  </si>
  <si>
    <t>Comprimido masticable de 125 mg. de Simeticona </t>
  </si>
  <si>
    <t xml:space="preserve">(Farmacias Camila S.A de C.V) </t>
  </si>
  <si>
    <t>Caja conteniendo 30 sobres con polvo para suspensión oral de 30 mg. de Lansoprazol. </t>
  </si>
  <si>
    <t>Caja </t>
  </si>
  <si>
    <t>Ampolla conteniendo 2 ml. de solución inyectable de 50 mg. de Ranitidina. </t>
  </si>
  <si>
    <t>Tableta 
masticable</t>
  </si>
  <si>
    <t>52/2017 D.J.</t>
  </si>
  <si>
    <t>FARMACIA SAN NICOLÁS, S.A DE C.V.</t>
  </si>
  <si>
    <t>14 de febrero de 2017</t>
  </si>
  <si>
    <t>Baja lengua de madera de 6 plg</t>
  </si>
  <si>
    <r>
      <t>Ca</t>
    </r>
    <r>
      <rPr>
        <sz val="9"/>
        <color rgb="FF1A1A1A"/>
        <rFont val="Times New Roman"/>
        <family val="1"/>
      </rPr>
      <t xml:space="preserve">ja </t>
    </r>
    <r>
      <rPr>
        <sz val="9"/>
        <color rgb="FF313131"/>
        <rFont val="Times New Roman"/>
        <family val="1"/>
      </rPr>
      <t xml:space="preserve">x </t>
    </r>
    <r>
      <rPr>
        <sz val="9"/>
        <color rgb="FF1A1A1A"/>
        <rFont val="Times New Roman"/>
        <family val="1"/>
      </rPr>
      <t xml:space="preserve">100 unidad </t>
    </r>
    <r>
      <rPr>
        <sz val="9"/>
        <color rgb="FF444444"/>
        <rFont val="Times New Roman"/>
        <family val="1"/>
      </rPr>
      <t>es</t>
    </r>
  </si>
  <si>
    <t>Vendas adhesivas largas (curitas)</t>
  </si>
  <si>
    <t>Cinta adhesiva tipo papel microporosa de 1 pulgada x 100 yardas</t>
  </si>
  <si>
    <t>Rollo</t>
  </si>
  <si>
    <t>Guantes quirúrgicos estériles tala 7 1/2</t>
  </si>
  <si>
    <t>Sobre conteniendo 1 par</t>
  </si>
  <si>
    <t>Equipo de infusión de soluciones endovenosas en macrogotero de plástico desechable (descartable para suero)</t>
  </si>
  <si>
    <t>Equipos</t>
  </si>
  <si>
    <t>Jeringa descartable estéril de 3 cc con su respectiva aguja No. 22Gx38 mm</t>
  </si>
  <si>
    <t>Jeringa descartable estéril de 5 cc con su respectiva aguja No. 22Gx38 mm</t>
  </si>
  <si>
    <t>Agua bidestilada</t>
  </si>
  <si>
    <t>Ampolla de vidrio de 10 ml</t>
  </si>
  <si>
    <t>Jabón frasco de 1 galón</t>
  </si>
  <si>
    <t>Pantenol + lactato de zinc + cloruro de cetilperidinio + fluoruro potásico</t>
  </si>
  <si>
    <t>Tubo pasta dentrífica de 75 ml</t>
  </si>
  <si>
    <t>Digluconato de clorhexidina,fluoruro potásico, xilitol</t>
  </si>
  <si>
    <t>Nitrato potásico, pantenol, fluoruro potásico,acetato de tecoferilo, alantoína, cloruro de cetilperidinio</t>
  </si>
  <si>
    <t>Floruro sódico, monofluoruro-fosfato sodico, glicerofosfato cálcico, sacarina sódica</t>
  </si>
  <si>
    <t>Digluconato de clorhexidina</t>
  </si>
  <si>
    <t>Tubo gel 30 ml</t>
  </si>
  <si>
    <t>Hialurónico, aloe vera, cabopol</t>
  </si>
  <si>
    <t>Tubo gel 15 ml</t>
  </si>
  <si>
    <t>Suspensión tópica, frasco 120 ml</t>
  </si>
  <si>
    <t>Amoxicilina anhidra</t>
  </si>
  <si>
    <t>Tubo 5 gr</t>
  </si>
  <si>
    <t>Sobre con gasa impregnada 10x10 cm</t>
  </si>
  <si>
    <t>Propanolol</t>
  </si>
  <si>
    <t>Ampolla de 1 ml</t>
  </si>
  <si>
    <t>Fenasopiridina</t>
  </si>
  <si>
    <t>Acetaminofen-diclofenac sódico</t>
  </si>
  <si>
    <t>Acido acetilsalicidico</t>
  </si>
  <si>
    <t>ketorolaco trometamol</t>
  </si>
  <si>
    <t>Ampolla de 2 ml</t>
  </si>
  <si>
    <t>Diclofenaco potásico</t>
  </si>
  <si>
    <t>Gragea</t>
  </si>
  <si>
    <t>Tableta sublingual caja x 4 tabletas</t>
  </si>
  <si>
    <t>ketoprofeno</t>
  </si>
  <si>
    <t>gel tubo 60 gr</t>
  </si>
  <si>
    <t>Clorixinato de lisina-ergotamina tartrato</t>
  </si>
  <si>
    <t>Cloruro de decualinio, hidrocloruro de cincocaína</t>
  </si>
  <si>
    <t>pastillas</t>
  </si>
  <si>
    <t>Extrato de flores de manzanilla, aceite de manzania, aceite de menta piperita, aceite de anís, sacarina sódica</t>
  </si>
  <si>
    <t>Solución para pulverización bucal frasco de 30 ml</t>
  </si>
  <si>
    <t>Clonixinato de lisina, clorhidrato de ciclobenzaprina</t>
  </si>
  <si>
    <t>Paracetalmol-clorhidrato de amantadina-maleato de clorfenamina</t>
  </si>
  <si>
    <t>Levodropopizina</t>
  </si>
  <si>
    <t>frasco de 120 ml</t>
  </si>
  <si>
    <t>Cápsula liberación prolongada</t>
  </si>
  <si>
    <t>Vitamina D2 + vitamina A</t>
  </si>
  <si>
    <t>Solución oral ampolla bebible 3 ml</t>
  </si>
  <si>
    <t>Hidróxido de magnesio + hidróxido de aluminio</t>
  </si>
  <si>
    <t>Sobre de polvo para suspensión oral, caja x 100</t>
  </si>
  <si>
    <t>Solución inyectable Ampolla de 2 ml con su jeringa</t>
  </si>
  <si>
    <t>Bromuro de clidinio + buspirona</t>
  </si>
  <si>
    <t>Cápsulas con microgranulos gastroresistentes</t>
  </si>
  <si>
    <t>Solución inyectable Ampolla de 2 ml</t>
  </si>
  <si>
    <t>Glucosa anhidra, cloruro de sodio, cloruro de potásio, citrato trisódico dihidratado</t>
  </si>
  <si>
    <t>Sobre con 7.1 gr de granulado</t>
  </si>
  <si>
    <t>tubo x 10 tabletas efervescentes</t>
  </si>
  <si>
    <t>Succinato sódico de multiprednisona</t>
  </si>
  <si>
    <t>Frasco ampolla con polvo estéril para solución inyectable + frasco ampolla con diluyente 7.8 ml</t>
  </si>
  <si>
    <t>crema-tubo de 30 gr</t>
  </si>
  <si>
    <t>Nafasolina clorhidrato</t>
  </si>
  <si>
    <t>Solución oftálmica frasco gotero de 15 ml</t>
  </si>
  <si>
    <t>Solución oftálmica frasco de 10 ml</t>
  </si>
  <si>
    <t>Vitamina B1, B6, B12 + Dexametasona + lidocaina clorhidrato</t>
  </si>
  <si>
    <t>Jeringa prellenada de doble cámara de 3 ml</t>
  </si>
  <si>
    <t>Losión frasco de 60 ml</t>
  </si>
  <si>
    <t>Dextrosa</t>
  </si>
  <si>
    <t>Solución inyectable frasco de 50 ml</t>
  </si>
  <si>
    <t>Jeringa prellenada de doble cámara de 2 ml</t>
  </si>
  <si>
    <t>Guardado, S.A DE C.V</t>
  </si>
  <si>
    <t>cápsulas</t>
  </si>
  <si>
    <t>Ampolla 2m solución inyectable</t>
  </si>
  <si>
    <t>frasco x 20 ml</t>
  </si>
  <si>
    <t>Farmacia San Nicolas, S.A de C.V</t>
  </si>
  <si>
    <t>Vendas elasticas de 3 pulgadas  de ancho x 5 yardas largo</t>
  </si>
  <si>
    <t>Vendas elasticas de 6 pulgadas  de ancho x 5 yardas largo</t>
  </si>
  <si>
    <t>Bajalenguas de madera de 6 pulgadas de longitud</t>
  </si>
  <si>
    <t>Guantes de latex desechables no esteriles (o de exámen) talla small</t>
  </si>
  <si>
    <t>Guantes de latex desechables estériles (quirurgicos), talla 61/3</t>
  </si>
  <si>
    <t>Gabacha hospitalaria desechable de cierre posterior y puño de elástico (talla medium)</t>
  </si>
  <si>
    <t>Gorro hospitalario (tipo engermera) desechable de clip o elástico, talla universal, no estéril</t>
  </si>
  <si>
    <t>protectores (o discos protectores) desechables para lactancia</t>
  </si>
  <si>
    <t>toallas femeninas sanitarias autoadherible con alas laterales</t>
  </si>
  <si>
    <t>rollo en empaque unitario</t>
  </si>
  <si>
    <t>sobres conteniendo 1 par de guantes</t>
  </si>
  <si>
    <t>Caja o bolsa por 100 unidades</t>
  </si>
  <si>
    <t>Caja por 24 piezas en bolsa individual</t>
  </si>
  <si>
    <t>Caja o bolsa con 10 unidades en bolsa individual</t>
  </si>
  <si>
    <t>Clorhidrato de bencidamina</t>
  </si>
  <si>
    <t>Fluoruro sódico, monofluoruro fosfato sódico, glicerofosfato cálcico</t>
  </si>
  <si>
    <t>Nitrato potásico, Pantenol, fluoruro potásico, acetato de tacoferila, alantoína , cluoruro de cetilpiridino, fluoruro potásico</t>
  </si>
  <si>
    <t>Gluconato de clorhecidina</t>
  </si>
  <si>
    <t>Digluconato de clorhecidina</t>
  </si>
  <si>
    <t>acido hialurónico + aloe vera</t>
  </si>
  <si>
    <t>azitromicina</t>
  </si>
  <si>
    <t>Acido fusídico</t>
  </si>
  <si>
    <t>Clotrimazol+ Dipropionato de Betametasona+ sulfato de gentamicina</t>
  </si>
  <si>
    <t>Nitazoxandia</t>
  </si>
  <si>
    <t>frasco x 200 ml</t>
  </si>
  <si>
    <t>Tubo de 75 ml de pasta dentrífica</t>
  </si>
  <si>
    <t>frasco con atomizador de 40 ml de solucion</t>
  </si>
  <si>
    <t>tubo de 30 ml (36 g de gel)</t>
  </si>
  <si>
    <t>tubo de 15 ml de gel</t>
  </si>
  <si>
    <t>tableta recubierta o comprimido recubierto</t>
  </si>
  <si>
    <t>Caja por 5 comprimidos recubiertos o tabletas recubiertas</t>
  </si>
  <si>
    <t>tubo de 5 g. de crema</t>
  </si>
  <si>
    <t>tubo de 15 g. de crema</t>
  </si>
  <si>
    <t>gragea</t>
  </si>
  <si>
    <t>Pantenol, Lactato de Zinc, cluoruro de cetilpiridino, fluoruro potásico</t>
  </si>
  <si>
    <t>frasco de 240 ml de culotario</t>
  </si>
  <si>
    <t>fluorato de diloxanida</t>
  </si>
  <si>
    <t>acetaminofen+ diclofenac sódico</t>
  </si>
  <si>
    <t>diclofenaco potásico</t>
  </si>
  <si>
    <t>Dexketroprofeno Trometramol</t>
  </si>
  <si>
    <t>Diclofenaco sódico+ cianocabalamina+ tiamina+ piridoxina+ lidocaina</t>
  </si>
  <si>
    <t>Dexketroprofeno</t>
  </si>
  <si>
    <t>Clonixinato de Lisina + ergotamina tartrato</t>
  </si>
  <si>
    <t>cloruro de decualinio+ hodroclururo de cincocaína</t>
  </si>
  <si>
    <t>extracto de flores de manzanilla, aceite de manzanilla, aceite de menta piperita, aceite de anis</t>
  </si>
  <si>
    <t>citrato de orfenadrina</t>
  </si>
  <si>
    <t>tiocolchicósido</t>
  </si>
  <si>
    <t>bromuro de ipratropio</t>
  </si>
  <si>
    <t>clorfeniramina maleato</t>
  </si>
  <si>
    <t>rupotadina</t>
  </si>
  <si>
    <t>paracetamol+clorhidrato de amantadina + maleato de clorferamina</t>
  </si>
  <si>
    <t>caja por 50 grageas o tabletas</t>
  </si>
  <si>
    <t>caja por 10 sobres granulados para solucion oral</t>
  </si>
  <si>
    <t>jeringa prellenada de doble cámara 3 ml de solucion inyectable</t>
  </si>
  <si>
    <t>tubo 30 g de gel</t>
  </si>
  <si>
    <t>comprimidos recubiertos</t>
  </si>
  <si>
    <t>pastillas para chupar</t>
  </si>
  <si>
    <t>frasco de 30 ml de solucion para pulverizacion bucal</t>
  </si>
  <si>
    <t>ampolla de 2ml de solucion inyectable</t>
  </si>
  <si>
    <t>frasco 10 ml de solucion para nebulizar</t>
  </si>
  <si>
    <t>frasco de 120 ml de solucion</t>
  </si>
  <si>
    <t>ambroxol clorhidrato</t>
  </si>
  <si>
    <t>cápsula de liberacion prolongada</t>
  </si>
  <si>
    <t>lisados bacterianos liofilizados</t>
  </si>
  <si>
    <t>betametasona + loratadina</t>
  </si>
  <si>
    <t>Acetaminofen + fenilefrina+dextrometorfano + clorfeniramina</t>
  </si>
  <si>
    <t>hidrotalcita</t>
  </si>
  <si>
    <t>Senócidos A y B</t>
  </si>
  <si>
    <t>Sacharomyces boulardi</t>
  </si>
  <si>
    <t>Dimenhidranato</t>
  </si>
  <si>
    <t>Bromuro de clidino+clorhidrato de buspirona</t>
  </si>
  <si>
    <t>butihioscina bromuro</t>
  </si>
  <si>
    <t>Cinitraprida+Simeticona+Pancreatina</t>
  </si>
  <si>
    <t>tableta masticable</t>
  </si>
  <si>
    <t>sobres con polvo para suspension oral</t>
  </si>
  <si>
    <t>Caja por 3 ampolletas con 1 ml de solucion inyectable</t>
  </si>
  <si>
    <t>Caja por 30 sobres con polvo para suspension oral</t>
  </si>
  <si>
    <t>Comprimido recubierto gastroresistente</t>
  </si>
  <si>
    <t>Bromuro de pinaverio + dimeticona</t>
  </si>
  <si>
    <t>Pentosana pisulfato sodio+acetonida de triamcinolona+ hidrocloruro de lidocaína</t>
  </si>
  <si>
    <t>Dextrosa anhidra+cluroro de sodio+cloruro de potasio+citrato trisódico dihidratado</t>
  </si>
  <si>
    <t>Vitamina D2+ Vitamina A</t>
  </si>
  <si>
    <t>Tiamina + Prididoxina+ Cianocabalina</t>
  </si>
  <si>
    <t>Ácido ascórbico(vitamina C)</t>
  </si>
  <si>
    <t>Furoato de fluticosona (micronizada)</t>
  </si>
  <si>
    <t>Dipropionato de Beclometasona</t>
  </si>
  <si>
    <t>Condroitin sulfato de sodio+ hiulonato de sodio</t>
  </si>
  <si>
    <t>Carboximeticelulosa sódica</t>
  </si>
  <si>
    <t>Sulfato de tobramicina Dexametasona</t>
  </si>
  <si>
    <t>tableta recubierta o cápsula</t>
  </si>
  <si>
    <t>Tubo con pomada 15 g.</t>
  </si>
  <si>
    <t>Sobre con 7.1 g de granulado en polvo para suspension oral</t>
  </si>
  <si>
    <t>Ampolla bebible de 3 ml de solucion oral</t>
  </si>
  <si>
    <t>Jeringa prellenada de doble cámara 2 ml de solucion inyectable</t>
  </si>
  <si>
    <t>Frasco plastico con 120 dosis en suspension para pulverizacion nasal</t>
  </si>
  <si>
    <t>Caja por 10 comprimidos o tabletas</t>
  </si>
  <si>
    <t>tubo de 30 gramos de crema</t>
  </si>
  <si>
    <t>Clorhidrato de nafazolina + hipromelosa 2911</t>
  </si>
  <si>
    <t>frasco gotero 15 ml de solucion oftálmica</t>
  </si>
  <si>
    <t>frasco gotero 15 ml sulfato solucion oftálmica</t>
  </si>
  <si>
    <t>frasco gotero 10 ml de solucion oftálmica</t>
  </si>
  <si>
    <t>frasco gotero 15 ml  solucion oftálmica</t>
  </si>
  <si>
    <t>frasco de 5 ml  de suspensión oftálmica</t>
  </si>
  <si>
    <t>Sufodiazina de plata</t>
  </si>
  <si>
    <t>tarro de 60 g de crema</t>
  </si>
  <si>
    <t>Ketarserina</t>
  </si>
  <si>
    <t>tubo de 78 g</t>
  </si>
  <si>
    <t>Fenazona + metilio,hidroxibenzoato+ glicerol</t>
  </si>
  <si>
    <t>Ciprofloxacina hidrocortisona</t>
  </si>
  <si>
    <t>Daxilamina succinato</t>
  </si>
  <si>
    <t>frasco de 10 ml de gotas óticas</t>
  </si>
  <si>
    <t>frasco de 5 ml de gotas óticas</t>
  </si>
  <si>
    <t>CONSOLIDADO COMPRAS DE MEDICAMENTOS 2015-AGO2021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</si>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</sst>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"/>
    <numFmt numFmtId="165" formatCode="_-&quot;$&quot;* #,##0.0000_-;\-&quot;$&quot;* #,##0.0000_-;_-&quot;$&quot;* &quot;-&quot;??_-;_-@_-"/>
    <numFmt numFmtId="166" formatCode="_-&quot;$&quot;* #,##0.000_-;\-&quot;$&quot;* #,##0.000_-;_-&quot;$&quot;* &quot;-&quot;??_-;_-@_-"/>
    <numFmt numFmtId="167" formatCode="#,##0_ ;\-#,##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Museo Sans 100"/>
      <family val="3"/>
    </font>
    <font>
      <b/>
      <sz val="11"/>
      <color theme="1"/>
      <name val="Museo Sans 100"/>
      <family val="3"/>
    </font>
    <font>
      <sz val="10"/>
      <color theme="1"/>
      <name val="Museo Sans 100"/>
      <family val="3"/>
    </font>
    <font>
      <sz val="9"/>
      <color theme="1"/>
      <name val="Museo Sans 100"/>
      <family val="3"/>
    </font>
    <font>
      <sz val="8.5"/>
      <color theme="1"/>
      <name val="Times New Roman"/>
      <family val="1"/>
    </font>
    <font>
      <sz val="8"/>
      <color theme="1"/>
      <name val="Arial"/>
      <family val="2"/>
    </font>
    <font>
      <sz val="8.5"/>
      <color theme="1"/>
      <name val="Arial"/>
      <family val="2"/>
    </font>
    <font>
      <sz val="7.5"/>
      <color theme="1"/>
      <name val="Arial"/>
      <family val="2"/>
    </font>
    <font>
      <sz val="8"/>
      <color rgb="FF2D3134"/>
      <name val="Arial"/>
      <family val="2"/>
    </font>
    <font>
      <sz val="8"/>
      <color rgb="FF15181A"/>
      <name val="Arial"/>
      <family val="2"/>
    </font>
    <font>
      <sz val="8"/>
      <color rgb="FF46494D"/>
      <name val="Arial"/>
      <family val="2"/>
    </font>
    <font>
      <b/>
      <sz val="7"/>
      <color theme="1"/>
      <name val="Arial"/>
      <family val="2"/>
    </font>
    <font>
      <b/>
      <sz val="8.5"/>
      <color theme="1"/>
      <name val="Arial"/>
      <family val="2"/>
    </font>
    <font>
      <sz val="8"/>
      <color rgb="FF000101"/>
      <name val="Arial"/>
      <family val="2"/>
    </font>
    <font>
      <sz val="8"/>
      <color rgb="FF262A2D"/>
      <name val="Arial"/>
      <family val="2"/>
    </font>
    <font>
      <sz val="8"/>
      <color rgb="FF13161A"/>
      <name val="Arial"/>
      <family val="2"/>
    </font>
    <font>
      <sz val="8"/>
      <color rgb="FF3B3F42"/>
      <name val="Arial"/>
      <family val="2"/>
    </font>
    <font>
      <sz val="8"/>
      <color rgb="FF1A1D21"/>
      <name val="Arial"/>
      <family val="2"/>
    </font>
    <font>
      <sz val="8"/>
      <color rgb="FF2F3336"/>
      <name val="Arial"/>
      <family val="2"/>
    </font>
    <font>
      <sz val="8"/>
      <color rgb="FF44464B"/>
      <name val="Arial"/>
      <family val="2"/>
    </font>
    <font>
      <i/>
      <sz val="8"/>
      <color theme="1"/>
      <name val="Arial"/>
      <family val="2"/>
    </font>
    <font>
      <sz val="8"/>
      <color rgb="FF2A2D2F"/>
      <name val="Arial"/>
      <family val="2"/>
    </font>
    <font>
      <sz val="8"/>
      <color rgb="FF3D4144"/>
      <name val="Arial"/>
      <family val="2"/>
    </font>
    <font>
      <sz val="8"/>
      <color rgb="FF181A1D"/>
      <name val="Arial"/>
      <family val="2"/>
    </font>
    <font>
      <sz val="9"/>
      <color rgb="FF1A1A1A"/>
      <name val="Times New Roman"/>
      <family val="1"/>
    </font>
    <font>
      <sz val="9"/>
      <color rgb="FF313131"/>
      <name val="Times New Roman"/>
      <family val="1"/>
    </font>
    <font>
      <sz val="9"/>
      <color rgb="FF444444"/>
      <name val="Times New Roman"/>
      <family val="1"/>
    </font>
    <font>
      <sz val="11"/>
      <color theme="1"/>
      <name val="Museo Sans 300"/>
      <family val="3"/>
    </font>
    <font>
      <b/>
      <sz val="11"/>
      <color theme="1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8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Fill="1"/>
    <xf numFmtId="14" fontId="2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Font="1"/>
    <xf numFmtId="2" fontId="2" fillId="2" borderId="1" xfId="0" applyNumberFormat="1" applyFont="1" applyFill="1" applyBorder="1" applyAlignment="1">
      <alignment horizontal="center" vertical="center" wrapText="1"/>
    </xf>
    <xf numFmtId="44" fontId="0" fillId="0" borderId="0" xfId="1" applyFont="1"/>
    <xf numFmtId="0" fontId="0" fillId="0" borderId="0" xfId="0" applyFont="1" applyFill="1"/>
    <xf numFmtId="2" fontId="0" fillId="0" borderId="0" xfId="0" applyNumberFormat="1" applyFont="1"/>
    <xf numFmtId="0" fontId="0" fillId="0" borderId="0" xfId="0" applyFont="1" applyAlignment="1">
      <alignment wrapText="1"/>
    </xf>
    <xf numFmtId="44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44" fontId="0" fillId="3" borderId="1" xfId="1" applyFont="1" applyFill="1" applyBorder="1"/>
    <xf numFmtId="44" fontId="0" fillId="0" borderId="1" xfId="1" applyFont="1" applyBorder="1"/>
    <xf numFmtId="0" fontId="4" fillId="0" borderId="1" xfId="0" applyFont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2" fontId="0" fillId="0" borderId="0" xfId="0" applyNumberFormat="1" applyFont="1" applyFill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166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justify" wrapText="1"/>
    </xf>
    <xf numFmtId="167" fontId="9" fillId="0" borderId="1" xfId="1" applyNumberFormat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justify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4" fontId="11" fillId="0" borderId="1" xfId="1" applyFont="1" applyFill="1" applyBorder="1" applyAlignment="1">
      <alignment vertical="center"/>
    </xf>
    <xf numFmtId="44" fontId="11" fillId="0" borderId="1" xfId="1" applyFont="1" applyFill="1" applyBorder="1" applyAlignment="1">
      <alignment horizontal="center" vertical="center"/>
    </xf>
    <xf numFmtId="44" fontId="11" fillId="0" borderId="1" xfId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3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vertical="center" wrapText="1"/>
    </xf>
    <xf numFmtId="44" fontId="6" fillId="0" borderId="1" xfId="1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right" vertical="center" wrapText="1"/>
    </xf>
    <xf numFmtId="164" fontId="6" fillId="0" borderId="1" xfId="4" applyNumberFormat="1" applyFont="1" applyFill="1" applyBorder="1" applyAlignment="1" applyProtection="1">
      <alignment vertical="center" wrapText="1"/>
      <protection locked="0"/>
    </xf>
    <xf numFmtId="2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164" fontId="6" fillId="0" borderId="5" xfId="4" applyNumberFormat="1" applyFont="1" applyFill="1" applyBorder="1" applyAlignment="1" applyProtection="1">
      <alignment vertical="center" wrapText="1"/>
      <protection locked="0"/>
    </xf>
    <xf numFmtId="164" fontId="6" fillId="0" borderId="6" xfId="4" applyNumberFormat="1" applyFont="1" applyFill="1" applyBorder="1" applyAlignment="1" applyProtection="1">
      <alignment vertical="center" wrapText="1"/>
      <protection locked="0"/>
    </xf>
    <xf numFmtId="44" fontId="9" fillId="0" borderId="1" xfId="1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44" fontId="0" fillId="0" borderId="1" xfId="1" applyFont="1" applyFill="1" applyBorder="1"/>
    <xf numFmtId="44" fontId="0" fillId="0" borderId="1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44" fontId="0" fillId="0" borderId="2" xfId="1" applyFont="1" applyFill="1" applyBorder="1"/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4" fontId="0" fillId="0" borderId="1" xfId="0" applyNumberFormat="1" applyFill="1" applyBorder="1"/>
    <xf numFmtId="0" fontId="0" fillId="0" borderId="0" xfId="0" applyFill="1" applyAlignment="1">
      <alignment wrapText="1"/>
    </xf>
    <xf numFmtId="44" fontId="0" fillId="0" borderId="0" xfId="1" applyFont="1" applyFill="1"/>
    <xf numFmtId="1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2" xfId="1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44" fontId="0" fillId="0" borderId="1" xfId="1" applyFont="1" applyFill="1" applyBorder="1" applyAlignment="1">
      <alignment wrapText="1"/>
    </xf>
    <xf numFmtId="0" fontId="0" fillId="0" borderId="1" xfId="0" applyFont="1" applyFill="1" applyBorder="1"/>
    <xf numFmtId="0" fontId="0" fillId="0" borderId="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/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64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4" applyNumberFormat="1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6" fillId="0" borderId="7" xfId="4" applyNumberFormat="1" applyFont="1" applyFill="1" applyBorder="1" applyAlignment="1" applyProtection="1">
      <alignment vertical="center" wrapText="1"/>
      <protection locked="0"/>
    </xf>
    <xf numFmtId="44" fontId="8" fillId="0" borderId="1" xfId="1" applyFont="1" applyFill="1" applyBorder="1" applyAlignment="1" applyProtection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vertical="center" wrapText="1"/>
    </xf>
    <xf numFmtId="44" fontId="0" fillId="0" borderId="1" xfId="0" applyNumberFormat="1" applyFont="1" applyFill="1" applyBorder="1"/>
    <xf numFmtId="14" fontId="0" fillId="0" borderId="1" xfId="1" applyNumberFormat="1" applyFont="1" applyFill="1" applyBorder="1" applyAlignment="1">
      <alignment horizontal="center" vertical="top" wrapText="1"/>
    </xf>
    <xf numFmtId="14" fontId="0" fillId="0" borderId="2" xfId="1" applyNumberFormat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 wrapText="1"/>
    </xf>
    <xf numFmtId="44" fontId="0" fillId="0" borderId="4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4" fontId="0" fillId="0" borderId="3" xfId="1" applyNumberFormat="1" applyFont="1" applyFill="1" applyBorder="1" applyAlignment="1">
      <alignment horizontal="center" vertical="center" wrapText="1"/>
    </xf>
    <xf numFmtId="14" fontId="0" fillId="0" borderId="4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44" fontId="0" fillId="0" borderId="0" xfId="0" applyNumberFormat="1" applyFont="1" applyFill="1"/>
    <xf numFmtId="44" fontId="0" fillId="0" borderId="0" xfId="0" applyNumberFormat="1" applyFont="1"/>
    <xf numFmtId="44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38" fillId="0" borderId="0" xfId="0" applyFont="1"/>
    <xf numFmtId="0" fontId="39" fillId="0" borderId="0" xfId="0" applyFont="1"/>
    <xf numFmtId="0" fontId="39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44" fontId="38" fillId="0" borderId="1" xfId="0" applyNumberFormat="1" applyFont="1" applyBorder="1" applyAlignment="1">
      <alignment horizontal="center"/>
    </xf>
  </cellXfs>
  <cellStyles count="5">
    <cellStyle name="Moneda" xfId="1" builtinId="4"/>
    <cellStyle name="Normal" xfId="0" builtinId="0"/>
    <cellStyle name="Normal 2" xfId="2" xr:uid="{ADF5E1E8-D8FA-44FA-8AB3-5A1D28341CAB}"/>
    <cellStyle name="Normal 2 2 10" xfId="3" xr:uid="{C9663FF4-C19B-46D8-8DF2-48963000448A}"/>
    <cellStyle name="Normal 3" xfId="4" xr:uid="{1ECA7E27-B2B2-4FA3-83D7-C0A893AEA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05B1-0E3E-4903-A4DB-25FE6374F8A8}">
  <dimension ref="A3:L100"/>
  <sheetViews>
    <sheetView topLeftCell="A76" zoomScale="70" zoomScaleNormal="70" workbookViewId="0">
      <selection activeCell="L99" sqref="L99"/>
    </sheetView>
  </sheetViews>
  <sheetFormatPr baseColWidth="10" defaultRowHeight="15" x14ac:dyDescent="0.25"/>
  <cols>
    <col min="1" max="1" width="11.42578125" style="10"/>
    <col min="2" max="2" width="37.28515625" style="10" customWidth="1"/>
    <col min="3" max="3" width="30.7109375" style="10" customWidth="1"/>
    <col min="4" max="5" width="11.42578125" style="10"/>
    <col min="6" max="6" width="24.85546875" style="10" customWidth="1"/>
    <col min="7" max="7" width="11.42578125" style="10"/>
    <col min="8" max="8" width="11.42578125" style="14"/>
    <col min="9" max="9" width="11.42578125" style="10"/>
    <col min="10" max="10" width="14" style="10" customWidth="1"/>
    <col min="11" max="11" width="11.42578125" style="10"/>
    <col min="12" max="12" width="15.85546875" style="10" customWidth="1"/>
    <col min="13" max="16384" width="11.42578125" style="10"/>
  </cols>
  <sheetData>
    <row r="3" spans="1:11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1" t="s">
        <v>7</v>
      </c>
      <c r="I3" s="6" t="s">
        <v>8</v>
      </c>
      <c r="J3" s="6" t="s">
        <v>9</v>
      </c>
      <c r="K3" s="6" t="s">
        <v>10</v>
      </c>
    </row>
    <row r="4" spans="1:11" s="13" customFormat="1" ht="30" x14ac:dyDescent="0.25">
      <c r="A4" s="108" t="s">
        <v>82</v>
      </c>
      <c r="B4" s="105" t="s">
        <v>83</v>
      </c>
      <c r="C4" s="105" t="s">
        <v>84</v>
      </c>
      <c r="D4" s="49" t="s">
        <v>43</v>
      </c>
      <c r="E4" s="50"/>
      <c r="F4" s="51" t="s">
        <v>85</v>
      </c>
      <c r="G4" s="51" t="s">
        <v>86</v>
      </c>
      <c r="H4" s="52">
        <v>500</v>
      </c>
      <c r="I4" s="53">
        <v>0.24</v>
      </c>
      <c r="J4" s="54">
        <f>H4*I4</f>
        <v>120</v>
      </c>
      <c r="K4" s="102">
        <v>42130</v>
      </c>
    </row>
    <row r="5" spans="1:11" s="13" customFormat="1" ht="45" x14ac:dyDescent="0.25">
      <c r="A5" s="109"/>
      <c r="B5" s="106"/>
      <c r="C5" s="106"/>
      <c r="D5" s="49"/>
      <c r="E5" s="49"/>
      <c r="F5" s="51" t="s">
        <v>38</v>
      </c>
      <c r="G5" s="51" t="s">
        <v>87</v>
      </c>
      <c r="H5" s="52">
        <v>1800</v>
      </c>
      <c r="I5" s="53">
        <v>0.59</v>
      </c>
      <c r="J5" s="54">
        <f t="shared" ref="J5:J18" si="0">H5*I5</f>
        <v>1062</v>
      </c>
      <c r="K5" s="103"/>
    </row>
    <row r="6" spans="1:11" s="13" customFormat="1" ht="45" x14ac:dyDescent="0.25">
      <c r="A6" s="109"/>
      <c r="B6" s="106"/>
      <c r="C6" s="106"/>
      <c r="D6" s="49"/>
      <c r="E6" s="49"/>
      <c r="F6" s="51" t="s">
        <v>88</v>
      </c>
      <c r="G6" s="51" t="s">
        <v>89</v>
      </c>
      <c r="H6" s="52">
        <v>100</v>
      </c>
      <c r="I6" s="53">
        <v>15.3</v>
      </c>
      <c r="J6" s="54">
        <f t="shared" si="0"/>
        <v>1530</v>
      </c>
      <c r="K6" s="103"/>
    </row>
    <row r="7" spans="1:11" s="13" customFormat="1" ht="45" x14ac:dyDescent="0.25">
      <c r="A7" s="109"/>
      <c r="B7" s="106"/>
      <c r="C7" s="106"/>
      <c r="D7" s="49"/>
      <c r="E7" s="49"/>
      <c r="F7" s="51" t="s">
        <v>90</v>
      </c>
      <c r="G7" s="51" t="s">
        <v>86</v>
      </c>
      <c r="H7" s="52">
        <v>250</v>
      </c>
      <c r="I7" s="53">
        <v>0.24</v>
      </c>
      <c r="J7" s="54">
        <f t="shared" si="0"/>
        <v>60</v>
      </c>
      <c r="K7" s="103"/>
    </row>
    <row r="8" spans="1:11" s="13" customFormat="1" x14ac:dyDescent="0.25">
      <c r="A8" s="109"/>
      <c r="B8" s="106"/>
      <c r="C8" s="106"/>
      <c r="D8" s="49"/>
      <c r="E8" s="49"/>
      <c r="F8" s="51" t="s">
        <v>91</v>
      </c>
      <c r="G8" s="51" t="s">
        <v>42</v>
      </c>
      <c r="H8" s="52">
        <v>10</v>
      </c>
      <c r="I8" s="53">
        <v>2.64</v>
      </c>
      <c r="J8" s="54">
        <f t="shared" si="0"/>
        <v>26.400000000000002</v>
      </c>
      <c r="K8" s="103"/>
    </row>
    <row r="9" spans="1:11" s="13" customFormat="1" x14ac:dyDescent="0.25">
      <c r="A9" s="109"/>
      <c r="B9" s="106"/>
      <c r="C9" s="106"/>
      <c r="D9" s="49"/>
      <c r="E9" s="49"/>
      <c r="F9" s="51" t="s">
        <v>92</v>
      </c>
      <c r="G9" s="51" t="s">
        <v>42</v>
      </c>
      <c r="H9" s="52">
        <v>6</v>
      </c>
      <c r="I9" s="53">
        <v>24.99</v>
      </c>
      <c r="J9" s="54">
        <f t="shared" si="0"/>
        <v>149.94</v>
      </c>
      <c r="K9" s="103"/>
    </row>
    <row r="10" spans="1:11" s="13" customFormat="1" x14ac:dyDescent="0.25">
      <c r="A10" s="109"/>
      <c r="B10" s="106"/>
      <c r="C10" s="106"/>
      <c r="D10" s="49"/>
      <c r="E10" s="49"/>
      <c r="F10" s="51" t="s">
        <v>93</v>
      </c>
      <c r="G10" s="51" t="s">
        <v>94</v>
      </c>
      <c r="H10" s="52">
        <v>50</v>
      </c>
      <c r="I10" s="53">
        <v>2.7</v>
      </c>
      <c r="J10" s="54">
        <f t="shared" si="0"/>
        <v>135</v>
      </c>
      <c r="K10" s="103"/>
    </row>
    <row r="11" spans="1:11" s="13" customFormat="1" x14ac:dyDescent="0.25">
      <c r="A11" s="109"/>
      <c r="B11" s="106"/>
      <c r="C11" s="106"/>
      <c r="D11" s="49"/>
      <c r="E11" s="49"/>
      <c r="F11" s="51" t="s">
        <v>95</v>
      </c>
      <c r="G11" s="51" t="s">
        <v>94</v>
      </c>
      <c r="H11" s="52">
        <v>30</v>
      </c>
      <c r="I11" s="53">
        <v>0.18</v>
      </c>
      <c r="J11" s="54">
        <f t="shared" si="0"/>
        <v>5.3999999999999995</v>
      </c>
      <c r="K11" s="103"/>
    </row>
    <row r="12" spans="1:11" s="13" customFormat="1" x14ac:dyDescent="0.25">
      <c r="A12" s="109"/>
      <c r="B12" s="106"/>
      <c r="C12" s="106"/>
      <c r="D12" s="49"/>
      <c r="E12" s="49"/>
      <c r="F12" s="51" t="s">
        <v>96</v>
      </c>
      <c r="G12" s="51" t="s">
        <v>94</v>
      </c>
      <c r="H12" s="52">
        <v>210</v>
      </c>
      <c r="I12" s="53">
        <v>1.24</v>
      </c>
      <c r="J12" s="54">
        <f t="shared" si="0"/>
        <v>260.39999999999998</v>
      </c>
      <c r="K12" s="103"/>
    </row>
    <row r="13" spans="1:11" s="13" customFormat="1" ht="60" x14ac:dyDescent="0.25">
      <c r="A13" s="109"/>
      <c r="B13" s="106"/>
      <c r="C13" s="106"/>
      <c r="D13" s="49"/>
      <c r="E13" s="49"/>
      <c r="F13" s="51" t="s">
        <v>97</v>
      </c>
      <c r="G13" s="51" t="s">
        <v>98</v>
      </c>
      <c r="H13" s="52">
        <v>75</v>
      </c>
      <c r="I13" s="53">
        <v>9.9600000000000009</v>
      </c>
      <c r="J13" s="54">
        <f t="shared" si="0"/>
        <v>747.00000000000011</v>
      </c>
      <c r="K13" s="103"/>
    </row>
    <row r="14" spans="1:11" s="13" customFormat="1" ht="60" x14ac:dyDescent="0.25">
      <c r="A14" s="109"/>
      <c r="B14" s="106"/>
      <c r="C14" s="106"/>
      <c r="D14" s="49"/>
      <c r="E14" s="49"/>
      <c r="F14" s="51" t="s">
        <v>97</v>
      </c>
      <c r="G14" s="51" t="s">
        <v>99</v>
      </c>
      <c r="H14" s="52">
        <v>30</v>
      </c>
      <c r="I14" s="53">
        <v>15.9</v>
      </c>
      <c r="J14" s="54">
        <f t="shared" si="0"/>
        <v>477</v>
      </c>
      <c r="K14" s="103"/>
    </row>
    <row r="15" spans="1:11" s="13" customFormat="1" ht="135" x14ac:dyDescent="0.25">
      <c r="A15" s="109"/>
      <c r="B15" s="106"/>
      <c r="C15" s="106"/>
      <c r="D15" s="49"/>
      <c r="E15" s="49"/>
      <c r="F15" s="51" t="s">
        <v>100</v>
      </c>
      <c r="G15" s="51" t="s">
        <v>101</v>
      </c>
      <c r="H15" s="52">
        <v>500</v>
      </c>
      <c r="I15" s="53">
        <v>0.1</v>
      </c>
      <c r="J15" s="54">
        <f t="shared" si="0"/>
        <v>50</v>
      </c>
      <c r="K15" s="103"/>
    </row>
    <row r="16" spans="1:11" s="13" customFormat="1" ht="30" x14ac:dyDescent="0.25">
      <c r="A16" s="109"/>
      <c r="B16" s="106"/>
      <c r="C16" s="106"/>
      <c r="D16" s="49"/>
      <c r="E16" s="49"/>
      <c r="F16" s="51" t="s">
        <v>102</v>
      </c>
      <c r="G16" s="51" t="s">
        <v>103</v>
      </c>
      <c r="H16" s="52">
        <v>300</v>
      </c>
      <c r="I16" s="53">
        <v>0.12</v>
      </c>
      <c r="J16" s="54">
        <f t="shared" si="0"/>
        <v>36</v>
      </c>
      <c r="K16" s="103"/>
    </row>
    <row r="17" spans="1:12" s="13" customFormat="1" x14ac:dyDescent="0.25">
      <c r="A17" s="109"/>
      <c r="B17" s="106"/>
      <c r="C17" s="106"/>
      <c r="D17" s="49"/>
      <c r="E17" s="49"/>
      <c r="F17" s="51" t="s">
        <v>104</v>
      </c>
      <c r="G17" s="51" t="s">
        <v>105</v>
      </c>
      <c r="H17" s="52">
        <v>5</v>
      </c>
      <c r="I17" s="53">
        <v>48.51</v>
      </c>
      <c r="J17" s="54">
        <f t="shared" si="0"/>
        <v>242.54999999999998</v>
      </c>
      <c r="K17" s="103"/>
    </row>
    <row r="18" spans="1:12" s="13" customFormat="1" ht="30" x14ac:dyDescent="0.25">
      <c r="A18" s="110"/>
      <c r="B18" s="107"/>
      <c r="C18" s="107"/>
      <c r="D18" s="49"/>
      <c r="E18" s="49"/>
      <c r="F18" s="51" t="s">
        <v>106</v>
      </c>
      <c r="G18" s="51" t="s">
        <v>107</v>
      </c>
      <c r="H18" s="52">
        <v>3</v>
      </c>
      <c r="I18" s="53">
        <v>2.7</v>
      </c>
      <c r="J18" s="54">
        <f t="shared" si="0"/>
        <v>8.1000000000000014</v>
      </c>
      <c r="K18" s="104"/>
      <c r="L18" s="178">
        <f>SUM(J4:J18)</f>
        <v>4909.7900000000009</v>
      </c>
    </row>
    <row r="19" spans="1:12" s="13" customFormat="1" ht="30" x14ac:dyDescent="0.25">
      <c r="A19" s="29" t="s">
        <v>214</v>
      </c>
      <c r="B19" s="28" t="s">
        <v>215</v>
      </c>
      <c r="C19" s="28" t="s">
        <v>216</v>
      </c>
      <c r="D19" s="28" t="s">
        <v>43</v>
      </c>
      <c r="E19" s="28" t="s">
        <v>43</v>
      </c>
      <c r="F19" s="28" t="s">
        <v>217</v>
      </c>
      <c r="G19" s="28" t="s">
        <v>218</v>
      </c>
      <c r="H19" s="28">
        <v>420</v>
      </c>
      <c r="I19" s="55">
        <v>11.43</v>
      </c>
      <c r="J19" s="55">
        <v>4800.6000000000004</v>
      </c>
      <c r="K19" s="35">
        <v>42104</v>
      </c>
      <c r="L19" s="179">
        <f>+J19</f>
        <v>4800.6000000000004</v>
      </c>
    </row>
    <row r="20" spans="1:12" s="13" customFormat="1" ht="45" customHeight="1" x14ac:dyDescent="0.25">
      <c r="A20" s="111" t="s">
        <v>599</v>
      </c>
      <c r="B20" s="112" t="s">
        <v>600</v>
      </c>
      <c r="C20" s="112" t="s">
        <v>44</v>
      </c>
      <c r="D20" s="3"/>
      <c r="E20" s="24"/>
      <c r="F20" s="3" t="s">
        <v>601</v>
      </c>
      <c r="G20" s="3" t="s">
        <v>213</v>
      </c>
      <c r="H20" s="3">
        <v>12</v>
      </c>
      <c r="I20" s="4">
        <v>3.39</v>
      </c>
      <c r="J20" s="4">
        <f>+I20*H20</f>
        <v>40.68</v>
      </c>
      <c r="K20" s="113" t="s">
        <v>602</v>
      </c>
    </row>
    <row r="21" spans="1:12" ht="30" x14ac:dyDescent="0.25">
      <c r="A21" s="111"/>
      <c r="B21" s="112"/>
      <c r="C21" s="112"/>
      <c r="D21" s="3"/>
      <c r="E21" s="3"/>
      <c r="F21" s="3" t="s">
        <v>603</v>
      </c>
      <c r="G21" s="3" t="s">
        <v>213</v>
      </c>
      <c r="H21" s="3">
        <v>36</v>
      </c>
      <c r="I21" s="4">
        <v>1.84</v>
      </c>
      <c r="J21" s="4">
        <f t="shared" ref="J21:J97" si="1">+I21*H21</f>
        <v>66.240000000000009</v>
      </c>
      <c r="K21" s="113"/>
    </row>
    <row r="22" spans="1:12" x14ac:dyDescent="0.25">
      <c r="A22" s="111"/>
      <c r="B22" s="112"/>
      <c r="C22" s="112"/>
      <c r="D22" s="3"/>
      <c r="E22" s="3"/>
      <c r="F22" s="3" t="s">
        <v>559</v>
      </c>
      <c r="G22" s="3" t="s">
        <v>560</v>
      </c>
      <c r="H22" s="3">
        <v>2</v>
      </c>
      <c r="I22" s="4">
        <v>5.07</v>
      </c>
      <c r="J22" s="4">
        <f t="shared" si="1"/>
        <v>10.14</v>
      </c>
      <c r="K22" s="113"/>
    </row>
    <row r="23" spans="1:12" x14ac:dyDescent="0.25">
      <c r="A23" s="111"/>
      <c r="B23" s="112"/>
      <c r="C23" s="112"/>
      <c r="D23" s="3"/>
      <c r="E23" s="3"/>
      <c r="F23" s="3" t="s">
        <v>604</v>
      </c>
      <c r="G23" s="3" t="s">
        <v>605</v>
      </c>
      <c r="H23" s="3">
        <v>30</v>
      </c>
      <c r="I23" s="4">
        <v>3</v>
      </c>
      <c r="J23" s="4">
        <f t="shared" si="1"/>
        <v>90</v>
      </c>
      <c r="K23" s="113"/>
    </row>
    <row r="24" spans="1:12" ht="42" x14ac:dyDescent="0.25">
      <c r="A24" s="111"/>
      <c r="B24" s="112"/>
      <c r="C24" s="112"/>
      <c r="D24" s="3"/>
      <c r="E24" s="3"/>
      <c r="F24" s="3" t="s">
        <v>272</v>
      </c>
      <c r="G24" s="3" t="s">
        <v>606</v>
      </c>
      <c r="H24" s="3">
        <v>2</v>
      </c>
      <c r="I24" s="4">
        <v>7</v>
      </c>
      <c r="J24" s="4">
        <f t="shared" si="1"/>
        <v>14</v>
      </c>
      <c r="K24" s="113"/>
    </row>
    <row r="25" spans="1:12" ht="30" x14ac:dyDescent="0.25">
      <c r="A25" s="111"/>
      <c r="B25" s="112"/>
      <c r="C25" s="112"/>
      <c r="D25" s="3"/>
      <c r="E25" s="3"/>
      <c r="F25" s="3" t="s">
        <v>450</v>
      </c>
      <c r="G25" s="3" t="s">
        <v>607</v>
      </c>
      <c r="H25" s="3">
        <v>2</v>
      </c>
      <c r="I25" s="4">
        <v>3</v>
      </c>
      <c r="J25" s="4">
        <f t="shared" si="1"/>
        <v>6</v>
      </c>
      <c r="K25" s="113"/>
    </row>
    <row r="26" spans="1:12" ht="30" x14ac:dyDescent="0.25">
      <c r="A26" s="111"/>
      <c r="B26" s="112"/>
      <c r="C26" s="112"/>
      <c r="D26" s="3"/>
      <c r="E26" s="3"/>
      <c r="F26" s="3" t="s">
        <v>608</v>
      </c>
      <c r="G26" s="3" t="s">
        <v>609</v>
      </c>
      <c r="H26" s="3">
        <v>12</v>
      </c>
      <c r="I26" s="4">
        <v>0.84</v>
      </c>
      <c r="J26" s="4">
        <f t="shared" si="1"/>
        <v>10.08</v>
      </c>
      <c r="K26" s="113"/>
    </row>
    <row r="27" spans="1:12" ht="26.25" x14ac:dyDescent="0.25">
      <c r="A27" s="111"/>
      <c r="B27" s="112"/>
      <c r="C27" s="112"/>
      <c r="D27" s="3"/>
      <c r="E27" s="3"/>
      <c r="F27" s="3" t="s">
        <v>610</v>
      </c>
      <c r="G27" s="3" t="s">
        <v>611</v>
      </c>
      <c r="H27" s="3">
        <v>1</v>
      </c>
      <c r="I27" s="4">
        <v>2.5</v>
      </c>
      <c r="J27" s="4">
        <f t="shared" si="1"/>
        <v>2.5</v>
      </c>
      <c r="K27" s="113"/>
    </row>
    <row r="28" spans="1:12" ht="45" x14ac:dyDescent="0.25">
      <c r="A28" s="111"/>
      <c r="B28" s="112"/>
      <c r="C28" s="112"/>
      <c r="D28" s="3"/>
      <c r="E28" s="3"/>
      <c r="F28" s="3" t="s">
        <v>612</v>
      </c>
      <c r="G28" s="3" t="s">
        <v>613</v>
      </c>
      <c r="H28" s="3">
        <v>12</v>
      </c>
      <c r="I28" s="4">
        <v>2</v>
      </c>
      <c r="J28" s="4">
        <f t="shared" si="1"/>
        <v>24</v>
      </c>
      <c r="K28" s="113"/>
    </row>
    <row r="29" spans="1:12" ht="38.25" x14ac:dyDescent="0.25">
      <c r="A29" s="111"/>
      <c r="B29" s="112"/>
      <c r="C29" s="112"/>
      <c r="D29" s="3"/>
      <c r="E29" s="3"/>
      <c r="F29" s="3" t="s">
        <v>614</v>
      </c>
      <c r="G29" s="3" t="s">
        <v>615</v>
      </c>
      <c r="H29" s="3">
        <v>15</v>
      </c>
      <c r="I29" s="3">
        <v>2.09</v>
      </c>
      <c r="J29" s="3">
        <f t="shared" si="1"/>
        <v>31.349999999999998</v>
      </c>
      <c r="K29" s="113"/>
    </row>
    <row r="30" spans="1:12" x14ac:dyDescent="0.25">
      <c r="A30" s="111"/>
      <c r="B30" s="112"/>
      <c r="C30" s="112"/>
      <c r="D30" s="2"/>
      <c r="E30" s="2"/>
      <c r="F30" s="3" t="s">
        <v>616</v>
      </c>
      <c r="G30" s="3" t="s">
        <v>617</v>
      </c>
      <c r="H30" s="3">
        <v>10</v>
      </c>
      <c r="I30" s="3">
        <v>0.96</v>
      </c>
      <c r="J30" s="3">
        <f t="shared" si="1"/>
        <v>9.6</v>
      </c>
      <c r="K30" s="113"/>
    </row>
    <row r="31" spans="1:12" x14ac:dyDescent="0.25">
      <c r="A31" s="111"/>
      <c r="B31" s="112"/>
      <c r="C31" s="112"/>
      <c r="D31" s="2"/>
      <c r="E31" s="2"/>
      <c r="F31" s="3" t="s">
        <v>618</v>
      </c>
      <c r="G31" s="3" t="s">
        <v>617</v>
      </c>
      <c r="H31" s="3">
        <v>10</v>
      </c>
      <c r="I31" s="3">
        <v>1.22</v>
      </c>
      <c r="J31" s="3">
        <f t="shared" si="1"/>
        <v>12.2</v>
      </c>
      <c r="K31" s="113"/>
    </row>
    <row r="32" spans="1:12" ht="27" x14ac:dyDescent="0.25">
      <c r="A32" s="111"/>
      <c r="B32" s="112"/>
      <c r="C32" s="112"/>
      <c r="D32" s="2"/>
      <c r="E32" s="2"/>
      <c r="F32" s="3" t="s">
        <v>619</v>
      </c>
      <c r="G32" s="3" t="s">
        <v>620</v>
      </c>
      <c r="H32" s="3">
        <v>10</v>
      </c>
      <c r="I32" s="3">
        <v>0.23</v>
      </c>
      <c r="J32" s="3">
        <f t="shared" si="1"/>
        <v>2.3000000000000003</v>
      </c>
      <c r="K32" s="113"/>
    </row>
    <row r="33" spans="1:11" ht="27" x14ac:dyDescent="0.25">
      <c r="A33" s="111"/>
      <c r="B33" s="112"/>
      <c r="C33" s="112"/>
      <c r="D33" s="2"/>
      <c r="E33" s="2"/>
      <c r="F33" s="3" t="s">
        <v>621</v>
      </c>
      <c r="G33" s="3" t="s">
        <v>622</v>
      </c>
      <c r="H33" s="3">
        <v>2</v>
      </c>
      <c r="I33" s="3">
        <v>14</v>
      </c>
      <c r="J33" s="3">
        <f t="shared" si="1"/>
        <v>28</v>
      </c>
      <c r="K33" s="113"/>
    </row>
    <row r="34" spans="1:11" ht="27" x14ac:dyDescent="0.25">
      <c r="A34" s="111"/>
      <c r="B34" s="112"/>
      <c r="C34" s="112"/>
      <c r="D34" s="2"/>
      <c r="E34" s="2"/>
      <c r="F34" s="3" t="s">
        <v>623</v>
      </c>
      <c r="G34" s="3" t="s">
        <v>624</v>
      </c>
      <c r="H34" s="3">
        <v>1</v>
      </c>
      <c r="I34" s="3">
        <v>16</v>
      </c>
      <c r="J34" s="3">
        <f t="shared" si="1"/>
        <v>16</v>
      </c>
      <c r="K34" s="113"/>
    </row>
    <row r="35" spans="1:11" x14ac:dyDescent="0.25">
      <c r="A35" s="111"/>
      <c r="B35" s="112"/>
      <c r="C35" s="112"/>
      <c r="D35" s="2"/>
      <c r="E35" s="2"/>
      <c r="F35" s="3" t="s">
        <v>625</v>
      </c>
      <c r="G35" s="3" t="s">
        <v>626</v>
      </c>
      <c r="H35" s="3">
        <v>1</v>
      </c>
      <c r="I35" s="3">
        <v>4.49</v>
      </c>
      <c r="J35" s="3">
        <f t="shared" si="1"/>
        <v>4.49</v>
      </c>
      <c r="K35" s="113"/>
    </row>
    <row r="36" spans="1:11" x14ac:dyDescent="0.25">
      <c r="A36" s="111"/>
      <c r="B36" s="112"/>
      <c r="C36" s="112"/>
      <c r="D36" s="2"/>
      <c r="E36" s="2"/>
      <c r="F36" s="3" t="s">
        <v>627</v>
      </c>
      <c r="G36" s="3" t="s">
        <v>628</v>
      </c>
      <c r="H36" s="3">
        <v>3</v>
      </c>
      <c r="I36" s="3">
        <v>24.72</v>
      </c>
      <c r="J36" s="3">
        <f t="shared" si="1"/>
        <v>74.16</v>
      </c>
      <c r="K36" s="113"/>
    </row>
    <row r="37" spans="1:11" ht="38.25" x14ac:dyDescent="0.25">
      <c r="A37" s="111"/>
      <c r="B37" s="112"/>
      <c r="C37" s="112"/>
      <c r="D37" s="2"/>
      <c r="E37" s="2"/>
      <c r="F37" s="3" t="s">
        <v>629</v>
      </c>
      <c r="G37" s="3" t="s">
        <v>630</v>
      </c>
      <c r="H37" s="3">
        <v>10</v>
      </c>
      <c r="I37" s="3">
        <v>4.03</v>
      </c>
      <c r="J37" s="3">
        <f t="shared" si="1"/>
        <v>40.300000000000004</v>
      </c>
      <c r="K37" s="113"/>
    </row>
    <row r="38" spans="1:11" x14ac:dyDescent="0.25">
      <c r="A38" s="111"/>
      <c r="B38" s="112"/>
      <c r="C38" s="112"/>
      <c r="D38" s="2"/>
      <c r="E38" s="2"/>
      <c r="F38" s="3" t="s">
        <v>631</v>
      </c>
      <c r="G38" s="3" t="s">
        <v>632</v>
      </c>
      <c r="H38" s="3">
        <v>3</v>
      </c>
      <c r="I38" s="3">
        <v>62</v>
      </c>
      <c r="J38" s="3">
        <f t="shared" si="1"/>
        <v>186</v>
      </c>
      <c r="K38" s="113"/>
    </row>
    <row r="39" spans="1:11" x14ac:dyDescent="0.25">
      <c r="A39" s="111"/>
      <c r="B39" s="112"/>
      <c r="C39" s="112"/>
      <c r="D39" s="2"/>
      <c r="E39" s="2"/>
      <c r="F39" s="3" t="s">
        <v>58</v>
      </c>
      <c r="G39" s="3" t="s">
        <v>105</v>
      </c>
      <c r="H39" s="3">
        <v>5</v>
      </c>
      <c r="I39" s="3">
        <v>27.89</v>
      </c>
      <c r="J39" s="3">
        <f t="shared" si="1"/>
        <v>139.44999999999999</v>
      </c>
      <c r="K39" s="113"/>
    </row>
    <row r="40" spans="1:11" ht="45" x14ac:dyDescent="0.25">
      <c r="A40" s="111"/>
      <c r="B40" s="112"/>
      <c r="C40" s="112"/>
      <c r="D40" s="2"/>
      <c r="E40" s="2"/>
      <c r="F40" s="3" t="s">
        <v>633</v>
      </c>
      <c r="G40" s="3" t="s">
        <v>634</v>
      </c>
      <c r="H40" s="3">
        <v>60</v>
      </c>
      <c r="I40" s="3">
        <v>12.22</v>
      </c>
      <c r="J40" s="3">
        <f t="shared" si="1"/>
        <v>733.2</v>
      </c>
      <c r="K40" s="113"/>
    </row>
    <row r="41" spans="1:11" ht="27" x14ac:dyDescent="0.25">
      <c r="A41" s="111"/>
      <c r="B41" s="112"/>
      <c r="C41" s="112"/>
      <c r="D41" s="2"/>
      <c r="E41" s="2"/>
      <c r="F41" s="3" t="s">
        <v>635</v>
      </c>
      <c r="G41" s="3" t="s">
        <v>636</v>
      </c>
      <c r="H41" s="3">
        <v>2300</v>
      </c>
      <c r="I41" s="3">
        <v>1.88</v>
      </c>
      <c r="J41" s="3">
        <f t="shared" si="1"/>
        <v>4324</v>
      </c>
      <c r="K41" s="113"/>
    </row>
    <row r="42" spans="1:11" ht="45" x14ac:dyDescent="0.25">
      <c r="A42" s="111"/>
      <c r="B42" s="112"/>
      <c r="C42" s="112"/>
      <c r="D42" s="2"/>
      <c r="E42" s="2"/>
      <c r="F42" s="3" t="s">
        <v>142</v>
      </c>
      <c r="G42" s="3" t="s">
        <v>637</v>
      </c>
      <c r="H42" s="3">
        <v>900</v>
      </c>
      <c r="I42" s="3">
        <v>3</v>
      </c>
      <c r="J42" s="3">
        <f t="shared" si="1"/>
        <v>2700</v>
      </c>
      <c r="K42" s="113"/>
    </row>
    <row r="43" spans="1:11" ht="30" x14ac:dyDescent="0.25">
      <c r="A43" s="111"/>
      <c r="B43" s="112"/>
      <c r="C43" s="112"/>
      <c r="D43" s="2"/>
      <c r="E43" s="2"/>
      <c r="F43" s="3" t="s">
        <v>638</v>
      </c>
      <c r="G43" s="3" t="s">
        <v>639</v>
      </c>
      <c r="H43" s="3">
        <v>600</v>
      </c>
      <c r="I43" s="3">
        <v>7.75</v>
      </c>
      <c r="J43" s="3">
        <f t="shared" si="1"/>
        <v>4650</v>
      </c>
      <c r="K43" s="113"/>
    </row>
    <row r="44" spans="1:11" ht="30" x14ac:dyDescent="0.25">
      <c r="A44" s="111"/>
      <c r="B44" s="112"/>
      <c r="C44" s="112"/>
      <c r="D44" s="2"/>
      <c r="E44" s="2"/>
      <c r="F44" s="3" t="s">
        <v>564</v>
      </c>
      <c r="G44" s="3" t="s">
        <v>640</v>
      </c>
      <c r="H44" s="3">
        <v>600</v>
      </c>
      <c r="I44" s="3">
        <v>1.27</v>
      </c>
      <c r="J44" s="3">
        <f t="shared" si="1"/>
        <v>762</v>
      </c>
      <c r="K44" s="113"/>
    </row>
    <row r="45" spans="1:11" x14ac:dyDescent="0.25">
      <c r="A45" s="111"/>
      <c r="B45" s="112"/>
      <c r="C45" s="112"/>
      <c r="D45" s="2"/>
      <c r="E45" s="2"/>
      <c r="F45" s="3" t="s">
        <v>144</v>
      </c>
      <c r="G45" s="3" t="s">
        <v>641</v>
      </c>
      <c r="H45" s="3">
        <v>120</v>
      </c>
      <c r="I45" s="3">
        <v>4.6500000000000004</v>
      </c>
      <c r="J45" s="3">
        <f t="shared" si="1"/>
        <v>558</v>
      </c>
      <c r="K45" s="113"/>
    </row>
    <row r="46" spans="1:11" x14ac:dyDescent="0.25">
      <c r="A46" s="111"/>
      <c r="B46" s="112"/>
      <c r="C46" s="112"/>
      <c r="D46" s="2"/>
      <c r="E46" s="2"/>
      <c r="F46" s="3" t="s">
        <v>145</v>
      </c>
      <c r="G46" s="3" t="s">
        <v>642</v>
      </c>
      <c r="H46" s="3">
        <v>300</v>
      </c>
      <c r="I46" s="3">
        <v>1.98</v>
      </c>
      <c r="J46" s="3">
        <f t="shared" si="1"/>
        <v>594</v>
      </c>
      <c r="K46" s="113"/>
    </row>
    <row r="47" spans="1:11" ht="45" x14ac:dyDescent="0.25">
      <c r="A47" s="111"/>
      <c r="B47" s="112"/>
      <c r="C47" s="112"/>
      <c r="D47" s="2"/>
      <c r="E47" s="2"/>
      <c r="F47" s="3" t="s">
        <v>565</v>
      </c>
      <c r="G47" s="3" t="s">
        <v>643</v>
      </c>
      <c r="H47" s="3">
        <v>30</v>
      </c>
      <c r="I47" s="3">
        <v>6.25</v>
      </c>
      <c r="J47" s="3">
        <f t="shared" si="1"/>
        <v>187.5</v>
      </c>
      <c r="K47" s="113"/>
    </row>
    <row r="48" spans="1:11" x14ac:dyDescent="0.25">
      <c r="A48" s="111"/>
      <c r="B48" s="112"/>
      <c r="C48" s="112"/>
      <c r="D48" s="2"/>
      <c r="E48" s="2"/>
      <c r="F48" s="3" t="s">
        <v>567</v>
      </c>
      <c r="G48" s="3" t="s">
        <v>644</v>
      </c>
      <c r="H48" s="3">
        <v>2</v>
      </c>
      <c r="I48" s="3">
        <v>9.0500000000000007</v>
      </c>
      <c r="J48" s="3">
        <f t="shared" si="1"/>
        <v>18.100000000000001</v>
      </c>
      <c r="K48" s="113"/>
    </row>
    <row r="49" spans="1:11" ht="30" x14ac:dyDescent="0.25">
      <c r="A49" s="111"/>
      <c r="B49" s="112"/>
      <c r="C49" s="112"/>
      <c r="D49" s="2"/>
      <c r="E49" s="2"/>
      <c r="F49" s="3" t="s">
        <v>123</v>
      </c>
      <c r="G49" s="3" t="s">
        <v>645</v>
      </c>
      <c r="H49" s="3">
        <v>40</v>
      </c>
      <c r="I49" s="3">
        <v>13.75</v>
      </c>
      <c r="J49" s="3">
        <f t="shared" si="1"/>
        <v>550</v>
      </c>
      <c r="K49" s="113"/>
    </row>
    <row r="50" spans="1:11" x14ac:dyDescent="0.25">
      <c r="A50" s="111"/>
      <c r="B50" s="112"/>
      <c r="C50" s="112"/>
      <c r="D50" s="2"/>
      <c r="E50" s="2"/>
      <c r="F50" s="3" t="s">
        <v>646</v>
      </c>
      <c r="G50" s="3" t="s">
        <v>647</v>
      </c>
      <c r="H50" s="3">
        <v>360</v>
      </c>
      <c r="I50" s="3">
        <v>0.22</v>
      </c>
      <c r="J50" s="3">
        <f t="shared" si="1"/>
        <v>79.2</v>
      </c>
      <c r="K50" s="113"/>
    </row>
    <row r="51" spans="1:11" ht="45" x14ac:dyDescent="0.25">
      <c r="A51" s="111"/>
      <c r="B51" s="112"/>
      <c r="C51" s="112"/>
      <c r="D51" s="2"/>
      <c r="E51" s="2"/>
      <c r="F51" s="3" t="s">
        <v>648</v>
      </c>
      <c r="G51" s="3" t="s">
        <v>649</v>
      </c>
      <c r="H51" s="3">
        <v>1</v>
      </c>
      <c r="I51" s="3">
        <v>9.6</v>
      </c>
      <c r="J51" s="3">
        <f t="shared" si="1"/>
        <v>9.6</v>
      </c>
      <c r="K51" s="113"/>
    </row>
    <row r="52" spans="1:11" ht="27" x14ac:dyDescent="0.25">
      <c r="A52" s="111"/>
      <c r="B52" s="112"/>
      <c r="C52" s="112"/>
      <c r="D52" s="2"/>
      <c r="E52" s="2"/>
      <c r="F52" s="3" t="s">
        <v>324</v>
      </c>
      <c r="G52" s="3" t="s">
        <v>650</v>
      </c>
      <c r="H52" s="3">
        <v>5</v>
      </c>
      <c r="I52" s="3">
        <v>2.37</v>
      </c>
      <c r="J52" s="3">
        <f t="shared" si="1"/>
        <v>11.850000000000001</v>
      </c>
      <c r="K52" s="113"/>
    </row>
    <row r="53" spans="1:11" x14ac:dyDescent="0.25">
      <c r="A53" s="111"/>
      <c r="B53" s="112"/>
      <c r="C53" s="112"/>
      <c r="D53" s="2"/>
      <c r="E53" s="2"/>
      <c r="F53" s="3" t="s">
        <v>651</v>
      </c>
      <c r="G53" s="3" t="s">
        <v>652</v>
      </c>
      <c r="H53" s="3">
        <v>200</v>
      </c>
      <c r="I53" s="3">
        <v>0.25</v>
      </c>
      <c r="J53" s="3">
        <f t="shared" si="1"/>
        <v>50</v>
      </c>
      <c r="K53" s="113"/>
    </row>
    <row r="54" spans="1:11" x14ac:dyDescent="0.25">
      <c r="A54" s="111"/>
      <c r="B54" s="112"/>
      <c r="C54" s="112"/>
      <c r="D54" s="2"/>
      <c r="E54" s="2"/>
      <c r="F54" s="3" t="s">
        <v>653</v>
      </c>
      <c r="G54" s="3" t="s">
        <v>654</v>
      </c>
      <c r="H54" s="3">
        <v>2000</v>
      </c>
      <c r="I54" s="3">
        <v>0.06</v>
      </c>
      <c r="J54" s="3">
        <f t="shared" si="1"/>
        <v>120</v>
      </c>
      <c r="K54" s="113"/>
    </row>
    <row r="55" spans="1:11" ht="27" x14ac:dyDescent="0.25">
      <c r="A55" s="111"/>
      <c r="B55" s="112"/>
      <c r="C55" s="112"/>
      <c r="D55" s="2"/>
      <c r="E55" s="2"/>
      <c r="F55" s="3" t="s">
        <v>655</v>
      </c>
      <c r="G55" s="3" t="s">
        <v>94</v>
      </c>
      <c r="H55" s="3">
        <v>5000</v>
      </c>
      <c r="I55" s="3">
        <v>0.2</v>
      </c>
      <c r="J55" s="3">
        <f t="shared" si="1"/>
        <v>1000</v>
      </c>
      <c r="K55" s="113"/>
    </row>
    <row r="56" spans="1:11" ht="27" x14ac:dyDescent="0.25">
      <c r="A56" s="111"/>
      <c r="B56" s="112"/>
      <c r="C56" s="112"/>
      <c r="D56" s="2"/>
      <c r="E56" s="2"/>
      <c r="F56" s="3" t="s">
        <v>656</v>
      </c>
      <c r="G56" s="3" t="s">
        <v>657</v>
      </c>
      <c r="H56" s="3">
        <v>30</v>
      </c>
      <c r="I56" s="3">
        <v>10.24</v>
      </c>
      <c r="J56" s="3">
        <f t="shared" si="1"/>
        <v>307.2</v>
      </c>
      <c r="K56" s="113"/>
    </row>
    <row r="57" spans="1:11" x14ac:dyDescent="0.25">
      <c r="A57" s="111"/>
      <c r="B57" s="112"/>
      <c r="C57" s="112"/>
      <c r="D57" s="2"/>
      <c r="E57" s="2"/>
      <c r="F57" s="3" t="s">
        <v>658</v>
      </c>
      <c r="G57" s="3" t="s">
        <v>24</v>
      </c>
      <c r="H57" s="3">
        <v>480</v>
      </c>
      <c r="I57" s="3">
        <v>0.18</v>
      </c>
      <c r="J57" s="3">
        <f t="shared" si="1"/>
        <v>86.399999999999991</v>
      </c>
      <c r="K57" s="113"/>
    </row>
    <row r="58" spans="1:11" ht="27" x14ac:dyDescent="0.25">
      <c r="A58" s="111"/>
      <c r="B58" s="112"/>
      <c r="C58" s="112"/>
      <c r="D58" s="2"/>
      <c r="E58" s="2"/>
      <c r="F58" s="3" t="s">
        <v>659</v>
      </c>
      <c r="G58" s="3" t="s">
        <v>660</v>
      </c>
      <c r="H58" s="3">
        <v>300</v>
      </c>
      <c r="I58" s="3">
        <v>12.15</v>
      </c>
      <c r="J58" s="3">
        <f t="shared" si="1"/>
        <v>3645</v>
      </c>
      <c r="K58" s="113"/>
    </row>
    <row r="59" spans="1:11" ht="49.5" x14ac:dyDescent="0.25">
      <c r="A59" s="111"/>
      <c r="B59" s="112"/>
      <c r="C59" s="112"/>
      <c r="D59" s="2"/>
      <c r="E59" s="2"/>
      <c r="F59" s="3" t="s">
        <v>661</v>
      </c>
      <c r="G59" s="3" t="s">
        <v>662</v>
      </c>
      <c r="H59" s="3">
        <v>500</v>
      </c>
      <c r="I59" s="3">
        <v>0.56000000000000005</v>
      </c>
      <c r="J59" s="3">
        <f t="shared" si="1"/>
        <v>280</v>
      </c>
      <c r="K59" s="113"/>
    </row>
    <row r="60" spans="1:11" ht="60.75" x14ac:dyDescent="0.25">
      <c r="A60" s="111"/>
      <c r="B60" s="112"/>
      <c r="C60" s="112"/>
      <c r="D60" s="2"/>
      <c r="E60" s="2"/>
      <c r="F60" s="3" t="s">
        <v>663</v>
      </c>
      <c r="G60" s="3" t="s">
        <v>664</v>
      </c>
      <c r="H60" s="3">
        <v>450</v>
      </c>
      <c r="I60" s="3">
        <v>14.16</v>
      </c>
      <c r="J60" s="3">
        <f t="shared" si="1"/>
        <v>6372</v>
      </c>
      <c r="K60" s="113"/>
    </row>
    <row r="61" spans="1:11" x14ac:dyDescent="0.25">
      <c r="A61" s="111"/>
      <c r="B61" s="112"/>
      <c r="C61" s="112"/>
      <c r="D61" s="2"/>
      <c r="E61" s="2"/>
      <c r="F61" s="3" t="s">
        <v>343</v>
      </c>
      <c r="G61" s="3" t="s">
        <v>42</v>
      </c>
      <c r="H61" s="3">
        <v>50</v>
      </c>
      <c r="I61" s="3">
        <v>2.41</v>
      </c>
      <c r="J61" s="3">
        <f t="shared" si="1"/>
        <v>120.5</v>
      </c>
      <c r="K61" s="113"/>
    </row>
    <row r="62" spans="1:11" ht="30" x14ac:dyDescent="0.25">
      <c r="A62" s="111"/>
      <c r="B62" s="112"/>
      <c r="C62" s="112"/>
      <c r="D62" s="2"/>
      <c r="E62" s="2"/>
      <c r="F62" s="3" t="s">
        <v>665</v>
      </c>
      <c r="G62" s="3" t="s">
        <v>666</v>
      </c>
      <c r="H62" s="3">
        <v>1600</v>
      </c>
      <c r="I62" s="3">
        <v>0.73</v>
      </c>
      <c r="J62" s="3">
        <f t="shared" si="1"/>
        <v>1168</v>
      </c>
      <c r="K62" s="113"/>
    </row>
    <row r="63" spans="1:11" ht="60" x14ac:dyDescent="0.25">
      <c r="A63" s="111"/>
      <c r="B63" s="112"/>
      <c r="C63" s="112"/>
      <c r="D63" s="2"/>
      <c r="E63" s="2"/>
      <c r="F63" s="3" t="s">
        <v>416</v>
      </c>
      <c r="G63" s="3" t="s">
        <v>667</v>
      </c>
      <c r="H63" s="3">
        <v>2</v>
      </c>
      <c r="I63" s="3">
        <v>5.42</v>
      </c>
      <c r="J63" s="3">
        <f t="shared" si="1"/>
        <v>10.84</v>
      </c>
      <c r="K63" s="113"/>
    </row>
    <row r="64" spans="1:11" x14ac:dyDescent="0.25">
      <c r="A64" s="111"/>
      <c r="B64" s="112"/>
      <c r="C64" s="112"/>
      <c r="D64" s="2"/>
      <c r="E64" s="2"/>
      <c r="F64" s="3" t="s">
        <v>416</v>
      </c>
      <c r="G64" s="3" t="s">
        <v>94</v>
      </c>
      <c r="H64" s="3">
        <v>60</v>
      </c>
      <c r="I64" s="3">
        <v>4.5</v>
      </c>
      <c r="J64" s="3">
        <v>13.5</v>
      </c>
      <c r="K64" s="113"/>
    </row>
    <row r="65" spans="1:11" ht="45" x14ac:dyDescent="0.25">
      <c r="A65" s="111"/>
      <c r="B65" s="112"/>
      <c r="C65" s="112"/>
      <c r="D65" s="2"/>
      <c r="E65" s="2"/>
      <c r="F65" s="3" t="s">
        <v>348</v>
      </c>
      <c r="G65" s="3" t="s">
        <v>668</v>
      </c>
      <c r="H65" s="3">
        <v>15</v>
      </c>
      <c r="I65" s="3">
        <v>3.08</v>
      </c>
      <c r="J65" s="3">
        <f t="shared" si="1"/>
        <v>46.2</v>
      </c>
      <c r="K65" s="113"/>
    </row>
    <row r="66" spans="1:11" x14ac:dyDescent="0.25">
      <c r="A66" s="111"/>
      <c r="B66" s="112"/>
      <c r="C66" s="112"/>
      <c r="D66" s="2"/>
      <c r="E66" s="2"/>
      <c r="F66" s="3" t="s">
        <v>519</v>
      </c>
      <c r="G66" s="3" t="s">
        <v>94</v>
      </c>
      <c r="H66" s="3">
        <v>2500</v>
      </c>
      <c r="I66" s="3">
        <v>0.68</v>
      </c>
      <c r="J66" s="3">
        <f t="shared" si="1"/>
        <v>1700.0000000000002</v>
      </c>
      <c r="K66" s="113"/>
    </row>
    <row r="67" spans="1:11" x14ac:dyDescent="0.25">
      <c r="A67" s="111"/>
      <c r="B67" s="112"/>
      <c r="C67" s="112"/>
      <c r="D67" s="2"/>
      <c r="E67" s="2"/>
      <c r="F67" s="3" t="s">
        <v>669</v>
      </c>
      <c r="G67" s="3" t="s">
        <v>94</v>
      </c>
      <c r="H67" s="3">
        <v>510</v>
      </c>
      <c r="I67" s="3">
        <v>0.12</v>
      </c>
      <c r="J67" s="3">
        <f t="shared" si="1"/>
        <v>61.199999999999996</v>
      </c>
      <c r="K67" s="113"/>
    </row>
    <row r="68" spans="1:11" ht="30" x14ac:dyDescent="0.25">
      <c r="A68" s="111"/>
      <c r="B68" s="112"/>
      <c r="C68" s="112"/>
      <c r="D68" s="2"/>
      <c r="E68" s="2"/>
      <c r="F68" s="3" t="s">
        <v>349</v>
      </c>
      <c r="G68" s="3" t="s">
        <v>350</v>
      </c>
      <c r="H68" s="3">
        <v>400</v>
      </c>
      <c r="I68" s="3">
        <v>2.06</v>
      </c>
      <c r="J68" s="3">
        <f t="shared" si="1"/>
        <v>824</v>
      </c>
      <c r="K68" s="113"/>
    </row>
    <row r="69" spans="1:11" ht="27" x14ac:dyDescent="0.25">
      <c r="A69" s="111"/>
      <c r="B69" s="112"/>
      <c r="C69" s="112"/>
      <c r="D69" s="2"/>
      <c r="E69" s="2"/>
      <c r="F69" s="3" t="s">
        <v>670</v>
      </c>
      <c r="G69" s="3" t="s">
        <v>94</v>
      </c>
      <c r="H69" s="3">
        <v>700</v>
      </c>
      <c r="I69" s="3">
        <v>0.12</v>
      </c>
      <c r="J69" s="3">
        <f t="shared" si="1"/>
        <v>84</v>
      </c>
      <c r="K69" s="113"/>
    </row>
    <row r="70" spans="1:11" ht="38.25" x14ac:dyDescent="0.25">
      <c r="A70" s="111"/>
      <c r="B70" s="112"/>
      <c r="C70" s="112"/>
      <c r="D70" s="2"/>
      <c r="E70" s="2"/>
      <c r="F70" s="3" t="s">
        <v>671</v>
      </c>
      <c r="G70" s="3" t="s">
        <v>352</v>
      </c>
      <c r="H70" s="3">
        <v>6000</v>
      </c>
      <c r="I70" s="3">
        <v>2.57</v>
      </c>
      <c r="J70" s="3">
        <v>3855</v>
      </c>
      <c r="K70" s="113"/>
    </row>
    <row r="71" spans="1:11" ht="45" x14ac:dyDescent="0.25">
      <c r="A71" s="111"/>
      <c r="B71" s="112"/>
      <c r="C71" s="112"/>
      <c r="D71" s="2"/>
      <c r="E71" s="2"/>
      <c r="F71" s="3" t="s">
        <v>546</v>
      </c>
      <c r="G71" s="3" t="s">
        <v>672</v>
      </c>
      <c r="H71" s="3">
        <v>400</v>
      </c>
      <c r="I71" s="3">
        <v>13.84</v>
      </c>
      <c r="J71" s="3">
        <f t="shared" si="1"/>
        <v>5536</v>
      </c>
      <c r="K71" s="113"/>
    </row>
    <row r="72" spans="1:11" ht="60" x14ac:dyDescent="0.25">
      <c r="A72" s="111"/>
      <c r="B72" s="112"/>
      <c r="C72" s="112"/>
      <c r="D72" s="2"/>
      <c r="E72" s="2"/>
      <c r="F72" s="3" t="s">
        <v>353</v>
      </c>
      <c r="G72" s="3" t="s">
        <v>673</v>
      </c>
      <c r="H72" s="3">
        <v>400</v>
      </c>
      <c r="I72" s="3">
        <v>6.75</v>
      </c>
      <c r="J72" s="3">
        <f t="shared" si="1"/>
        <v>2700</v>
      </c>
      <c r="K72" s="113"/>
    </row>
    <row r="73" spans="1:11" ht="30" x14ac:dyDescent="0.25">
      <c r="A73" s="111"/>
      <c r="B73" s="112"/>
      <c r="C73" s="112"/>
      <c r="D73" s="2"/>
      <c r="E73" s="2"/>
      <c r="F73" s="3" t="s">
        <v>674</v>
      </c>
      <c r="G73" s="3" t="s">
        <v>352</v>
      </c>
      <c r="H73" s="3">
        <v>300</v>
      </c>
      <c r="I73" s="3">
        <v>1.8</v>
      </c>
      <c r="J73" s="3">
        <f t="shared" si="1"/>
        <v>540</v>
      </c>
      <c r="K73" s="113"/>
    </row>
    <row r="74" spans="1:11" ht="30" x14ac:dyDescent="0.25">
      <c r="A74" s="111"/>
      <c r="B74" s="112"/>
      <c r="C74" s="112"/>
      <c r="D74" s="2"/>
      <c r="E74" s="2"/>
      <c r="F74" s="3" t="s">
        <v>675</v>
      </c>
      <c r="G74" s="3" t="s">
        <v>676</v>
      </c>
      <c r="H74" s="3">
        <v>420</v>
      </c>
      <c r="I74" s="3">
        <v>0.18</v>
      </c>
      <c r="J74" s="3">
        <f t="shared" si="1"/>
        <v>75.599999999999994</v>
      </c>
      <c r="K74" s="113"/>
    </row>
    <row r="75" spans="1:11" x14ac:dyDescent="0.25">
      <c r="A75" s="111"/>
      <c r="B75" s="112"/>
      <c r="C75" s="112"/>
      <c r="D75" s="2"/>
      <c r="E75" s="2"/>
      <c r="F75" s="3" t="s">
        <v>677</v>
      </c>
      <c r="G75" s="3" t="s">
        <v>678</v>
      </c>
      <c r="H75" s="3">
        <v>200</v>
      </c>
      <c r="I75" s="3">
        <v>15.83</v>
      </c>
      <c r="J75" s="3">
        <v>105.53</v>
      </c>
      <c r="K75" s="113"/>
    </row>
    <row r="76" spans="1:11" ht="27" x14ac:dyDescent="0.25">
      <c r="A76" s="111"/>
      <c r="B76" s="112"/>
      <c r="C76" s="112"/>
      <c r="D76" s="2"/>
      <c r="E76" s="2"/>
      <c r="F76" s="3" t="s">
        <v>679</v>
      </c>
      <c r="G76" s="3" t="s">
        <v>680</v>
      </c>
      <c r="H76" s="3">
        <v>20</v>
      </c>
      <c r="I76" s="3">
        <v>42.29</v>
      </c>
      <c r="J76" s="3">
        <f t="shared" si="1"/>
        <v>845.8</v>
      </c>
      <c r="K76" s="113"/>
    </row>
    <row r="77" spans="1:11" x14ac:dyDescent="0.25">
      <c r="A77" s="111"/>
      <c r="B77" s="112"/>
      <c r="C77" s="112"/>
      <c r="D77" s="2"/>
      <c r="E77" s="2"/>
      <c r="F77" s="3" t="s">
        <v>681</v>
      </c>
      <c r="G77" s="3" t="s">
        <v>352</v>
      </c>
      <c r="H77" s="3">
        <v>1200</v>
      </c>
      <c r="I77" s="3">
        <v>1.66</v>
      </c>
      <c r="J77" s="3">
        <f t="shared" si="1"/>
        <v>1992</v>
      </c>
      <c r="K77" s="113"/>
    </row>
    <row r="78" spans="1:11" x14ac:dyDescent="0.25">
      <c r="A78" s="111"/>
      <c r="B78" s="112"/>
      <c r="C78" s="112"/>
      <c r="D78" s="2"/>
      <c r="E78" s="2"/>
      <c r="F78" s="3" t="s">
        <v>682</v>
      </c>
      <c r="G78" s="3" t="s">
        <v>94</v>
      </c>
      <c r="H78" s="3">
        <v>50</v>
      </c>
      <c r="I78" s="3">
        <v>0.24</v>
      </c>
      <c r="J78" s="3">
        <f t="shared" si="1"/>
        <v>12</v>
      </c>
      <c r="K78" s="113"/>
    </row>
    <row r="79" spans="1:11" ht="38.25" x14ac:dyDescent="0.25">
      <c r="A79" s="111"/>
      <c r="B79" s="112"/>
      <c r="C79" s="112"/>
      <c r="D79" s="2"/>
      <c r="E79" s="2"/>
      <c r="F79" s="3" t="s">
        <v>683</v>
      </c>
      <c r="G79" s="3" t="s">
        <v>684</v>
      </c>
      <c r="H79" s="3">
        <v>30</v>
      </c>
      <c r="I79" s="3">
        <v>2</v>
      </c>
      <c r="J79" s="3">
        <f t="shared" si="1"/>
        <v>60</v>
      </c>
      <c r="K79" s="113"/>
    </row>
    <row r="80" spans="1:11" x14ac:dyDescent="0.25">
      <c r="A80" s="111"/>
      <c r="B80" s="112"/>
      <c r="C80" s="112"/>
      <c r="D80" s="2"/>
      <c r="E80" s="2"/>
      <c r="F80" s="3" t="s">
        <v>683</v>
      </c>
      <c r="G80" s="3" t="s">
        <v>352</v>
      </c>
      <c r="H80" s="3">
        <v>350</v>
      </c>
      <c r="I80" s="3">
        <v>0.14000000000000001</v>
      </c>
      <c r="J80" s="3">
        <f t="shared" si="1"/>
        <v>49.000000000000007</v>
      </c>
      <c r="K80" s="113"/>
    </row>
    <row r="81" spans="1:11" x14ac:dyDescent="0.25">
      <c r="A81" s="111"/>
      <c r="B81" s="112"/>
      <c r="C81" s="112"/>
      <c r="D81" s="2"/>
      <c r="E81" s="2"/>
      <c r="F81" s="3" t="s">
        <v>685</v>
      </c>
      <c r="G81" s="3" t="s">
        <v>352</v>
      </c>
      <c r="H81" s="3">
        <v>1300</v>
      </c>
      <c r="I81" s="3">
        <v>0.53</v>
      </c>
      <c r="J81" s="3">
        <f t="shared" si="1"/>
        <v>689</v>
      </c>
      <c r="K81" s="113"/>
    </row>
    <row r="82" spans="1:11" x14ac:dyDescent="0.25">
      <c r="A82" s="111"/>
      <c r="B82" s="112"/>
      <c r="C82" s="112"/>
      <c r="D82" s="2"/>
      <c r="E82" s="2"/>
      <c r="F82" s="3" t="s">
        <v>127</v>
      </c>
      <c r="G82" s="3" t="s">
        <v>352</v>
      </c>
      <c r="H82" s="3">
        <v>800</v>
      </c>
      <c r="I82" s="3">
        <v>0.84</v>
      </c>
      <c r="J82" s="3">
        <f t="shared" si="1"/>
        <v>672</v>
      </c>
      <c r="K82" s="113"/>
    </row>
    <row r="83" spans="1:11" ht="27" x14ac:dyDescent="0.25">
      <c r="A83" s="111"/>
      <c r="B83" s="112"/>
      <c r="C83" s="112"/>
      <c r="D83" s="2"/>
      <c r="E83" s="2"/>
      <c r="F83" s="3" t="s">
        <v>686</v>
      </c>
      <c r="G83" s="3" t="s">
        <v>687</v>
      </c>
      <c r="H83" s="3">
        <v>50</v>
      </c>
      <c r="I83" s="3">
        <v>11.57</v>
      </c>
      <c r="J83" s="3">
        <f t="shared" si="1"/>
        <v>578.5</v>
      </c>
      <c r="K83" s="113"/>
    </row>
    <row r="84" spans="1:11" ht="27" x14ac:dyDescent="0.25">
      <c r="A84" s="111"/>
      <c r="B84" s="112"/>
      <c r="C84" s="112"/>
      <c r="D84" s="2"/>
      <c r="E84" s="2"/>
      <c r="F84" s="3" t="s">
        <v>688</v>
      </c>
      <c r="G84" s="3" t="s">
        <v>689</v>
      </c>
      <c r="H84" s="3">
        <v>3</v>
      </c>
      <c r="I84" s="3">
        <v>26.05</v>
      </c>
      <c r="J84" s="3">
        <f t="shared" si="1"/>
        <v>78.150000000000006</v>
      </c>
      <c r="K84" s="113"/>
    </row>
    <row r="85" spans="1:11" ht="60" x14ac:dyDescent="0.25">
      <c r="A85" s="111"/>
      <c r="B85" s="112"/>
      <c r="C85" s="112"/>
      <c r="D85" s="2"/>
      <c r="E85" s="2"/>
      <c r="F85" s="3" t="s">
        <v>690</v>
      </c>
      <c r="G85" s="3" t="s">
        <v>691</v>
      </c>
      <c r="H85" s="3">
        <v>300</v>
      </c>
      <c r="I85" s="3">
        <v>0.18</v>
      </c>
      <c r="J85" s="3">
        <f t="shared" si="1"/>
        <v>54</v>
      </c>
      <c r="K85" s="113"/>
    </row>
    <row r="86" spans="1:11" ht="27" x14ac:dyDescent="0.25">
      <c r="A86" s="111"/>
      <c r="B86" s="112"/>
      <c r="C86" s="112"/>
      <c r="D86" s="2"/>
      <c r="E86" s="2"/>
      <c r="F86" s="3" t="s">
        <v>692</v>
      </c>
      <c r="G86" s="3" t="s">
        <v>693</v>
      </c>
      <c r="H86" s="3">
        <v>5</v>
      </c>
      <c r="I86" s="3">
        <v>1.58</v>
      </c>
      <c r="J86" s="3">
        <f t="shared" si="1"/>
        <v>7.9</v>
      </c>
      <c r="K86" s="113"/>
    </row>
    <row r="87" spans="1:11" ht="30" x14ac:dyDescent="0.25">
      <c r="A87" s="111"/>
      <c r="B87" s="112"/>
      <c r="C87" s="112"/>
      <c r="D87" s="2"/>
      <c r="E87" s="2"/>
      <c r="F87" s="3" t="s">
        <v>106</v>
      </c>
      <c r="G87" s="3" t="s">
        <v>693</v>
      </c>
      <c r="H87" s="3">
        <v>10</v>
      </c>
      <c r="I87" s="3">
        <v>2.2200000000000002</v>
      </c>
      <c r="J87" s="3">
        <f t="shared" si="1"/>
        <v>22.200000000000003</v>
      </c>
      <c r="K87" s="113"/>
    </row>
    <row r="88" spans="1:11" ht="60" x14ac:dyDescent="0.25">
      <c r="A88" s="111"/>
      <c r="B88" s="112"/>
      <c r="C88" s="112"/>
      <c r="D88" s="2"/>
      <c r="E88" s="2"/>
      <c r="F88" s="3" t="s">
        <v>694</v>
      </c>
      <c r="G88" s="3" t="s">
        <v>695</v>
      </c>
      <c r="H88" s="3">
        <v>3</v>
      </c>
      <c r="I88" s="3">
        <v>3.11</v>
      </c>
      <c r="J88" s="3">
        <f t="shared" si="1"/>
        <v>9.33</v>
      </c>
      <c r="K88" s="113"/>
    </row>
    <row r="89" spans="1:11" ht="60" x14ac:dyDescent="0.25">
      <c r="A89" s="111"/>
      <c r="B89" s="112"/>
      <c r="C89" s="112"/>
      <c r="D89" s="2"/>
      <c r="E89" s="2"/>
      <c r="F89" s="3" t="s">
        <v>696</v>
      </c>
      <c r="G89" s="3" t="s">
        <v>697</v>
      </c>
      <c r="H89" s="3">
        <v>900</v>
      </c>
      <c r="I89" s="3">
        <v>5.76</v>
      </c>
      <c r="J89" s="3">
        <f t="shared" si="1"/>
        <v>5184</v>
      </c>
      <c r="K89" s="113"/>
    </row>
    <row r="90" spans="1:11" ht="27" x14ac:dyDescent="0.25">
      <c r="A90" s="111"/>
      <c r="B90" s="112"/>
      <c r="C90" s="112"/>
      <c r="D90" s="2"/>
      <c r="E90" s="2"/>
      <c r="F90" s="3" t="s">
        <v>698</v>
      </c>
      <c r="G90" s="3" t="s">
        <v>699</v>
      </c>
      <c r="H90" s="3">
        <v>100</v>
      </c>
      <c r="I90" s="3">
        <v>3.93</v>
      </c>
      <c r="J90" s="3">
        <f t="shared" si="1"/>
        <v>393</v>
      </c>
      <c r="K90" s="113"/>
    </row>
    <row r="91" spans="1:11" ht="30" x14ac:dyDescent="0.25">
      <c r="A91" s="111"/>
      <c r="B91" s="112"/>
      <c r="C91" s="112"/>
      <c r="D91" s="2"/>
      <c r="E91" s="2"/>
      <c r="F91" s="3" t="s">
        <v>394</v>
      </c>
      <c r="G91" s="3" t="s">
        <v>700</v>
      </c>
      <c r="H91" s="3">
        <v>1</v>
      </c>
      <c r="I91" s="3">
        <v>7.08</v>
      </c>
      <c r="J91" s="3">
        <f t="shared" si="1"/>
        <v>7.08</v>
      </c>
      <c r="K91" s="113"/>
    </row>
    <row r="92" spans="1:11" ht="27" x14ac:dyDescent="0.25">
      <c r="A92" s="111"/>
      <c r="B92" s="112"/>
      <c r="C92" s="112"/>
      <c r="D92" s="2"/>
      <c r="E92" s="2"/>
      <c r="F92" s="3" t="s">
        <v>701</v>
      </c>
      <c r="G92" s="3" t="s">
        <v>702</v>
      </c>
      <c r="H92" s="3">
        <v>50</v>
      </c>
      <c r="I92" s="3">
        <v>3.59</v>
      </c>
      <c r="J92" s="3">
        <f t="shared" si="1"/>
        <v>179.5</v>
      </c>
      <c r="K92" s="113"/>
    </row>
    <row r="93" spans="1:11" ht="45" x14ac:dyDescent="0.25">
      <c r="A93" s="111"/>
      <c r="B93" s="112"/>
      <c r="C93" s="112"/>
      <c r="D93" s="2"/>
      <c r="E93" s="2"/>
      <c r="F93" s="3" t="s">
        <v>703</v>
      </c>
      <c r="G93" s="3" t="s">
        <v>704</v>
      </c>
      <c r="H93" s="3">
        <v>50</v>
      </c>
      <c r="I93" s="3">
        <v>15.44</v>
      </c>
      <c r="J93" s="3">
        <f t="shared" si="1"/>
        <v>772</v>
      </c>
      <c r="K93" s="113"/>
    </row>
    <row r="94" spans="1:11" ht="57" x14ac:dyDescent="0.25">
      <c r="A94" s="111"/>
      <c r="B94" s="112"/>
      <c r="C94" s="112"/>
      <c r="D94" s="2"/>
      <c r="E94" s="2"/>
      <c r="F94" s="3" t="s">
        <v>705</v>
      </c>
      <c r="G94" s="3" t="s">
        <v>706</v>
      </c>
      <c r="H94" s="3">
        <v>30</v>
      </c>
      <c r="I94" s="3">
        <v>7.96</v>
      </c>
      <c r="J94" s="3">
        <f t="shared" si="1"/>
        <v>238.8</v>
      </c>
      <c r="K94" s="113"/>
    </row>
    <row r="95" spans="1:11" ht="27" x14ac:dyDescent="0.25">
      <c r="A95" s="111"/>
      <c r="B95" s="112"/>
      <c r="C95" s="112"/>
      <c r="D95" s="2"/>
      <c r="E95" s="2"/>
      <c r="F95" s="3" t="s">
        <v>707</v>
      </c>
      <c r="G95" s="3" t="s">
        <v>708</v>
      </c>
      <c r="H95" s="3">
        <v>20</v>
      </c>
      <c r="I95" s="3">
        <v>8.23</v>
      </c>
      <c r="J95" s="3">
        <f t="shared" si="1"/>
        <v>164.60000000000002</v>
      </c>
      <c r="K95" s="113"/>
    </row>
    <row r="96" spans="1:11" x14ac:dyDescent="0.25">
      <c r="A96" s="111"/>
      <c r="B96" s="112"/>
      <c r="C96" s="112"/>
      <c r="D96" s="2"/>
      <c r="E96" s="2"/>
      <c r="F96" s="3" t="s">
        <v>709</v>
      </c>
      <c r="G96" s="3" t="s">
        <v>710</v>
      </c>
      <c r="H96" s="3">
        <v>300</v>
      </c>
      <c r="I96" s="3">
        <v>0.22</v>
      </c>
      <c r="J96" s="3">
        <f t="shared" si="1"/>
        <v>66</v>
      </c>
      <c r="K96" s="113"/>
    </row>
    <row r="97" spans="1:12" ht="27" x14ac:dyDescent="0.25">
      <c r="A97" s="111"/>
      <c r="B97" s="112"/>
      <c r="C97" s="112"/>
      <c r="D97" s="2"/>
      <c r="E97" s="2"/>
      <c r="F97" s="3" t="s">
        <v>711</v>
      </c>
      <c r="G97" s="3" t="s">
        <v>712</v>
      </c>
      <c r="H97" s="3">
        <v>25</v>
      </c>
      <c r="I97" s="3">
        <v>6.98</v>
      </c>
      <c r="J97" s="3">
        <f t="shared" si="1"/>
        <v>174.5</v>
      </c>
      <c r="K97" s="113"/>
      <c r="L97" s="180">
        <f>SUM(J20:J97)</f>
        <v>56935.270000000011</v>
      </c>
    </row>
    <row r="98" spans="1:12" x14ac:dyDescent="0.25">
      <c r="L98" s="180">
        <f>+L97+L19+L18</f>
        <v>66645.66</v>
      </c>
    </row>
    <row r="99" spans="1:12" x14ac:dyDescent="0.25">
      <c r="E99" s="13"/>
      <c r="F99" s="25"/>
      <c r="G99" s="13"/>
      <c r="H99" s="26"/>
      <c r="I99" s="13"/>
      <c r="J99" s="13"/>
    </row>
    <row r="100" spans="1:12" x14ac:dyDescent="0.25">
      <c r="E100" s="13"/>
      <c r="F100" s="13"/>
      <c r="G100" s="13"/>
      <c r="H100" s="26"/>
      <c r="I100" s="13"/>
      <c r="J100" s="13"/>
    </row>
  </sheetData>
  <mergeCells count="8">
    <mergeCell ref="K4:K18"/>
    <mergeCell ref="B4:B18"/>
    <mergeCell ref="A4:A18"/>
    <mergeCell ref="C4:C18"/>
    <mergeCell ref="A20:A97"/>
    <mergeCell ref="C20:C97"/>
    <mergeCell ref="K20:K97"/>
    <mergeCell ref="B20:B9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14D5-7555-4353-AC98-1E1BB622F345}">
  <dimension ref="A3:L87"/>
  <sheetViews>
    <sheetView topLeftCell="A69" zoomScale="90" zoomScaleNormal="90" workbookViewId="0">
      <selection activeCell="L88" sqref="L88"/>
    </sheetView>
  </sheetViews>
  <sheetFormatPr baseColWidth="10" defaultRowHeight="15" x14ac:dyDescent="0.25"/>
  <cols>
    <col min="1" max="1" width="11.42578125" style="10"/>
    <col min="2" max="2" width="37.28515625" style="10" customWidth="1"/>
    <col min="3" max="3" width="30.7109375" style="10" customWidth="1"/>
    <col min="4" max="5" width="11.42578125" style="10"/>
    <col min="6" max="6" width="34.5703125" style="10" customWidth="1"/>
    <col min="7" max="7" width="15.140625" style="10" customWidth="1"/>
    <col min="8" max="8" width="11.42578125" style="10"/>
    <col min="9" max="10" width="11.42578125" style="12"/>
    <col min="11" max="11" width="11.42578125" style="10"/>
    <col min="12" max="12" width="13.7109375" style="10" customWidth="1"/>
    <col min="13" max="16384" width="11.42578125" style="10"/>
  </cols>
  <sheetData>
    <row r="3" spans="1:11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  <c r="K3" s="6" t="s">
        <v>10</v>
      </c>
    </row>
    <row r="4" spans="1:11" x14ac:dyDescent="0.25">
      <c r="A4" s="108" t="s">
        <v>19</v>
      </c>
      <c r="B4" s="105" t="s">
        <v>12</v>
      </c>
      <c r="C4" s="105" t="s">
        <v>20</v>
      </c>
      <c r="D4" s="105" t="s">
        <v>43</v>
      </c>
      <c r="E4" s="126" t="s">
        <v>43</v>
      </c>
      <c r="F4" s="80" t="s">
        <v>21</v>
      </c>
      <c r="G4" s="49" t="s">
        <v>22</v>
      </c>
      <c r="H4" s="49">
        <v>300</v>
      </c>
      <c r="I4" s="81">
        <v>0.15</v>
      </c>
      <c r="J4" s="81">
        <f>+I4*H4</f>
        <v>45</v>
      </c>
      <c r="K4" s="102">
        <v>42626</v>
      </c>
    </row>
    <row r="5" spans="1:11" x14ac:dyDescent="0.25">
      <c r="A5" s="109"/>
      <c r="B5" s="106"/>
      <c r="C5" s="106"/>
      <c r="D5" s="106"/>
      <c r="E5" s="127"/>
      <c r="F5" s="49" t="s">
        <v>23</v>
      </c>
      <c r="G5" s="49" t="s">
        <v>24</v>
      </c>
      <c r="H5" s="49">
        <v>360</v>
      </c>
      <c r="I5" s="81">
        <v>1.4</v>
      </c>
      <c r="J5" s="81">
        <f t="shared" ref="J5:J68" si="0">+I5*H5</f>
        <v>503.99999999999994</v>
      </c>
      <c r="K5" s="124"/>
    </row>
    <row r="6" spans="1:11" x14ac:dyDescent="0.25">
      <c r="A6" s="109"/>
      <c r="B6" s="106"/>
      <c r="C6" s="106"/>
      <c r="D6" s="106"/>
      <c r="E6" s="127"/>
      <c r="F6" s="49" t="s">
        <v>25</v>
      </c>
      <c r="G6" s="49" t="s">
        <v>26</v>
      </c>
      <c r="H6" s="49">
        <v>150</v>
      </c>
      <c r="I6" s="81">
        <v>0.52</v>
      </c>
      <c r="J6" s="81">
        <f t="shared" si="0"/>
        <v>78</v>
      </c>
      <c r="K6" s="124"/>
    </row>
    <row r="7" spans="1:11" x14ac:dyDescent="0.25">
      <c r="A7" s="109"/>
      <c r="B7" s="106"/>
      <c r="C7" s="106"/>
      <c r="D7" s="106"/>
      <c r="E7" s="127"/>
      <c r="F7" s="49" t="s">
        <v>27</v>
      </c>
      <c r="G7" s="49" t="s">
        <v>28</v>
      </c>
      <c r="H7" s="49">
        <v>600</v>
      </c>
      <c r="I7" s="81">
        <v>0.34200000000000003</v>
      </c>
      <c r="J7" s="81">
        <f t="shared" si="0"/>
        <v>205.20000000000002</v>
      </c>
      <c r="K7" s="124"/>
    </row>
    <row r="8" spans="1:11" ht="30" x14ac:dyDescent="0.25">
      <c r="A8" s="109"/>
      <c r="B8" s="106"/>
      <c r="C8" s="106"/>
      <c r="D8" s="106"/>
      <c r="E8" s="127"/>
      <c r="F8" s="49" t="s">
        <v>29</v>
      </c>
      <c r="G8" s="49" t="s">
        <v>30</v>
      </c>
      <c r="H8" s="49">
        <v>500</v>
      </c>
      <c r="I8" s="81">
        <v>1.47</v>
      </c>
      <c r="J8" s="81">
        <f t="shared" si="0"/>
        <v>735</v>
      </c>
      <c r="K8" s="124"/>
    </row>
    <row r="9" spans="1:11" x14ac:dyDescent="0.25">
      <c r="A9" s="109"/>
      <c r="B9" s="106"/>
      <c r="C9" s="106"/>
      <c r="D9" s="106"/>
      <c r="E9" s="127"/>
      <c r="F9" s="49" t="s">
        <v>31</v>
      </c>
      <c r="G9" s="49" t="s">
        <v>24</v>
      </c>
      <c r="H9" s="49">
        <v>300</v>
      </c>
      <c r="I9" s="81">
        <v>8.6400000000000005E-2</v>
      </c>
      <c r="J9" s="81">
        <f t="shared" si="0"/>
        <v>25.92</v>
      </c>
      <c r="K9" s="124"/>
    </row>
    <row r="10" spans="1:11" ht="30" x14ac:dyDescent="0.25">
      <c r="A10" s="109"/>
      <c r="B10" s="106"/>
      <c r="C10" s="106"/>
      <c r="D10" s="106"/>
      <c r="E10" s="127"/>
      <c r="F10" s="49" t="s">
        <v>32</v>
      </c>
      <c r="G10" s="49" t="s">
        <v>33</v>
      </c>
      <c r="H10" s="49">
        <v>30</v>
      </c>
      <c r="I10" s="81">
        <v>1.75</v>
      </c>
      <c r="J10" s="81">
        <f t="shared" si="0"/>
        <v>52.5</v>
      </c>
      <c r="K10" s="124"/>
    </row>
    <row r="11" spans="1:11" ht="30" x14ac:dyDescent="0.25">
      <c r="A11" s="109"/>
      <c r="B11" s="106"/>
      <c r="C11" s="106"/>
      <c r="D11" s="106"/>
      <c r="E11" s="127"/>
      <c r="F11" s="49" t="s">
        <v>34</v>
      </c>
      <c r="G11" s="49" t="s">
        <v>35</v>
      </c>
      <c r="H11" s="49">
        <v>200</v>
      </c>
      <c r="I11" s="81">
        <v>0.62</v>
      </c>
      <c r="J11" s="81">
        <f t="shared" si="0"/>
        <v>124</v>
      </c>
      <c r="K11" s="124"/>
    </row>
    <row r="12" spans="1:11" x14ac:dyDescent="0.25">
      <c r="A12" s="109"/>
      <c r="B12" s="106"/>
      <c r="C12" s="106"/>
      <c r="D12" s="106"/>
      <c r="E12" s="127"/>
      <c r="F12" s="49" t="s">
        <v>36</v>
      </c>
      <c r="G12" s="49" t="s">
        <v>37</v>
      </c>
      <c r="H12" s="49">
        <v>200</v>
      </c>
      <c r="I12" s="81">
        <v>2.5</v>
      </c>
      <c r="J12" s="81">
        <f t="shared" si="0"/>
        <v>500</v>
      </c>
      <c r="K12" s="124"/>
    </row>
    <row r="13" spans="1:11" ht="30" x14ac:dyDescent="0.25">
      <c r="A13" s="109"/>
      <c r="B13" s="106"/>
      <c r="C13" s="106"/>
      <c r="D13" s="106"/>
      <c r="E13" s="127"/>
      <c r="F13" s="49" t="s">
        <v>38</v>
      </c>
      <c r="G13" s="49" t="s">
        <v>39</v>
      </c>
      <c r="H13" s="49">
        <v>500</v>
      </c>
      <c r="I13" s="81">
        <v>0.6</v>
      </c>
      <c r="J13" s="81">
        <f t="shared" si="0"/>
        <v>300</v>
      </c>
      <c r="K13" s="124"/>
    </row>
    <row r="14" spans="1:11" x14ac:dyDescent="0.25">
      <c r="A14" s="109"/>
      <c r="B14" s="106"/>
      <c r="C14" s="106"/>
      <c r="D14" s="106"/>
      <c r="E14" s="127"/>
      <c r="F14" s="82" t="s">
        <v>40</v>
      </c>
      <c r="G14" s="82" t="s">
        <v>22</v>
      </c>
      <c r="H14" s="82">
        <v>100</v>
      </c>
      <c r="I14" s="59">
        <v>9.7500000000000003E-2</v>
      </c>
      <c r="J14" s="59">
        <f t="shared" si="0"/>
        <v>9.75</v>
      </c>
      <c r="K14" s="124"/>
    </row>
    <row r="15" spans="1:11" x14ac:dyDescent="0.25">
      <c r="A15" s="109"/>
      <c r="B15" s="106"/>
      <c r="C15" s="107"/>
      <c r="D15" s="107"/>
      <c r="E15" s="128"/>
      <c r="F15" s="49" t="s">
        <v>41</v>
      </c>
      <c r="G15" s="82" t="s">
        <v>42</v>
      </c>
      <c r="H15" s="82">
        <v>10</v>
      </c>
      <c r="I15" s="59">
        <v>2.67</v>
      </c>
      <c r="J15" s="59">
        <f t="shared" si="0"/>
        <v>26.7</v>
      </c>
      <c r="K15" s="124"/>
    </row>
    <row r="16" spans="1:11" x14ac:dyDescent="0.25">
      <c r="A16" s="109"/>
      <c r="B16" s="106"/>
      <c r="C16" s="105" t="s">
        <v>44</v>
      </c>
      <c r="D16" s="108" t="s">
        <v>43</v>
      </c>
      <c r="E16" s="108" t="s">
        <v>43</v>
      </c>
      <c r="F16" s="49" t="s">
        <v>45</v>
      </c>
      <c r="G16" s="82" t="s">
        <v>24</v>
      </c>
      <c r="H16" s="82">
        <v>600</v>
      </c>
      <c r="I16" s="59">
        <v>0.63</v>
      </c>
      <c r="J16" s="59">
        <f t="shared" si="0"/>
        <v>378</v>
      </c>
      <c r="K16" s="124"/>
    </row>
    <row r="17" spans="1:12" x14ac:dyDescent="0.25">
      <c r="A17" s="109"/>
      <c r="B17" s="106"/>
      <c r="C17" s="106"/>
      <c r="D17" s="109"/>
      <c r="E17" s="109"/>
      <c r="F17" s="49" t="s">
        <v>46</v>
      </c>
      <c r="G17" s="82" t="s">
        <v>24</v>
      </c>
      <c r="H17" s="82">
        <v>700</v>
      </c>
      <c r="I17" s="59">
        <v>0.25</v>
      </c>
      <c r="J17" s="59">
        <f t="shared" si="0"/>
        <v>175</v>
      </c>
      <c r="K17" s="124"/>
    </row>
    <row r="18" spans="1:12" x14ac:dyDescent="0.25">
      <c r="A18" s="109"/>
      <c r="B18" s="106"/>
      <c r="C18" s="106"/>
      <c r="D18" s="109"/>
      <c r="E18" s="109"/>
      <c r="F18" s="82" t="s">
        <v>47</v>
      </c>
      <c r="G18" s="82" t="s">
        <v>48</v>
      </c>
      <c r="H18" s="82">
        <v>35</v>
      </c>
      <c r="I18" s="59">
        <v>12.58</v>
      </c>
      <c r="J18" s="59">
        <f t="shared" si="0"/>
        <v>440.3</v>
      </c>
      <c r="K18" s="124"/>
    </row>
    <row r="19" spans="1:12" ht="45" x14ac:dyDescent="0.25">
      <c r="A19" s="110"/>
      <c r="B19" s="107"/>
      <c r="C19" s="107"/>
      <c r="D19" s="110"/>
      <c r="E19" s="110"/>
      <c r="F19" s="83" t="s">
        <v>49</v>
      </c>
      <c r="G19" s="82" t="s">
        <v>22</v>
      </c>
      <c r="H19" s="82">
        <v>2000</v>
      </c>
      <c r="I19" s="59">
        <v>0.57999999999999996</v>
      </c>
      <c r="J19" s="59">
        <f t="shared" si="0"/>
        <v>1160</v>
      </c>
      <c r="K19" s="125"/>
      <c r="L19" s="180">
        <f>SUM(J4:J19)</f>
        <v>4759.37</v>
      </c>
    </row>
    <row r="20" spans="1:12" s="13" customFormat="1" ht="45" x14ac:dyDescent="0.25">
      <c r="A20" s="108" t="s">
        <v>112</v>
      </c>
      <c r="B20" s="105" t="s">
        <v>111</v>
      </c>
      <c r="C20" s="108" t="s">
        <v>11</v>
      </c>
      <c r="D20" s="82" t="s">
        <v>43</v>
      </c>
      <c r="E20" s="82" t="s">
        <v>43</v>
      </c>
      <c r="F20" s="84" t="s">
        <v>108</v>
      </c>
      <c r="G20" s="85" t="s">
        <v>110</v>
      </c>
      <c r="H20" s="82">
        <v>150</v>
      </c>
      <c r="I20" s="59">
        <v>24.3</v>
      </c>
      <c r="J20" s="59">
        <f t="shared" si="0"/>
        <v>3645</v>
      </c>
      <c r="K20" s="129">
        <v>42619</v>
      </c>
    </row>
    <row r="21" spans="1:12" s="13" customFormat="1" ht="45" x14ac:dyDescent="0.25">
      <c r="A21" s="110"/>
      <c r="B21" s="107"/>
      <c r="C21" s="110"/>
      <c r="D21" s="82" t="s">
        <v>43</v>
      </c>
      <c r="E21" s="82" t="s">
        <v>43</v>
      </c>
      <c r="F21" s="84" t="s">
        <v>109</v>
      </c>
      <c r="G21" s="85" t="s">
        <v>110</v>
      </c>
      <c r="H21" s="82">
        <v>350</v>
      </c>
      <c r="I21" s="59">
        <v>22.03</v>
      </c>
      <c r="J21" s="59">
        <f t="shared" si="0"/>
        <v>7710.5</v>
      </c>
      <c r="K21" s="110"/>
      <c r="L21" s="179">
        <f>+J21+J20</f>
        <v>11355.5</v>
      </c>
    </row>
    <row r="22" spans="1:12" s="13" customFormat="1" ht="45" x14ac:dyDescent="0.25">
      <c r="A22" s="108" t="s">
        <v>131</v>
      </c>
      <c r="B22" s="105" t="s">
        <v>132</v>
      </c>
      <c r="C22" s="108" t="s">
        <v>84</v>
      </c>
      <c r="D22" s="82"/>
      <c r="E22" s="82"/>
      <c r="F22" s="86" t="s">
        <v>113</v>
      </c>
      <c r="G22" s="84" t="s">
        <v>114</v>
      </c>
      <c r="H22" s="48">
        <v>12</v>
      </c>
      <c r="I22" s="51">
        <v>1.49</v>
      </c>
      <c r="J22" s="59">
        <f t="shared" si="0"/>
        <v>17.88</v>
      </c>
      <c r="K22" s="129">
        <v>42486</v>
      </c>
    </row>
    <row r="23" spans="1:12" s="13" customFormat="1" ht="30" x14ac:dyDescent="0.25">
      <c r="A23" s="109"/>
      <c r="B23" s="106"/>
      <c r="C23" s="109"/>
      <c r="D23" s="82"/>
      <c r="E23" s="82"/>
      <c r="F23" s="84" t="s">
        <v>115</v>
      </c>
      <c r="G23" s="84" t="s">
        <v>116</v>
      </c>
      <c r="H23" s="48">
        <v>30</v>
      </c>
      <c r="I23" s="51">
        <v>36</v>
      </c>
      <c r="J23" s="59">
        <f t="shared" si="0"/>
        <v>1080</v>
      </c>
      <c r="K23" s="130"/>
    </row>
    <row r="24" spans="1:12" s="13" customFormat="1" x14ac:dyDescent="0.25">
      <c r="A24" s="109"/>
      <c r="B24" s="106"/>
      <c r="C24" s="109"/>
      <c r="D24" s="82"/>
      <c r="E24" s="82"/>
      <c r="F24" s="84" t="s">
        <v>117</v>
      </c>
      <c r="G24" s="84" t="s">
        <v>105</v>
      </c>
      <c r="H24" s="48">
        <v>4</v>
      </c>
      <c r="I24" s="51">
        <v>13.5</v>
      </c>
      <c r="J24" s="59">
        <f t="shared" si="0"/>
        <v>54</v>
      </c>
      <c r="K24" s="130"/>
    </row>
    <row r="25" spans="1:12" s="13" customFormat="1" x14ac:dyDescent="0.25">
      <c r="A25" s="109"/>
      <c r="B25" s="106"/>
      <c r="C25" s="109"/>
      <c r="D25" s="82"/>
      <c r="E25" s="82"/>
      <c r="F25" s="84" t="s">
        <v>56</v>
      </c>
      <c r="G25" s="84" t="s">
        <v>105</v>
      </c>
      <c r="H25" s="48">
        <v>3</v>
      </c>
      <c r="I25" s="51">
        <v>52.5</v>
      </c>
      <c r="J25" s="59">
        <f t="shared" si="0"/>
        <v>157.5</v>
      </c>
      <c r="K25" s="130"/>
    </row>
    <row r="26" spans="1:12" s="13" customFormat="1" ht="30" x14ac:dyDescent="0.25">
      <c r="A26" s="109"/>
      <c r="B26" s="106"/>
      <c r="C26" s="109"/>
      <c r="D26" s="82"/>
      <c r="E26" s="82"/>
      <c r="F26" s="84" t="s">
        <v>118</v>
      </c>
      <c r="G26" s="84" t="s">
        <v>99</v>
      </c>
      <c r="H26" s="48">
        <v>6</v>
      </c>
      <c r="I26" s="51">
        <v>2.2200000000000002</v>
      </c>
      <c r="J26" s="59">
        <f t="shared" si="0"/>
        <v>13.32</v>
      </c>
      <c r="K26" s="130"/>
    </row>
    <row r="27" spans="1:12" s="13" customFormat="1" ht="45" x14ac:dyDescent="0.25">
      <c r="A27" s="109"/>
      <c r="B27" s="106"/>
      <c r="C27" s="109"/>
      <c r="D27" s="82"/>
      <c r="E27" s="82"/>
      <c r="F27" s="84" t="s">
        <v>119</v>
      </c>
      <c r="G27" s="84" t="s">
        <v>98</v>
      </c>
      <c r="H27" s="48">
        <v>60</v>
      </c>
      <c r="I27" s="51">
        <v>11.34</v>
      </c>
      <c r="J27" s="59">
        <f t="shared" si="0"/>
        <v>680.4</v>
      </c>
      <c r="K27" s="130"/>
    </row>
    <row r="28" spans="1:12" s="13" customFormat="1" ht="45" x14ac:dyDescent="0.25">
      <c r="A28" s="109"/>
      <c r="B28" s="106"/>
      <c r="C28" s="109"/>
      <c r="D28" s="82"/>
      <c r="E28" s="82"/>
      <c r="F28" s="84" t="s">
        <v>120</v>
      </c>
      <c r="G28" s="84" t="s">
        <v>98</v>
      </c>
      <c r="H28" s="87">
        <v>75</v>
      </c>
      <c r="I28" s="51">
        <v>11.27</v>
      </c>
      <c r="J28" s="59">
        <f t="shared" si="0"/>
        <v>845.25</v>
      </c>
      <c r="K28" s="130"/>
    </row>
    <row r="29" spans="1:12" s="13" customFormat="1" ht="30" x14ac:dyDescent="0.25">
      <c r="A29" s="109"/>
      <c r="B29" s="106"/>
      <c r="C29" s="109"/>
      <c r="D29" s="82"/>
      <c r="E29" s="82"/>
      <c r="F29" s="84" t="s">
        <v>121</v>
      </c>
      <c r="G29" s="84" t="s">
        <v>122</v>
      </c>
      <c r="H29" s="48">
        <v>20</v>
      </c>
      <c r="I29" s="88">
        <v>25.58</v>
      </c>
      <c r="J29" s="59">
        <f t="shared" si="0"/>
        <v>511.59999999999997</v>
      </c>
      <c r="K29" s="130"/>
    </row>
    <row r="30" spans="1:12" s="13" customFormat="1" ht="30" x14ac:dyDescent="0.25">
      <c r="A30" s="109"/>
      <c r="B30" s="106"/>
      <c r="C30" s="109"/>
      <c r="D30" s="82"/>
      <c r="E30" s="82"/>
      <c r="F30" s="84" t="s">
        <v>123</v>
      </c>
      <c r="G30" s="84" t="s">
        <v>124</v>
      </c>
      <c r="H30" s="48">
        <v>30</v>
      </c>
      <c r="I30" s="88">
        <v>11.73</v>
      </c>
      <c r="J30" s="59">
        <f t="shared" si="0"/>
        <v>351.90000000000003</v>
      </c>
      <c r="K30" s="130"/>
    </row>
    <row r="31" spans="1:12" s="13" customFormat="1" ht="30" x14ac:dyDescent="0.25">
      <c r="A31" s="109"/>
      <c r="B31" s="106"/>
      <c r="C31" s="109"/>
      <c r="D31" s="82"/>
      <c r="E31" s="82"/>
      <c r="F31" s="84" t="s">
        <v>125</v>
      </c>
      <c r="G31" s="48" t="s">
        <v>126</v>
      </c>
      <c r="H31" s="48">
        <v>5</v>
      </c>
      <c r="I31" s="88">
        <v>7.31</v>
      </c>
      <c r="J31" s="59">
        <f t="shared" si="0"/>
        <v>36.549999999999997</v>
      </c>
      <c r="K31" s="130"/>
    </row>
    <row r="32" spans="1:12" s="13" customFormat="1" ht="30" x14ac:dyDescent="0.25">
      <c r="A32" s="109"/>
      <c r="B32" s="106"/>
      <c r="C32" s="109"/>
      <c r="D32" s="82"/>
      <c r="E32" s="82"/>
      <c r="F32" s="84" t="s">
        <v>127</v>
      </c>
      <c r="G32" s="84" t="s">
        <v>128</v>
      </c>
      <c r="H32" s="48">
        <v>2000</v>
      </c>
      <c r="I32" s="88">
        <v>0.48</v>
      </c>
      <c r="J32" s="59">
        <f t="shared" si="0"/>
        <v>960</v>
      </c>
      <c r="K32" s="130"/>
    </row>
    <row r="33" spans="1:12" s="13" customFormat="1" ht="30" x14ac:dyDescent="0.25">
      <c r="A33" s="109"/>
      <c r="B33" s="106"/>
      <c r="C33" s="110"/>
      <c r="D33" s="82"/>
      <c r="E33" s="82"/>
      <c r="F33" s="84" t="s">
        <v>129</v>
      </c>
      <c r="G33" s="84" t="s">
        <v>130</v>
      </c>
      <c r="H33" s="89">
        <v>70</v>
      </c>
      <c r="I33" s="51">
        <v>5.89</v>
      </c>
      <c r="J33" s="59">
        <f t="shared" si="0"/>
        <v>412.29999999999995</v>
      </c>
      <c r="K33" s="130"/>
      <c r="L33" s="179"/>
    </row>
    <row r="34" spans="1:12" ht="45" x14ac:dyDescent="0.25">
      <c r="A34" s="109"/>
      <c r="B34" s="106"/>
      <c r="C34" s="105" t="s">
        <v>133</v>
      </c>
      <c r="D34" s="82"/>
      <c r="E34" s="82"/>
      <c r="F34" s="86" t="s">
        <v>134</v>
      </c>
      <c r="G34" s="86" t="s">
        <v>98</v>
      </c>
      <c r="H34" s="90">
        <v>60</v>
      </c>
      <c r="I34" s="91">
        <v>9.98</v>
      </c>
      <c r="J34" s="59">
        <f t="shared" si="0"/>
        <v>598.80000000000007</v>
      </c>
      <c r="K34" s="130"/>
    </row>
    <row r="35" spans="1:12" ht="30" x14ac:dyDescent="0.25">
      <c r="A35" s="109"/>
      <c r="B35" s="106"/>
      <c r="C35" s="106"/>
      <c r="D35" s="82"/>
      <c r="E35" s="82"/>
      <c r="F35" s="84" t="s">
        <v>135</v>
      </c>
      <c r="G35" s="84" t="s">
        <v>99</v>
      </c>
      <c r="H35" s="48">
        <v>75</v>
      </c>
      <c r="I35" s="51">
        <v>12.41</v>
      </c>
      <c r="J35" s="59">
        <f t="shared" si="0"/>
        <v>930.75</v>
      </c>
      <c r="K35" s="130"/>
    </row>
    <row r="36" spans="1:12" x14ac:dyDescent="0.25">
      <c r="A36" s="109"/>
      <c r="B36" s="106"/>
      <c r="C36" s="106"/>
      <c r="D36" s="82"/>
      <c r="E36" s="82"/>
      <c r="F36" s="84" t="s">
        <v>136</v>
      </c>
      <c r="G36" s="84" t="s">
        <v>86</v>
      </c>
      <c r="H36" s="48">
        <v>350</v>
      </c>
      <c r="I36" s="51">
        <v>0.35</v>
      </c>
      <c r="J36" s="59">
        <f t="shared" si="0"/>
        <v>122.49999999999999</v>
      </c>
      <c r="K36" s="130"/>
    </row>
    <row r="37" spans="1:12" ht="30" x14ac:dyDescent="0.25">
      <c r="A37" s="109"/>
      <c r="B37" s="106"/>
      <c r="C37" s="106"/>
      <c r="D37" s="82"/>
      <c r="E37" s="82"/>
      <c r="F37" s="84" t="s">
        <v>137</v>
      </c>
      <c r="G37" s="84" t="s">
        <v>138</v>
      </c>
      <c r="H37" s="48">
        <v>140</v>
      </c>
      <c r="I37" s="51">
        <v>13.28</v>
      </c>
      <c r="J37" s="59">
        <f t="shared" si="0"/>
        <v>1859.1999999999998</v>
      </c>
      <c r="K37" s="130"/>
    </row>
    <row r="38" spans="1:12" ht="30.75" thickBot="1" x14ac:dyDescent="0.3">
      <c r="A38" s="110"/>
      <c r="B38" s="107"/>
      <c r="C38" s="107"/>
      <c r="D38" s="82"/>
      <c r="E38" s="82"/>
      <c r="F38" s="92" t="s">
        <v>139</v>
      </c>
      <c r="G38" s="92" t="s">
        <v>140</v>
      </c>
      <c r="H38" s="93">
        <v>250</v>
      </c>
      <c r="I38" s="94">
        <v>10.88</v>
      </c>
      <c r="J38" s="59">
        <f t="shared" si="0"/>
        <v>2720</v>
      </c>
      <c r="K38" s="131"/>
      <c r="L38" s="180">
        <f>SUM(J22:J38)</f>
        <v>11351.95</v>
      </c>
    </row>
    <row r="39" spans="1:12" x14ac:dyDescent="0.25">
      <c r="A39" s="117" t="s">
        <v>554</v>
      </c>
      <c r="B39" s="120" t="s">
        <v>555</v>
      </c>
      <c r="C39" s="117" t="s">
        <v>556</v>
      </c>
      <c r="D39" s="117" t="s">
        <v>43</v>
      </c>
      <c r="E39" s="123" t="s">
        <v>43</v>
      </c>
      <c r="F39" s="19" t="s">
        <v>557</v>
      </c>
      <c r="G39" s="20" t="s">
        <v>213</v>
      </c>
      <c r="H39" s="21">
        <v>20</v>
      </c>
      <c r="I39" s="22">
        <v>3.08</v>
      </c>
      <c r="J39" s="22">
        <f t="shared" si="0"/>
        <v>61.6</v>
      </c>
      <c r="K39" s="114">
        <v>42423</v>
      </c>
    </row>
    <row r="40" spans="1:12" x14ac:dyDescent="0.25">
      <c r="A40" s="118"/>
      <c r="B40" s="121"/>
      <c r="C40" s="118"/>
      <c r="D40" s="118"/>
      <c r="E40" s="115"/>
      <c r="F40" s="19" t="s">
        <v>558</v>
      </c>
      <c r="G40" s="20" t="s">
        <v>213</v>
      </c>
      <c r="H40" s="21">
        <v>15</v>
      </c>
      <c r="I40" s="22">
        <v>1.53</v>
      </c>
      <c r="J40" s="22">
        <f t="shared" si="0"/>
        <v>22.95</v>
      </c>
      <c r="K40" s="115"/>
    </row>
    <row r="41" spans="1:12" x14ac:dyDescent="0.25">
      <c r="A41" s="118"/>
      <c r="B41" s="121"/>
      <c r="C41" s="118"/>
      <c r="D41" s="118"/>
      <c r="E41" s="115"/>
      <c r="F41" s="21" t="s">
        <v>559</v>
      </c>
      <c r="G41" s="20" t="s">
        <v>560</v>
      </c>
      <c r="H41" s="21">
        <v>10</v>
      </c>
      <c r="I41" s="22">
        <v>4.1399999999999997</v>
      </c>
      <c r="J41" s="22">
        <f t="shared" si="0"/>
        <v>41.4</v>
      </c>
      <c r="K41" s="115"/>
    </row>
    <row r="42" spans="1:12" ht="30" x14ac:dyDescent="0.25">
      <c r="A42" s="118"/>
      <c r="B42" s="121"/>
      <c r="C42" s="118"/>
      <c r="D42" s="118"/>
      <c r="E42" s="115"/>
      <c r="F42" s="21" t="s">
        <v>449</v>
      </c>
      <c r="G42" s="20" t="s">
        <v>561</v>
      </c>
      <c r="H42" s="21">
        <v>15</v>
      </c>
      <c r="I42" s="22">
        <v>2.31</v>
      </c>
      <c r="J42" s="22">
        <f t="shared" si="0"/>
        <v>34.65</v>
      </c>
      <c r="K42" s="115"/>
    </row>
    <row r="43" spans="1:12" ht="30" x14ac:dyDescent="0.25">
      <c r="A43" s="118"/>
      <c r="B43" s="121"/>
      <c r="C43" s="118"/>
      <c r="D43" s="118"/>
      <c r="E43" s="115"/>
      <c r="F43" s="21" t="s">
        <v>272</v>
      </c>
      <c r="G43" s="20" t="s">
        <v>561</v>
      </c>
      <c r="H43" s="21">
        <v>2</v>
      </c>
      <c r="I43" s="22">
        <v>1.67</v>
      </c>
      <c r="J43" s="22">
        <f t="shared" si="0"/>
        <v>3.34</v>
      </c>
      <c r="K43" s="115"/>
    </row>
    <row r="44" spans="1:12" ht="30" x14ac:dyDescent="0.25">
      <c r="A44" s="118"/>
      <c r="B44" s="121"/>
      <c r="C44" s="118"/>
      <c r="D44" s="118"/>
      <c r="E44" s="115"/>
      <c r="F44" s="21" t="s">
        <v>450</v>
      </c>
      <c r="G44" s="20" t="s">
        <v>561</v>
      </c>
      <c r="H44" s="21">
        <v>2</v>
      </c>
      <c r="I44" s="22">
        <v>1.72</v>
      </c>
      <c r="J44" s="22">
        <f t="shared" si="0"/>
        <v>3.44</v>
      </c>
      <c r="K44" s="115"/>
    </row>
    <row r="45" spans="1:12" ht="45" x14ac:dyDescent="0.25">
      <c r="A45" s="118"/>
      <c r="B45" s="121"/>
      <c r="C45" s="118"/>
      <c r="D45" s="118"/>
      <c r="E45" s="115"/>
      <c r="F45" s="21" t="s">
        <v>562</v>
      </c>
      <c r="G45" s="20" t="s">
        <v>563</v>
      </c>
      <c r="H45" s="21">
        <v>14</v>
      </c>
      <c r="I45" s="22">
        <v>1.58</v>
      </c>
      <c r="J45" s="22">
        <f t="shared" si="0"/>
        <v>22.12</v>
      </c>
      <c r="K45" s="115"/>
    </row>
    <row r="46" spans="1:12" ht="30" x14ac:dyDescent="0.25">
      <c r="A46" s="118"/>
      <c r="B46" s="121"/>
      <c r="C46" s="118"/>
      <c r="D46" s="118"/>
      <c r="E46" s="115"/>
      <c r="F46" s="21" t="s">
        <v>29</v>
      </c>
      <c r="G46" s="20" t="s">
        <v>30</v>
      </c>
      <c r="H46" s="21">
        <v>550</v>
      </c>
      <c r="I46" s="22">
        <v>1.61</v>
      </c>
      <c r="J46" s="22">
        <f t="shared" si="0"/>
        <v>885.5</v>
      </c>
      <c r="K46" s="115"/>
    </row>
    <row r="47" spans="1:12" ht="30" x14ac:dyDescent="0.25">
      <c r="A47" s="118"/>
      <c r="B47" s="121"/>
      <c r="C47" s="118"/>
      <c r="D47" s="118"/>
      <c r="E47" s="115"/>
      <c r="F47" s="21" t="s">
        <v>23</v>
      </c>
      <c r="G47" s="20" t="s">
        <v>30</v>
      </c>
      <c r="H47" s="21">
        <v>600</v>
      </c>
      <c r="I47" s="22">
        <v>1.45</v>
      </c>
      <c r="J47" s="22">
        <f t="shared" si="0"/>
        <v>870</v>
      </c>
      <c r="K47" s="115"/>
    </row>
    <row r="48" spans="1:12" x14ac:dyDescent="0.25">
      <c r="A48" s="118"/>
      <c r="B48" s="121"/>
      <c r="C48" s="118"/>
      <c r="D48" s="118"/>
      <c r="E48" s="115"/>
      <c r="F48" s="21" t="s">
        <v>564</v>
      </c>
      <c r="G48" s="20" t="s">
        <v>28</v>
      </c>
      <c r="H48" s="21">
        <v>660</v>
      </c>
      <c r="I48" s="22">
        <v>0.88</v>
      </c>
      <c r="J48" s="22">
        <f t="shared" si="0"/>
        <v>580.79999999999995</v>
      </c>
      <c r="K48" s="115"/>
    </row>
    <row r="49" spans="1:11" ht="30" x14ac:dyDescent="0.25">
      <c r="A49" s="118"/>
      <c r="B49" s="121"/>
      <c r="C49" s="118"/>
      <c r="D49" s="118"/>
      <c r="E49" s="115"/>
      <c r="F49" s="21" t="s">
        <v>144</v>
      </c>
      <c r="G49" s="20" t="s">
        <v>30</v>
      </c>
      <c r="H49" s="21">
        <v>400</v>
      </c>
      <c r="I49" s="22">
        <v>1.34</v>
      </c>
      <c r="J49" s="22">
        <f t="shared" si="0"/>
        <v>536</v>
      </c>
      <c r="K49" s="115"/>
    </row>
    <row r="50" spans="1:11" x14ac:dyDescent="0.25">
      <c r="A50" s="118"/>
      <c r="B50" s="121"/>
      <c r="C50" s="118"/>
      <c r="D50" s="118"/>
      <c r="E50" s="115"/>
      <c r="F50" s="21" t="s">
        <v>145</v>
      </c>
      <c r="G50" s="20" t="s">
        <v>24</v>
      </c>
      <c r="H50" s="21">
        <v>2400</v>
      </c>
      <c r="I50" s="22">
        <v>1.24</v>
      </c>
      <c r="J50" s="22">
        <f t="shared" si="0"/>
        <v>2976</v>
      </c>
      <c r="K50" s="115"/>
    </row>
    <row r="51" spans="1:11" ht="30" x14ac:dyDescent="0.25">
      <c r="A51" s="118"/>
      <c r="B51" s="121"/>
      <c r="C51" s="118"/>
      <c r="D51" s="118"/>
      <c r="E51" s="115"/>
      <c r="F51" s="21" t="s">
        <v>565</v>
      </c>
      <c r="G51" s="20" t="s">
        <v>566</v>
      </c>
      <c r="H51" s="21">
        <v>75</v>
      </c>
      <c r="I51" s="22">
        <v>6.68</v>
      </c>
      <c r="J51" s="22">
        <f t="shared" si="0"/>
        <v>501</v>
      </c>
      <c r="K51" s="115"/>
    </row>
    <row r="52" spans="1:11" x14ac:dyDescent="0.25">
      <c r="A52" s="118"/>
      <c r="B52" s="121"/>
      <c r="C52" s="118"/>
      <c r="D52" s="118"/>
      <c r="E52" s="115"/>
      <c r="F52" s="21" t="s">
        <v>567</v>
      </c>
      <c r="G52" s="20" t="s">
        <v>568</v>
      </c>
      <c r="H52" s="21">
        <v>2</v>
      </c>
      <c r="I52" s="22">
        <v>7.7</v>
      </c>
      <c r="J52" s="22">
        <f t="shared" si="0"/>
        <v>15.4</v>
      </c>
      <c r="K52" s="115"/>
    </row>
    <row r="53" spans="1:11" x14ac:dyDescent="0.25">
      <c r="A53" s="118"/>
      <c r="B53" s="121"/>
      <c r="C53" s="118"/>
      <c r="D53" s="118"/>
      <c r="E53" s="115"/>
      <c r="F53" s="21" t="s">
        <v>312</v>
      </c>
      <c r="G53" s="20" t="s">
        <v>24</v>
      </c>
      <c r="H53" s="21">
        <v>200</v>
      </c>
      <c r="I53" s="22">
        <v>0.77</v>
      </c>
      <c r="J53" s="22">
        <f t="shared" si="0"/>
        <v>154</v>
      </c>
      <c r="K53" s="115"/>
    </row>
    <row r="54" spans="1:11" x14ac:dyDescent="0.25">
      <c r="A54" s="118"/>
      <c r="B54" s="121"/>
      <c r="C54" s="118"/>
      <c r="D54" s="118"/>
      <c r="E54" s="115"/>
      <c r="F54" s="21" t="s">
        <v>312</v>
      </c>
      <c r="G54" s="20" t="s">
        <v>569</v>
      </c>
      <c r="H54" s="21">
        <v>30</v>
      </c>
      <c r="I54" s="22">
        <v>3.35</v>
      </c>
      <c r="J54" s="22">
        <f t="shared" si="0"/>
        <v>100.5</v>
      </c>
      <c r="K54" s="115"/>
    </row>
    <row r="55" spans="1:11" x14ac:dyDescent="0.25">
      <c r="A55" s="118"/>
      <c r="B55" s="121"/>
      <c r="C55" s="118"/>
      <c r="D55" s="118"/>
      <c r="E55" s="115"/>
      <c r="F55" s="21" t="s">
        <v>412</v>
      </c>
      <c r="G55" s="20" t="s">
        <v>22</v>
      </c>
      <c r="H55" s="21">
        <v>100</v>
      </c>
      <c r="I55" s="22">
        <v>0.5</v>
      </c>
      <c r="J55" s="22">
        <f t="shared" si="0"/>
        <v>50</v>
      </c>
      <c r="K55" s="115"/>
    </row>
    <row r="56" spans="1:11" x14ac:dyDescent="0.25">
      <c r="A56" s="118"/>
      <c r="B56" s="121"/>
      <c r="C56" s="118"/>
      <c r="D56" s="118"/>
      <c r="E56" s="115"/>
      <c r="F56" s="21" t="s">
        <v>95</v>
      </c>
      <c r="G56" s="20" t="s">
        <v>24</v>
      </c>
      <c r="H56" s="21">
        <v>30</v>
      </c>
      <c r="I56" s="22">
        <v>0.17</v>
      </c>
      <c r="J56" s="22">
        <f t="shared" si="0"/>
        <v>5.1000000000000005</v>
      </c>
      <c r="K56" s="115"/>
    </row>
    <row r="57" spans="1:11" x14ac:dyDescent="0.25">
      <c r="A57" s="118"/>
      <c r="B57" s="121"/>
      <c r="C57" s="118"/>
      <c r="D57" s="118"/>
      <c r="E57" s="115"/>
      <c r="F57" s="21" t="s">
        <v>570</v>
      </c>
      <c r="G57" s="20" t="s">
        <v>24</v>
      </c>
      <c r="H57" s="21">
        <v>1500</v>
      </c>
      <c r="I57" s="22">
        <v>0.06</v>
      </c>
      <c r="J57" s="22">
        <f t="shared" si="0"/>
        <v>90</v>
      </c>
      <c r="K57" s="115"/>
    </row>
    <row r="58" spans="1:11" x14ac:dyDescent="0.25">
      <c r="A58" s="118"/>
      <c r="B58" s="121"/>
      <c r="C58" s="118"/>
      <c r="D58" s="118"/>
      <c r="E58" s="115"/>
      <c r="F58" s="21" t="s">
        <v>571</v>
      </c>
      <c r="G58" s="20" t="s">
        <v>572</v>
      </c>
      <c r="H58" s="21">
        <v>50</v>
      </c>
      <c r="I58" s="22">
        <v>1.75</v>
      </c>
      <c r="J58" s="22">
        <f t="shared" si="0"/>
        <v>87.5</v>
      </c>
      <c r="K58" s="115"/>
    </row>
    <row r="59" spans="1:11" x14ac:dyDescent="0.25">
      <c r="A59" s="118"/>
      <c r="B59" s="121"/>
      <c r="C59" s="118"/>
      <c r="D59" s="118"/>
      <c r="E59" s="115"/>
      <c r="F59" s="21" t="s">
        <v>31</v>
      </c>
      <c r="G59" s="3" t="s">
        <v>24</v>
      </c>
      <c r="H59" s="21">
        <v>250</v>
      </c>
      <c r="I59" s="23">
        <v>0.1</v>
      </c>
      <c r="J59" s="23">
        <f t="shared" si="0"/>
        <v>25</v>
      </c>
      <c r="K59" s="115"/>
    </row>
    <row r="60" spans="1:11" ht="30" x14ac:dyDescent="0.25">
      <c r="A60" s="118"/>
      <c r="B60" s="121"/>
      <c r="C60" s="118"/>
      <c r="D60" s="118"/>
      <c r="E60" s="115"/>
      <c r="F60" s="20" t="s">
        <v>573</v>
      </c>
      <c r="G60" s="3" t="s">
        <v>35</v>
      </c>
      <c r="H60" s="21">
        <v>700</v>
      </c>
      <c r="I60" s="23">
        <v>0.49</v>
      </c>
      <c r="J60" s="23">
        <f t="shared" si="0"/>
        <v>343</v>
      </c>
      <c r="K60" s="115"/>
    </row>
    <row r="61" spans="1:11" ht="30" x14ac:dyDescent="0.25">
      <c r="A61" s="118"/>
      <c r="B61" s="121"/>
      <c r="C61" s="118"/>
      <c r="D61" s="118"/>
      <c r="E61" s="115"/>
      <c r="F61" s="20" t="s">
        <v>574</v>
      </c>
      <c r="G61" s="3" t="s">
        <v>575</v>
      </c>
      <c r="H61" s="21">
        <v>5000</v>
      </c>
      <c r="I61" s="23">
        <v>0.22</v>
      </c>
      <c r="J61" s="23">
        <f t="shared" si="0"/>
        <v>1100</v>
      </c>
      <c r="K61" s="115"/>
    </row>
    <row r="62" spans="1:11" ht="75" x14ac:dyDescent="0.25">
      <c r="A62" s="118"/>
      <c r="B62" s="121"/>
      <c r="C62" s="118"/>
      <c r="D62" s="118"/>
      <c r="E62" s="115"/>
      <c r="F62" s="20" t="s">
        <v>576</v>
      </c>
      <c r="G62" s="3" t="s">
        <v>577</v>
      </c>
      <c r="H62" s="21">
        <v>400</v>
      </c>
      <c r="I62" s="23">
        <v>10.63</v>
      </c>
      <c r="J62" s="23">
        <f t="shared" si="0"/>
        <v>4252</v>
      </c>
      <c r="K62" s="115"/>
    </row>
    <row r="63" spans="1:11" ht="45" x14ac:dyDescent="0.25">
      <c r="A63" s="118"/>
      <c r="B63" s="121"/>
      <c r="C63" s="118"/>
      <c r="D63" s="118"/>
      <c r="E63" s="115"/>
      <c r="F63" s="20" t="s">
        <v>343</v>
      </c>
      <c r="G63" s="3" t="s">
        <v>578</v>
      </c>
      <c r="H63" s="21">
        <v>60</v>
      </c>
      <c r="I63" s="23">
        <v>1.62</v>
      </c>
      <c r="J63" s="23">
        <f t="shared" si="0"/>
        <v>97.2</v>
      </c>
      <c r="K63" s="115"/>
    </row>
    <row r="64" spans="1:11" ht="45" x14ac:dyDescent="0.25">
      <c r="A64" s="118"/>
      <c r="B64" s="121"/>
      <c r="C64" s="118"/>
      <c r="D64" s="118"/>
      <c r="E64" s="115"/>
      <c r="F64" s="20" t="s">
        <v>348</v>
      </c>
      <c r="G64" s="3" t="s">
        <v>579</v>
      </c>
      <c r="H64" s="21">
        <v>15</v>
      </c>
      <c r="I64" s="23">
        <v>2.63</v>
      </c>
      <c r="J64" s="23">
        <f t="shared" si="0"/>
        <v>39.449999999999996</v>
      </c>
      <c r="K64" s="115"/>
    </row>
    <row r="65" spans="1:11" x14ac:dyDescent="0.25">
      <c r="A65" s="118"/>
      <c r="B65" s="121"/>
      <c r="C65" s="118"/>
      <c r="D65" s="118"/>
      <c r="E65" s="115"/>
      <c r="F65" s="20" t="s">
        <v>519</v>
      </c>
      <c r="G65" s="3" t="s">
        <v>24</v>
      </c>
      <c r="H65" s="21">
        <v>2500</v>
      </c>
      <c r="I65" s="23">
        <v>0.17</v>
      </c>
      <c r="J65" s="23">
        <f t="shared" si="0"/>
        <v>425.00000000000006</v>
      </c>
      <c r="K65" s="115"/>
    </row>
    <row r="66" spans="1:11" x14ac:dyDescent="0.25">
      <c r="A66" s="118"/>
      <c r="B66" s="121"/>
      <c r="C66" s="118"/>
      <c r="D66" s="118"/>
      <c r="E66" s="115"/>
      <c r="F66" s="20" t="s">
        <v>348</v>
      </c>
      <c r="G66" s="3" t="s">
        <v>24</v>
      </c>
      <c r="H66" s="21">
        <v>220</v>
      </c>
      <c r="I66" s="23">
        <v>7.0000000000000007E-2</v>
      </c>
      <c r="J66" s="23">
        <f t="shared" si="0"/>
        <v>15.400000000000002</v>
      </c>
      <c r="K66" s="115"/>
    </row>
    <row r="67" spans="1:11" x14ac:dyDescent="0.25">
      <c r="A67" s="118"/>
      <c r="B67" s="121"/>
      <c r="C67" s="118"/>
      <c r="D67" s="118"/>
      <c r="E67" s="115"/>
      <c r="F67" s="20" t="s">
        <v>349</v>
      </c>
      <c r="G67" s="3" t="s">
        <v>28</v>
      </c>
      <c r="H67" s="21">
        <v>1000</v>
      </c>
      <c r="I67" s="23">
        <v>1.97</v>
      </c>
      <c r="J67" s="23">
        <f t="shared" si="0"/>
        <v>1970</v>
      </c>
      <c r="K67" s="115"/>
    </row>
    <row r="68" spans="1:11" ht="30" x14ac:dyDescent="0.25">
      <c r="A68" s="118"/>
      <c r="B68" s="121"/>
      <c r="C68" s="118"/>
      <c r="D68" s="118"/>
      <c r="E68" s="115"/>
      <c r="F68" s="20" t="s">
        <v>546</v>
      </c>
      <c r="G68" s="3" t="s">
        <v>580</v>
      </c>
      <c r="H68" s="21">
        <v>415</v>
      </c>
      <c r="I68" s="23">
        <v>10.36</v>
      </c>
      <c r="J68" s="23">
        <f t="shared" si="0"/>
        <v>4299.3999999999996</v>
      </c>
      <c r="K68" s="115"/>
    </row>
    <row r="69" spans="1:11" ht="45" x14ac:dyDescent="0.25">
      <c r="A69" s="118"/>
      <c r="B69" s="121"/>
      <c r="C69" s="118"/>
      <c r="D69" s="118"/>
      <c r="E69" s="115"/>
      <c r="F69" s="20" t="s">
        <v>353</v>
      </c>
      <c r="G69" s="3" t="s">
        <v>581</v>
      </c>
      <c r="H69" s="21">
        <v>50</v>
      </c>
      <c r="I69" s="23">
        <v>2.6</v>
      </c>
      <c r="J69" s="23">
        <f t="shared" ref="J69:J86" si="1">+I69*H69</f>
        <v>130</v>
      </c>
      <c r="K69" s="115"/>
    </row>
    <row r="70" spans="1:11" ht="30" x14ac:dyDescent="0.25">
      <c r="A70" s="118"/>
      <c r="B70" s="121"/>
      <c r="C70" s="118"/>
      <c r="D70" s="118"/>
      <c r="E70" s="115"/>
      <c r="F70" s="20" t="s">
        <v>582</v>
      </c>
      <c r="G70" s="3" t="s">
        <v>583</v>
      </c>
      <c r="H70" s="21">
        <v>4</v>
      </c>
      <c r="I70" s="23">
        <v>10.43</v>
      </c>
      <c r="J70" s="23">
        <f t="shared" si="1"/>
        <v>41.72</v>
      </c>
      <c r="K70" s="115"/>
    </row>
    <row r="71" spans="1:11" x14ac:dyDescent="0.25">
      <c r="A71" s="118"/>
      <c r="B71" s="121"/>
      <c r="C71" s="118"/>
      <c r="D71" s="118"/>
      <c r="E71" s="115"/>
      <c r="F71" s="20" t="s">
        <v>355</v>
      </c>
      <c r="G71" s="3" t="s">
        <v>26</v>
      </c>
      <c r="H71" s="21">
        <v>250</v>
      </c>
      <c r="I71" s="23">
        <v>1.72</v>
      </c>
      <c r="J71" s="23">
        <f t="shared" si="1"/>
        <v>430</v>
      </c>
      <c r="K71" s="115"/>
    </row>
    <row r="72" spans="1:11" x14ac:dyDescent="0.25">
      <c r="A72" s="118"/>
      <c r="B72" s="121"/>
      <c r="C72" s="118"/>
      <c r="D72" s="118"/>
      <c r="E72" s="115"/>
      <c r="F72" s="20" t="s">
        <v>467</v>
      </c>
      <c r="G72" s="3" t="s">
        <v>24</v>
      </c>
      <c r="H72" s="21">
        <v>300</v>
      </c>
      <c r="I72" s="23">
        <v>0.46</v>
      </c>
      <c r="J72" s="23">
        <f t="shared" si="1"/>
        <v>138</v>
      </c>
      <c r="K72" s="115"/>
    </row>
    <row r="73" spans="1:11" ht="75" x14ac:dyDescent="0.25">
      <c r="A73" s="118"/>
      <c r="B73" s="121"/>
      <c r="C73" s="118"/>
      <c r="D73" s="118"/>
      <c r="E73" s="115"/>
      <c r="F73" s="20" t="s">
        <v>363</v>
      </c>
      <c r="G73" s="3" t="s">
        <v>584</v>
      </c>
      <c r="H73" s="21">
        <v>34</v>
      </c>
      <c r="I73" s="23">
        <v>38.07</v>
      </c>
      <c r="J73" s="23">
        <f t="shared" si="1"/>
        <v>1294.3800000000001</v>
      </c>
      <c r="K73" s="115"/>
    </row>
    <row r="74" spans="1:11" x14ac:dyDescent="0.25">
      <c r="A74" s="118"/>
      <c r="B74" s="121"/>
      <c r="C74" s="118"/>
      <c r="D74" s="118"/>
      <c r="E74" s="115"/>
      <c r="F74" s="20" t="s">
        <v>585</v>
      </c>
      <c r="G74" s="3" t="s">
        <v>26</v>
      </c>
      <c r="H74" s="21">
        <v>1800</v>
      </c>
      <c r="I74" s="23">
        <v>0.92</v>
      </c>
      <c r="J74" s="23">
        <f t="shared" si="1"/>
        <v>1656</v>
      </c>
      <c r="K74" s="115"/>
    </row>
    <row r="75" spans="1:11" ht="45" x14ac:dyDescent="0.25">
      <c r="A75" s="118"/>
      <c r="B75" s="121"/>
      <c r="C75" s="118"/>
      <c r="D75" s="118"/>
      <c r="E75" s="115"/>
      <c r="F75" s="20" t="s">
        <v>40</v>
      </c>
      <c r="G75" s="3" t="s">
        <v>586</v>
      </c>
      <c r="H75" s="21">
        <v>30</v>
      </c>
      <c r="I75" s="23">
        <v>1.35</v>
      </c>
      <c r="J75" s="23">
        <f t="shared" si="1"/>
        <v>40.5</v>
      </c>
      <c r="K75" s="115"/>
    </row>
    <row r="76" spans="1:11" x14ac:dyDescent="0.25">
      <c r="A76" s="118"/>
      <c r="B76" s="121"/>
      <c r="C76" s="118"/>
      <c r="D76" s="118"/>
      <c r="E76" s="115"/>
      <c r="F76" s="20" t="s">
        <v>587</v>
      </c>
      <c r="G76" s="3" t="s">
        <v>86</v>
      </c>
      <c r="H76" s="21">
        <v>300</v>
      </c>
      <c r="I76" s="23">
        <v>0.22</v>
      </c>
      <c r="J76" s="23">
        <f t="shared" si="1"/>
        <v>66</v>
      </c>
      <c r="K76" s="115"/>
    </row>
    <row r="77" spans="1:11" x14ac:dyDescent="0.25">
      <c r="A77" s="118"/>
      <c r="B77" s="121"/>
      <c r="C77" s="118"/>
      <c r="D77" s="118"/>
      <c r="E77" s="115"/>
      <c r="F77" s="20" t="s">
        <v>548</v>
      </c>
      <c r="G77" s="3" t="s">
        <v>26</v>
      </c>
      <c r="H77" s="21">
        <v>1400</v>
      </c>
      <c r="I77" s="23">
        <v>0.31</v>
      </c>
      <c r="J77" s="23">
        <f t="shared" si="1"/>
        <v>434</v>
      </c>
      <c r="K77" s="115"/>
    </row>
    <row r="78" spans="1:11" x14ac:dyDescent="0.25">
      <c r="A78" s="118"/>
      <c r="B78" s="121"/>
      <c r="C78" s="118"/>
      <c r="D78" s="118"/>
      <c r="E78" s="115"/>
      <c r="F78" s="20" t="s">
        <v>373</v>
      </c>
      <c r="G78" s="3" t="s">
        <v>26</v>
      </c>
      <c r="H78" s="21">
        <v>1200</v>
      </c>
      <c r="I78" s="23">
        <v>0.76</v>
      </c>
      <c r="J78" s="23">
        <f t="shared" si="1"/>
        <v>912</v>
      </c>
      <c r="K78" s="115"/>
    </row>
    <row r="79" spans="1:11" ht="45" x14ac:dyDescent="0.25">
      <c r="A79" s="118"/>
      <c r="B79" s="121"/>
      <c r="C79" s="118"/>
      <c r="D79" s="118"/>
      <c r="E79" s="115"/>
      <c r="F79" s="20" t="s">
        <v>382</v>
      </c>
      <c r="G79" s="3" t="s">
        <v>588</v>
      </c>
      <c r="H79" s="21">
        <v>450</v>
      </c>
      <c r="I79" s="23">
        <v>4.91</v>
      </c>
      <c r="J79" s="23">
        <f t="shared" si="1"/>
        <v>2209.5</v>
      </c>
      <c r="K79" s="115"/>
    </row>
    <row r="80" spans="1:11" ht="30" x14ac:dyDescent="0.25">
      <c r="A80" s="118"/>
      <c r="B80" s="121"/>
      <c r="C80" s="118"/>
      <c r="D80" s="118"/>
      <c r="E80" s="115"/>
      <c r="F80" s="20" t="s">
        <v>390</v>
      </c>
      <c r="G80" s="3" t="s">
        <v>589</v>
      </c>
      <c r="H80" s="21">
        <v>60</v>
      </c>
      <c r="I80" s="23">
        <v>11</v>
      </c>
      <c r="J80" s="23">
        <f t="shared" si="1"/>
        <v>660</v>
      </c>
      <c r="K80" s="115"/>
    </row>
    <row r="81" spans="1:12" ht="30" x14ac:dyDescent="0.25">
      <c r="A81" s="118"/>
      <c r="B81" s="121"/>
      <c r="C81" s="118"/>
      <c r="D81" s="118"/>
      <c r="E81" s="115"/>
      <c r="F81" s="20" t="s">
        <v>394</v>
      </c>
      <c r="G81" s="3" t="s">
        <v>590</v>
      </c>
      <c r="H81" s="21">
        <v>1</v>
      </c>
      <c r="I81" s="23">
        <v>7.09</v>
      </c>
      <c r="J81" s="23">
        <f t="shared" si="1"/>
        <v>7.09</v>
      </c>
      <c r="K81" s="115"/>
    </row>
    <row r="82" spans="1:12" ht="30" x14ac:dyDescent="0.25">
      <c r="A82" s="118"/>
      <c r="B82" s="121"/>
      <c r="C82" s="118"/>
      <c r="D82" s="118"/>
      <c r="E82" s="115"/>
      <c r="F82" s="20" t="s">
        <v>591</v>
      </c>
      <c r="G82" s="3" t="s">
        <v>592</v>
      </c>
      <c r="H82" s="21">
        <v>50</v>
      </c>
      <c r="I82" s="23">
        <v>2.73</v>
      </c>
      <c r="J82" s="23">
        <f t="shared" si="1"/>
        <v>136.5</v>
      </c>
      <c r="K82" s="115"/>
    </row>
    <row r="83" spans="1:12" ht="60" x14ac:dyDescent="0.25">
      <c r="A83" s="118"/>
      <c r="B83" s="121"/>
      <c r="C83" s="118"/>
      <c r="D83" s="118"/>
      <c r="E83" s="115"/>
      <c r="F83" s="20" t="s">
        <v>593</v>
      </c>
      <c r="G83" s="3" t="s">
        <v>594</v>
      </c>
      <c r="H83" s="21">
        <v>100</v>
      </c>
      <c r="I83" s="23">
        <v>7.58</v>
      </c>
      <c r="J83" s="23">
        <f t="shared" si="1"/>
        <v>758</v>
      </c>
      <c r="K83" s="115"/>
    </row>
    <row r="84" spans="1:12" ht="60" x14ac:dyDescent="0.25">
      <c r="A84" s="118"/>
      <c r="B84" s="121"/>
      <c r="C84" s="118"/>
      <c r="D84" s="118"/>
      <c r="E84" s="115"/>
      <c r="F84" s="20" t="s">
        <v>595</v>
      </c>
      <c r="G84" s="3" t="s">
        <v>596</v>
      </c>
      <c r="H84" s="21">
        <v>20</v>
      </c>
      <c r="I84" s="23">
        <v>7.79</v>
      </c>
      <c r="J84" s="23">
        <f t="shared" si="1"/>
        <v>155.80000000000001</v>
      </c>
      <c r="K84" s="115"/>
    </row>
    <row r="85" spans="1:12" x14ac:dyDescent="0.25">
      <c r="A85" s="118"/>
      <c r="B85" s="121"/>
      <c r="C85" s="118"/>
      <c r="D85" s="118"/>
      <c r="E85" s="115"/>
      <c r="F85" s="20" t="s">
        <v>356</v>
      </c>
      <c r="G85" s="3" t="s">
        <v>24</v>
      </c>
      <c r="H85" s="21">
        <v>150</v>
      </c>
      <c r="I85" s="23">
        <v>0.68</v>
      </c>
      <c r="J85" s="23">
        <f t="shared" si="1"/>
        <v>102.00000000000001</v>
      </c>
      <c r="K85" s="115"/>
    </row>
    <row r="86" spans="1:12" ht="30" x14ac:dyDescent="0.25">
      <c r="A86" s="119"/>
      <c r="B86" s="122"/>
      <c r="C86" s="119"/>
      <c r="D86" s="119"/>
      <c r="E86" s="116"/>
      <c r="F86" s="20" t="s">
        <v>597</v>
      </c>
      <c r="G86" s="3" t="s">
        <v>598</v>
      </c>
      <c r="H86" s="21">
        <v>25</v>
      </c>
      <c r="I86" s="23">
        <v>5.6</v>
      </c>
      <c r="J86" s="23">
        <f t="shared" si="1"/>
        <v>140</v>
      </c>
      <c r="K86" s="116"/>
      <c r="L86" s="180">
        <f>SUM(J39:J86)</f>
        <v>28919.24</v>
      </c>
    </row>
    <row r="87" spans="1:12" x14ac:dyDescent="0.25">
      <c r="L87" s="180">
        <f>+L86+L38+L33+L21+L19</f>
        <v>56386.060000000005</v>
      </c>
    </row>
  </sheetData>
  <mergeCells count="24">
    <mergeCell ref="K20:K21"/>
    <mergeCell ref="C20:C21"/>
    <mergeCell ref="B20:B21"/>
    <mergeCell ref="A20:A21"/>
    <mergeCell ref="C22:C33"/>
    <mergeCell ref="K22:K38"/>
    <mergeCell ref="B22:B38"/>
    <mergeCell ref="C34:C38"/>
    <mergeCell ref="A22:A38"/>
    <mergeCell ref="B4:B19"/>
    <mergeCell ref="A4:A19"/>
    <mergeCell ref="K4:K19"/>
    <mergeCell ref="C4:C15"/>
    <mergeCell ref="D4:D15"/>
    <mergeCell ref="E4:E15"/>
    <mergeCell ref="C16:C19"/>
    <mergeCell ref="D16:D19"/>
    <mergeCell ref="E16:E19"/>
    <mergeCell ref="K39:K86"/>
    <mergeCell ref="A39:A86"/>
    <mergeCell ref="B39:B86"/>
    <mergeCell ref="C39:C86"/>
    <mergeCell ref="D39:D86"/>
    <mergeCell ref="E39:E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268B-5749-4B8A-A2C5-6D5114B51B5B}">
  <dimension ref="A3:L119"/>
  <sheetViews>
    <sheetView topLeftCell="A108" zoomScaleNormal="100" workbookViewId="0">
      <selection activeCell="L119" sqref="L119"/>
    </sheetView>
  </sheetViews>
  <sheetFormatPr baseColWidth="10" defaultRowHeight="15" x14ac:dyDescent="0.25"/>
  <cols>
    <col min="1" max="1" width="11.42578125" style="10"/>
    <col min="2" max="2" width="37.28515625" style="10" customWidth="1"/>
    <col min="3" max="3" width="30.7109375" style="10" customWidth="1"/>
    <col min="4" max="5" width="11.42578125" style="10"/>
    <col min="6" max="6" width="31.28515625" style="15" customWidth="1"/>
    <col min="7" max="7" width="15.5703125" style="10" customWidth="1"/>
    <col min="8" max="10" width="11.42578125" style="10"/>
    <col min="11" max="11" width="14.5703125" style="10" customWidth="1"/>
    <col min="12" max="16384" width="11.42578125" style="10"/>
  </cols>
  <sheetData>
    <row r="3" spans="1:11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  <c r="K3" s="6" t="s">
        <v>10</v>
      </c>
    </row>
    <row r="4" spans="1:11" ht="45" x14ac:dyDescent="0.25">
      <c r="A4" s="135" t="s">
        <v>162</v>
      </c>
      <c r="B4" s="134" t="s">
        <v>160</v>
      </c>
      <c r="C4" s="134" t="s">
        <v>161</v>
      </c>
      <c r="D4" s="49"/>
      <c r="E4" s="50"/>
      <c r="F4" s="44" t="s">
        <v>158</v>
      </c>
      <c r="G4" s="82" t="s">
        <v>159</v>
      </c>
      <c r="H4" s="49">
        <v>330</v>
      </c>
      <c r="I4" s="81">
        <v>3.3</v>
      </c>
      <c r="J4" s="81">
        <f t="shared" ref="J4:J5" si="0">I4*H4</f>
        <v>1089</v>
      </c>
      <c r="K4" s="133">
        <v>42923</v>
      </c>
    </row>
    <row r="5" spans="1:11" ht="45" x14ac:dyDescent="0.25">
      <c r="A5" s="135"/>
      <c r="B5" s="134"/>
      <c r="C5" s="134"/>
      <c r="D5" s="49"/>
      <c r="E5" s="49"/>
      <c r="F5" s="44" t="s">
        <v>157</v>
      </c>
      <c r="G5" s="82" t="s">
        <v>151</v>
      </c>
      <c r="H5" s="49">
        <v>35</v>
      </c>
      <c r="I5" s="81">
        <v>5.25</v>
      </c>
      <c r="J5" s="81">
        <f t="shared" si="0"/>
        <v>183.75</v>
      </c>
      <c r="K5" s="133"/>
    </row>
    <row r="6" spans="1:11" ht="45" x14ac:dyDescent="0.25">
      <c r="A6" s="135"/>
      <c r="B6" s="134"/>
      <c r="C6" s="134"/>
      <c r="D6" s="49"/>
      <c r="E6" s="50"/>
      <c r="F6" s="44" t="s">
        <v>141</v>
      </c>
      <c r="G6" s="82" t="s">
        <v>156</v>
      </c>
      <c r="H6" s="49">
        <v>50</v>
      </c>
      <c r="I6" s="81">
        <v>3.96</v>
      </c>
      <c r="J6" s="81">
        <f>I6*H6</f>
        <v>198</v>
      </c>
      <c r="K6" s="133"/>
    </row>
    <row r="7" spans="1:11" x14ac:dyDescent="0.25">
      <c r="A7" s="135"/>
      <c r="B7" s="134"/>
      <c r="C7" s="134"/>
      <c r="D7" s="49"/>
      <c r="E7" s="49"/>
      <c r="F7" s="44" t="s">
        <v>143</v>
      </c>
      <c r="G7" s="82" t="s">
        <v>152</v>
      </c>
      <c r="H7" s="49">
        <v>300</v>
      </c>
      <c r="I7" s="81">
        <v>1.22</v>
      </c>
      <c r="J7" s="81">
        <f t="shared" ref="J7:J16" si="1">I7*H7</f>
        <v>366</v>
      </c>
      <c r="K7" s="133"/>
    </row>
    <row r="8" spans="1:11" x14ac:dyDescent="0.25">
      <c r="A8" s="135"/>
      <c r="B8" s="134"/>
      <c r="C8" s="134"/>
      <c r="D8" s="49"/>
      <c r="E8" s="49"/>
      <c r="F8" s="44" t="s">
        <v>144</v>
      </c>
      <c r="G8" s="82" t="s">
        <v>153</v>
      </c>
      <c r="H8" s="49">
        <v>200</v>
      </c>
      <c r="I8" s="81">
        <v>1.3</v>
      </c>
      <c r="J8" s="81">
        <f t="shared" si="1"/>
        <v>260</v>
      </c>
      <c r="K8" s="133"/>
    </row>
    <row r="9" spans="1:11" x14ac:dyDescent="0.25">
      <c r="A9" s="135"/>
      <c r="B9" s="134"/>
      <c r="C9" s="134"/>
      <c r="D9" s="49"/>
      <c r="E9" s="49"/>
      <c r="F9" s="44" t="s">
        <v>145</v>
      </c>
      <c r="G9" s="82" t="s">
        <v>154</v>
      </c>
      <c r="H9" s="49">
        <v>480</v>
      </c>
      <c r="I9" s="81">
        <v>1.93</v>
      </c>
      <c r="J9" s="81">
        <f t="shared" si="1"/>
        <v>926.4</v>
      </c>
      <c r="K9" s="133"/>
    </row>
    <row r="10" spans="1:11" ht="45" x14ac:dyDescent="0.25">
      <c r="A10" s="135"/>
      <c r="B10" s="134"/>
      <c r="C10" s="134"/>
      <c r="D10" s="49"/>
      <c r="E10" s="49"/>
      <c r="F10" s="44" t="s">
        <v>149</v>
      </c>
      <c r="G10" s="82" t="s">
        <v>154</v>
      </c>
      <c r="H10" s="49">
        <v>800</v>
      </c>
      <c r="I10" s="81">
        <v>0.28000000000000003</v>
      </c>
      <c r="J10" s="81">
        <f t="shared" si="1"/>
        <v>224.00000000000003</v>
      </c>
      <c r="K10" s="133"/>
    </row>
    <row r="11" spans="1:11" x14ac:dyDescent="0.25">
      <c r="A11" s="135"/>
      <c r="B11" s="134"/>
      <c r="C11" s="134"/>
      <c r="D11" s="49"/>
      <c r="E11" s="49"/>
      <c r="F11" s="44" t="s">
        <v>127</v>
      </c>
      <c r="G11" s="82" t="s">
        <v>152</v>
      </c>
      <c r="H11" s="49">
        <v>300</v>
      </c>
      <c r="I11" s="81">
        <v>1.02</v>
      </c>
      <c r="J11" s="81">
        <f t="shared" si="1"/>
        <v>306</v>
      </c>
      <c r="K11" s="133"/>
    </row>
    <row r="12" spans="1:11" ht="30" x14ac:dyDescent="0.25">
      <c r="A12" s="135"/>
      <c r="B12" s="134"/>
      <c r="C12" s="134" t="s">
        <v>163</v>
      </c>
      <c r="D12" s="49"/>
      <c r="E12" s="49"/>
      <c r="F12" s="44" t="s">
        <v>164</v>
      </c>
      <c r="G12" s="48" t="s">
        <v>172</v>
      </c>
      <c r="H12" s="49">
        <v>10</v>
      </c>
      <c r="I12" s="81">
        <v>2.25</v>
      </c>
      <c r="J12" s="95">
        <f t="shared" si="1"/>
        <v>22.5</v>
      </c>
      <c r="K12" s="133"/>
    </row>
    <row r="13" spans="1:11" ht="30" x14ac:dyDescent="0.25">
      <c r="A13" s="135"/>
      <c r="B13" s="134"/>
      <c r="C13" s="134"/>
      <c r="D13" s="49"/>
      <c r="E13" s="49"/>
      <c r="F13" s="44" t="s">
        <v>166</v>
      </c>
      <c r="G13" s="48" t="s">
        <v>172</v>
      </c>
      <c r="H13" s="49">
        <v>50</v>
      </c>
      <c r="I13" s="81">
        <v>9</v>
      </c>
      <c r="J13" s="95">
        <f t="shared" si="1"/>
        <v>450</v>
      </c>
      <c r="K13" s="133"/>
    </row>
    <row r="14" spans="1:11" ht="30" x14ac:dyDescent="0.25">
      <c r="A14" s="135"/>
      <c r="B14" s="134"/>
      <c r="C14" s="134"/>
      <c r="D14" s="49"/>
      <c r="E14" s="49"/>
      <c r="F14" s="44" t="s">
        <v>167</v>
      </c>
      <c r="G14" s="48" t="s">
        <v>172</v>
      </c>
      <c r="H14" s="49">
        <v>10</v>
      </c>
      <c r="I14" s="81">
        <v>9</v>
      </c>
      <c r="J14" s="96">
        <f t="shared" si="1"/>
        <v>90</v>
      </c>
      <c r="K14" s="133"/>
    </row>
    <row r="15" spans="1:11" ht="30" x14ac:dyDescent="0.25">
      <c r="A15" s="135"/>
      <c r="B15" s="134"/>
      <c r="C15" s="134"/>
      <c r="D15" s="49"/>
      <c r="E15" s="49"/>
      <c r="F15" s="44" t="s">
        <v>169</v>
      </c>
      <c r="G15" s="49" t="s">
        <v>173</v>
      </c>
      <c r="H15" s="49">
        <v>24</v>
      </c>
      <c r="I15" s="81">
        <v>3.2</v>
      </c>
      <c r="J15" s="96">
        <f t="shared" si="1"/>
        <v>76.800000000000011</v>
      </c>
      <c r="K15" s="133"/>
    </row>
    <row r="16" spans="1:11" ht="30" x14ac:dyDescent="0.25">
      <c r="A16" s="135"/>
      <c r="B16" s="134"/>
      <c r="C16" s="134"/>
      <c r="D16" s="82"/>
      <c r="E16" s="82"/>
      <c r="F16" s="44" t="s">
        <v>171</v>
      </c>
      <c r="G16" s="48" t="s">
        <v>174</v>
      </c>
      <c r="H16" s="82">
        <v>6</v>
      </c>
      <c r="I16" s="81">
        <v>17.5</v>
      </c>
      <c r="J16" s="96">
        <f t="shared" si="1"/>
        <v>105</v>
      </c>
      <c r="K16" s="133"/>
    </row>
    <row r="17" spans="1:12" ht="30" x14ac:dyDescent="0.25">
      <c r="A17" s="135"/>
      <c r="B17" s="134"/>
      <c r="C17" s="135" t="s">
        <v>179</v>
      </c>
      <c r="D17" s="82"/>
      <c r="E17" s="82"/>
      <c r="F17" s="44" t="s">
        <v>175</v>
      </c>
      <c r="G17" s="97" t="s">
        <v>178</v>
      </c>
      <c r="H17" s="98">
        <v>15</v>
      </c>
      <c r="I17" s="99">
        <v>2.93</v>
      </c>
      <c r="J17" s="100">
        <f>I17*H17</f>
        <v>43.95</v>
      </c>
      <c r="K17" s="133"/>
    </row>
    <row r="18" spans="1:12" ht="30" x14ac:dyDescent="0.25">
      <c r="A18" s="135"/>
      <c r="B18" s="134"/>
      <c r="C18" s="135"/>
      <c r="D18" s="82"/>
      <c r="E18" s="82"/>
      <c r="F18" s="44" t="s">
        <v>176</v>
      </c>
      <c r="G18" s="97" t="s">
        <v>178</v>
      </c>
      <c r="H18" s="98">
        <v>60</v>
      </c>
      <c r="I18" s="99">
        <v>1.62</v>
      </c>
      <c r="J18" s="100">
        <f t="shared" ref="J18:J48" si="2">I18*H18</f>
        <v>97.2</v>
      </c>
      <c r="K18" s="133"/>
    </row>
    <row r="19" spans="1:12" ht="30" x14ac:dyDescent="0.25">
      <c r="A19" s="135"/>
      <c r="B19" s="134"/>
      <c r="C19" s="135"/>
      <c r="D19" s="82"/>
      <c r="E19" s="82"/>
      <c r="F19" s="44" t="s">
        <v>165</v>
      </c>
      <c r="G19" s="97" t="s">
        <v>178</v>
      </c>
      <c r="H19" s="98">
        <v>20</v>
      </c>
      <c r="I19" s="99">
        <v>1.72</v>
      </c>
      <c r="J19" s="100">
        <f t="shared" si="2"/>
        <v>34.4</v>
      </c>
      <c r="K19" s="133"/>
    </row>
    <row r="20" spans="1:12" ht="30" x14ac:dyDescent="0.25">
      <c r="A20" s="135"/>
      <c r="B20" s="134"/>
      <c r="C20" s="135"/>
      <c r="D20" s="82"/>
      <c r="E20" s="82"/>
      <c r="F20" s="44" t="s">
        <v>168</v>
      </c>
      <c r="G20" s="97" t="s">
        <v>159</v>
      </c>
      <c r="H20" s="98">
        <v>20</v>
      </c>
      <c r="I20" s="99">
        <v>1.22</v>
      </c>
      <c r="J20" s="100">
        <f t="shared" si="2"/>
        <v>24.4</v>
      </c>
      <c r="K20" s="133"/>
    </row>
    <row r="21" spans="1:12" x14ac:dyDescent="0.25">
      <c r="A21" s="135"/>
      <c r="B21" s="134"/>
      <c r="C21" s="135"/>
      <c r="D21" s="82"/>
      <c r="E21" s="82"/>
      <c r="F21" s="44" t="s">
        <v>170</v>
      </c>
      <c r="G21" s="97" t="s">
        <v>150</v>
      </c>
      <c r="H21" s="98">
        <v>2</v>
      </c>
      <c r="I21" s="99">
        <v>4.41</v>
      </c>
      <c r="J21" s="100">
        <f t="shared" si="2"/>
        <v>8.82</v>
      </c>
      <c r="K21" s="133"/>
    </row>
    <row r="22" spans="1:12" x14ac:dyDescent="0.25">
      <c r="A22" s="135"/>
      <c r="B22" s="134"/>
      <c r="C22" s="135"/>
      <c r="D22" s="82"/>
      <c r="E22" s="82"/>
      <c r="F22" s="44" t="s">
        <v>142</v>
      </c>
      <c r="G22" s="97" t="s">
        <v>151</v>
      </c>
      <c r="H22" s="98">
        <v>120</v>
      </c>
      <c r="I22" s="99">
        <v>18.579999999999998</v>
      </c>
      <c r="J22" s="100">
        <f t="shared" si="2"/>
        <v>2229.6</v>
      </c>
      <c r="K22" s="133"/>
    </row>
    <row r="23" spans="1:12" x14ac:dyDescent="0.25">
      <c r="A23" s="135"/>
      <c r="B23" s="134"/>
      <c r="C23" s="135"/>
      <c r="D23" s="82"/>
      <c r="E23" s="82"/>
      <c r="F23" s="44" t="s">
        <v>146</v>
      </c>
      <c r="G23" s="97" t="s">
        <v>155</v>
      </c>
      <c r="H23" s="98">
        <v>6</v>
      </c>
      <c r="I23" s="99">
        <v>2.39</v>
      </c>
      <c r="J23" s="100">
        <f t="shared" si="2"/>
        <v>14.34</v>
      </c>
      <c r="K23" s="133"/>
    </row>
    <row r="24" spans="1:12" x14ac:dyDescent="0.25">
      <c r="A24" s="135"/>
      <c r="B24" s="134"/>
      <c r="C24" s="135"/>
      <c r="D24" s="82"/>
      <c r="E24" s="82"/>
      <c r="F24" s="44" t="s">
        <v>147</v>
      </c>
      <c r="G24" s="97" t="s">
        <v>155</v>
      </c>
      <c r="H24" s="48">
        <v>20</v>
      </c>
      <c r="I24" s="99">
        <v>2.64</v>
      </c>
      <c r="J24" s="100">
        <f t="shared" si="2"/>
        <v>52.800000000000004</v>
      </c>
      <c r="K24" s="133"/>
    </row>
    <row r="25" spans="1:12" x14ac:dyDescent="0.25">
      <c r="A25" s="135"/>
      <c r="B25" s="134"/>
      <c r="C25" s="135"/>
      <c r="D25" s="82"/>
      <c r="E25" s="82"/>
      <c r="F25" s="44" t="s">
        <v>148</v>
      </c>
      <c r="G25" s="97" t="s">
        <v>153</v>
      </c>
      <c r="H25" s="48">
        <v>500</v>
      </c>
      <c r="I25" s="99">
        <v>0.62</v>
      </c>
      <c r="J25" s="100">
        <f t="shared" si="2"/>
        <v>310</v>
      </c>
      <c r="K25" s="133"/>
    </row>
    <row r="26" spans="1:12" x14ac:dyDescent="0.25">
      <c r="A26" s="135"/>
      <c r="B26" s="134"/>
      <c r="C26" s="135"/>
      <c r="D26" s="82"/>
      <c r="E26" s="82"/>
      <c r="F26" s="44" t="s">
        <v>177</v>
      </c>
      <c r="G26" s="97" t="s">
        <v>150</v>
      </c>
      <c r="H26" s="48">
        <v>20</v>
      </c>
      <c r="I26" s="99">
        <v>7.28</v>
      </c>
      <c r="J26" s="100">
        <f t="shared" si="2"/>
        <v>145.6</v>
      </c>
      <c r="K26" s="133"/>
      <c r="L26" s="180">
        <f>SUM(J4:J26)</f>
        <v>7258.5599999999986</v>
      </c>
    </row>
    <row r="27" spans="1:12" ht="30" x14ac:dyDescent="0.25">
      <c r="A27" s="105" t="s">
        <v>182</v>
      </c>
      <c r="B27" s="105" t="s">
        <v>181</v>
      </c>
      <c r="C27" s="105" t="s">
        <v>180</v>
      </c>
      <c r="D27" s="82"/>
      <c r="E27" s="82"/>
      <c r="F27" s="44" t="s">
        <v>197</v>
      </c>
      <c r="G27" s="97" t="s">
        <v>183</v>
      </c>
      <c r="H27" s="48">
        <v>60</v>
      </c>
      <c r="I27" s="99">
        <v>5.2</v>
      </c>
      <c r="J27" s="100">
        <f t="shared" si="2"/>
        <v>312</v>
      </c>
      <c r="K27" s="101"/>
    </row>
    <row r="28" spans="1:12" ht="45" x14ac:dyDescent="0.25">
      <c r="A28" s="106"/>
      <c r="B28" s="106"/>
      <c r="C28" s="106"/>
      <c r="D28" s="82"/>
      <c r="E28" s="82"/>
      <c r="F28" s="44" t="s">
        <v>198</v>
      </c>
      <c r="G28" s="97" t="s">
        <v>155</v>
      </c>
      <c r="H28" s="48">
        <v>6</v>
      </c>
      <c r="I28" s="99">
        <v>2.77</v>
      </c>
      <c r="J28" s="100">
        <f t="shared" si="2"/>
        <v>16.62</v>
      </c>
      <c r="K28" s="101"/>
    </row>
    <row r="29" spans="1:12" ht="30" x14ac:dyDescent="0.25">
      <c r="A29" s="106"/>
      <c r="B29" s="106"/>
      <c r="C29" s="106"/>
      <c r="D29" s="82"/>
      <c r="E29" s="82"/>
      <c r="F29" s="44" t="s">
        <v>199</v>
      </c>
      <c r="G29" s="97" t="s">
        <v>183</v>
      </c>
      <c r="H29" s="48">
        <v>50</v>
      </c>
      <c r="I29" s="99">
        <v>1.02</v>
      </c>
      <c r="J29" s="100">
        <f t="shared" si="2"/>
        <v>51</v>
      </c>
      <c r="K29" s="101"/>
    </row>
    <row r="30" spans="1:12" ht="30" x14ac:dyDescent="0.25">
      <c r="A30" s="106"/>
      <c r="B30" s="106"/>
      <c r="C30" s="106"/>
      <c r="D30" s="82"/>
      <c r="E30" s="82"/>
      <c r="F30" s="44" t="s">
        <v>200</v>
      </c>
      <c r="G30" s="97" t="s">
        <v>183</v>
      </c>
      <c r="H30" s="48">
        <v>40</v>
      </c>
      <c r="I30" s="99">
        <v>18.54</v>
      </c>
      <c r="J30" s="100">
        <f t="shared" si="2"/>
        <v>741.59999999999991</v>
      </c>
      <c r="K30" s="101"/>
    </row>
    <row r="31" spans="1:12" ht="45" x14ac:dyDescent="0.25">
      <c r="A31" s="106"/>
      <c r="B31" s="106"/>
      <c r="C31" s="106"/>
      <c r="D31" s="82"/>
      <c r="E31" s="82"/>
      <c r="F31" s="44" t="s">
        <v>201</v>
      </c>
      <c r="G31" s="97" t="s">
        <v>155</v>
      </c>
      <c r="H31" s="48">
        <v>50</v>
      </c>
      <c r="I31" s="99">
        <v>4.3600000000000003</v>
      </c>
      <c r="J31" s="100">
        <f t="shared" si="2"/>
        <v>218.00000000000003</v>
      </c>
      <c r="K31" s="101"/>
    </row>
    <row r="32" spans="1:12" ht="30" x14ac:dyDescent="0.25">
      <c r="A32" s="106"/>
      <c r="B32" s="106"/>
      <c r="C32" s="106"/>
      <c r="D32" s="82"/>
      <c r="E32" s="82"/>
      <c r="F32" s="44" t="s">
        <v>206</v>
      </c>
      <c r="G32" s="97" t="s">
        <v>202</v>
      </c>
      <c r="H32" s="48">
        <v>150</v>
      </c>
      <c r="I32" s="99">
        <v>10.34</v>
      </c>
      <c r="J32" s="100">
        <f t="shared" si="2"/>
        <v>1551</v>
      </c>
      <c r="K32" s="101"/>
    </row>
    <row r="33" spans="1:12" ht="105" x14ac:dyDescent="0.25">
      <c r="A33" s="106"/>
      <c r="B33" s="106"/>
      <c r="C33" s="106"/>
      <c r="D33" s="82"/>
      <c r="E33" s="82"/>
      <c r="F33" s="44" t="s">
        <v>205</v>
      </c>
      <c r="G33" s="97" t="s">
        <v>202</v>
      </c>
      <c r="H33" s="48">
        <v>50</v>
      </c>
      <c r="I33" s="99">
        <v>13.51</v>
      </c>
      <c r="J33" s="100">
        <f t="shared" si="2"/>
        <v>675.5</v>
      </c>
      <c r="K33" s="101"/>
    </row>
    <row r="34" spans="1:12" ht="60" x14ac:dyDescent="0.25">
      <c r="A34" s="106"/>
      <c r="B34" s="106"/>
      <c r="C34" s="106"/>
      <c r="D34" s="82"/>
      <c r="E34" s="82"/>
      <c r="F34" s="44" t="s">
        <v>204</v>
      </c>
      <c r="G34" s="97" t="s">
        <v>202</v>
      </c>
      <c r="H34" s="48">
        <v>25</v>
      </c>
      <c r="I34" s="99">
        <v>12.78</v>
      </c>
      <c r="J34" s="100">
        <f t="shared" si="2"/>
        <v>319.5</v>
      </c>
      <c r="K34" s="101"/>
    </row>
    <row r="35" spans="1:12" ht="30" x14ac:dyDescent="0.25">
      <c r="A35" s="106"/>
      <c r="B35" s="106"/>
      <c r="C35" s="106"/>
      <c r="D35" s="82"/>
      <c r="E35" s="82"/>
      <c r="F35" s="44" t="s">
        <v>203</v>
      </c>
      <c r="G35" s="97" t="s">
        <v>202</v>
      </c>
      <c r="H35" s="48">
        <v>15</v>
      </c>
      <c r="I35" s="99">
        <v>3.54</v>
      </c>
      <c r="J35" s="100">
        <f t="shared" si="2"/>
        <v>53.1</v>
      </c>
      <c r="K35" s="101"/>
    </row>
    <row r="36" spans="1:12" ht="45" x14ac:dyDescent="0.25">
      <c r="A36" s="106"/>
      <c r="B36" s="106"/>
      <c r="C36" s="106"/>
      <c r="D36" s="82"/>
      <c r="E36" s="82"/>
      <c r="F36" s="44" t="s">
        <v>207</v>
      </c>
      <c r="G36" s="97" t="s">
        <v>202</v>
      </c>
      <c r="H36" s="48">
        <v>15</v>
      </c>
      <c r="I36" s="99">
        <v>15.51</v>
      </c>
      <c r="J36" s="100">
        <f t="shared" si="2"/>
        <v>232.65</v>
      </c>
      <c r="K36" s="101"/>
    </row>
    <row r="37" spans="1:12" ht="120" x14ac:dyDescent="0.25">
      <c r="A37" s="106"/>
      <c r="B37" s="106"/>
      <c r="C37" s="106"/>
      <c r="D37" s="82"/>
      <c r="E37" s="82"/>
      <c r="F37" s="49" t="s">
        <v>185</v>
      </c>
      <c r="G37" s="48" t="s">
        <v>155</v>
      </c>
      <c r="H37" s="48">
        <v>25</v>
      </c>
      <c r="I37" s="99">
        <v>7.37</v>
      </c>
      <c r="J37" s="100">
        <f t="shared" si="2"/>
        <v>184.25</v>
      </c>
      <c r="K37" s="132">
        <v>43038</v>
      </c>
    </row>
    <row r="38" spans="1:12" ht="30" x14ac:dyDescent="0.25">
      <c r="A38" s="106"/>
      <c r="B38" s="106"/>
      <c r="C38" s="106"/>
      <c r="D38" s="82"/>
      <c r="E38" s="82"/>
      <c r="F38" s="44" t="s">
        <v>186</v>
      </c>
      <c r="G38" s="48" t="s">
        <v>183</v>
      </c>
      <c r="H38" s="48">
        <v>10</v>
      </c>
      <c r="I38" s="99">
        <v>1.26</v>
      </c>
      <c r="J38" s="100">
        <f t="shared" si="2"/>
        <v>12.6</v>
      </c>
      <c r="K38" s="132"/>
    </row>
    <row r="39" spans="1:12" ht="30" x14ac:dyDescent="0.25">
      <c r="A39" s="106"/>
      <c r="B39" s="106"/>
      <c r="C39" s="106"/>
      <c r="D39" s="82"/>
      <c r="E39" s="82"/>
      <c r="F39" s="44" t="s">
        <v>187</v>
      </c>
      <c r="G39" s="82" t="s">
        <v>183</v>
      </c>
      <c r="H39" s="48">
        <v>15</v>
      </c>
      <c r="I39" s="99">
        <v>9.6300000000000008</v>
      </c>
      <c r="J39" s="100">
        <f t="shared" si="2"/>
        <v>144.45000000000002</v>
      </c>
      <c r="K39" s="132"/>
    </row>
    <row r="40" spans="1:12" ht="45" x14ac:dyDescent="0.25">
      <c r="A40" s="106"/>
      <c r="B40" s="106"/>
      <c r="C40" s="106"/>
      <c r="D40" s="82"/>
      <c r="E40" s="82"/>
      <c r="F40" s="49" t="s">
        <v>188</v>
      </c>
      <c r="G40" s="48" t="s">
        <v>183</v>
      </c>
      <c r="H40" s="48">
        <v>42</v>
      </c>
      <c r="I40" s="99">
        <v>5.29</v>
      </c>
      <c r="J40" s="100">
        <f t="shared" si="2"/>
        <v>222.18</v>
      </c>
      <c r="K40" s="132"/>
    </row>
    <row r="41" spans="1:12" ht="30" x14ac:dyDescent="0.25">
      <c r="A41" s="106"/>
      <c r="B41" s="106"/>
      <c r="C41" s="106"/>
      <c r="D41" s="82"/>
      <c r="E41" s="82"/>
      <c r="F41" s="49" t="s">
        <v>189</v>
      </c>
      <c r="G41" s="48" t="s">
        <v>184</v>
      </c>
      <c r="H41" s="48">
        <v>6</v>
      </c>
      <c r="I41" s="99">
        <v>10.41</v>
      </c>
      <c r="J41" s="100">
        <f t="shared" si="2"/>
        <v>62.46</v>
      </c>
      <c r="K41" s="132"/>
    </row>
    <row r="42" spans="1:12" ht="45" x14ac:dyDescent="0.25">
      <c r="A42" s="106"/>
      <c r="B42" s="106"/>
      <c r="C42" s="106"/>
      <c r="D42" s="82"/>
      <c r="E42" s="82"/>
      <c r="F42" s="49" t="s">
        <v>190</v>
      </c>
      <c r="G42" s="48" t="s">
        <v>183</v>
      </c>
      <c r="H42" s="48">
        <v>10</v>
      </c>
      <c r="I42" s="99">
        <v>10.26</v>
      </c>
      <c r="J42" s="100">
        <f t="shared" si="2"/>
        <v>102.6</v>
      </c>
      <c r="K42" s="132"/>
    </row>
    <row r="43" spans="1:12" ht="75" x14ac:dyDescent="0.25">
      <c r="A43" s="106"/>
      <c r="B43" s="106"/>
      <c r="C43" s="106"/>
      <c r="D43" s="82"/>
      <c r="E43" s="82"/>
      <c r="F43" s="49" t="s">
        <v>191</v>
      </c>
      <c r="G43" s="48" t="s">
        <v>183</v>
      </c>
      <c r="H43" s="48">
        <v>32</v>
      </c>
      <c r="I43" s="99">
        <v>12.15</v>
      </c>
      <c r="J43" s="100">
        <f t="shared" si="2"/>
        <v>388.8</v>
      </c>
      <c r="K43" s="132"/>
    </row>
    <row r="44" spans="1:12" ht="45" x14ac:dyDescent="0.25">
      <c r="A44" s="106"/>
      <c r="B44" s="106"/>
      <c r="C44" s="106"/>
      <c r="D44" s="82"/>
      <c r="E44" s="82"/>
      <c r="F44" s="49" t="s">
        <v>192</v>
      </c>
      <c r="G44" s="48" t="s">
        <v>183</v>
      </c>
      <c r="H44" s="48">
        <v>15</v>
      </c>
      <c r="I44" s="99">
        <v>10</v>
      </c>
      <c r="J44" s="100">
        <f t="shared" si="2"/>
        <v>150</v>
      </c>
      <c r="K44" s="132"/>
    </row>
    <row r="45" spans="1:12" ht="30" x14ac:dyDescent="0.25">
      <c r="A45" s="106"/>
      <c r="B45" s="106"/>
      <c r="C45" s="106"/>
      <c r="D45" s="82"/>
      <c r="E45" s="82"/>
      <c r="F45" s="49" t="s">
        <v>193</v>
      </c>
      <c r="G45" s="48" t="s">
        <v>184</v>
      </c>
      <c r="H45" s="48">
        <v>15</v>
      </c>
      <c r="I45" s="99">
        <v>12.99</v>
      </c>
      <c r="J45" s="100">
        <f t="shared" si="2"/>
        <v>194.85</v>
      </c>
      <c r="K45" s="132"/>
    </row>
    <row r="46" spans="1:12" ht="90" x14ac:dyDescent="0.25">
      <c r="A46" s="106"/>
      <c r="B46" s="106"/>
      <c r="C46" s="106"/>
      <c r="D46" s="82"/>
      <c r="E46" s="82"/>
      <c r="F46" s="49" t="s">
        <v>194</v>
      </c>
      <c r="G46" s="48" t="s">
        <v>184</v>
      </c>
      <c r="H46" s="48">
        <v>20</v>
      </c>
      <c r="I46" s="99">
        <v>10.69</v>
      </c>
      <c r="J46" s="100">
        <f t="shared" si="2"/>
        <v>213.79999999999998</v>
      </c>
      <c r="K46" s="132"/>
    </row>
    <row r="47" spans="1:12" ht="30" x14ac:dyDescent="0.25">
      <c r="A47" s="106"/>
      <c r="B47" s="106"/>
      <c r="C47" s="106"/>
      <c r="D47" s="82"/>
      <c r="E47" s="82"/>
      <c r="F47" s="49" t="s">
        <v>195</v>
      </c>
      <c r="G47" s="82" t="s">
        <v>184</v>
      </c>
      <c r="H47" s="82">
        <v>5</v>
      </c>
      <c r="I47" s="82">
        <v>16.57</v>
      </c>
      <c r="J47" s="100">
        <f t="shared" si="2"/>
        <v>82.85</v>
      </c>
      <c r="K47" s="132"/>
    </row>
    <row r="48" spans="1:12" x14ac:dyDescent="0.25">
      <c r="A48" s="107"/>
      <c r="B48" s="107"/>
      <c r="C48" s="107"/>
      <c r="D48" s="82"/>
      <c r="E48" s="82"/>
      <c r="F48" s="49" t="s">
        <v>196</v>
      </c>
      <c r="G48" s="82" t="s">
        <v>155</v>
      </c>
      <c r="H48" s="82">
        <v>20</v>
      </c>
      <c r="I48" s="82">
        <v>2.17</v>
      </c>
      <c r="J48" s="100">
        <f t="shared" si="2"/>
        <v>43.4</v>
      </c>
      <c r="K48" s="132"/>
      <c r="L48" s="180">
        <f>SUM(J27:J48)</f>
        <v>5973.2100000000009</v>
      </c>
    </row>
    <row r="49" spans="1:12" ht="45" x14ac:dyDescent="0.25">
      <c r="A49" s="29" t="s">
        <v>219</v>
      </c>
      <c r="B49" s="28" t="s">
        <v>220</v>
      </c>
      <c r="C49" s="28" t="s">
        <v>216</v>
      </c>
      <c r="D49" s="28" t="s">
        <v>43</v>
      </c>
      <c r="E49" s="28" t="s">
        <v>43</v>
      </c>
      <c r="F49" s="28" t="s">
        <v>217</v>
      </c>
      <c r="G49" s="28" t="s">
        <v>218</v>
      </c>
      <c r="H49" s="28">
        <v>170</v>
      </c>
      <c r="I49" s="55">
        <v>15.51</v>
      </c>
      <c r="J49" s="55">
        <f>I49*H49</f>
        <v>2636.7</v>
      </c>
      <c r="K49" s="35">
        <v>42957</v>
      </c>
      <c r="L49" s="180">
        <f>+J49</f>
        <v>2636.7</v>
      </c>
    </row>
    <row r="50" spans="1:12" ht="15" customHeight="1" x14ac:dyDescent="0.25">
      <c r="A50" s="136" t="s">
        <v>807</v>
      </c>
      <c r="B50" s="138" t="s">
        <v>13</v>
      </c>
      <c r="C50" s="137" t="s">
        <v>808</v>
      </c>
      <c r="D50" s="136" t="s">
        <v>43</v>
      </c>
      <c r="E50" s="136" t="s">
        <v>43</v>
      </c>
      <c r="F50" s="58" t="s">
        <v>559</v>
      </c>
      <c r="G50" s="57" t="s">
        <v>560</v>
      </c>
      <c r="H50" s="58">
        <v>10</v>
      </c>
      <c r="I50" s="58">
        <v>4.0599999999999996</v>
      </c>
      <c r="J50" s="58">
        <f>+I50*H50</f>
        <v>40.599999999999994</v>
      </c>
      <c r="K50" s="137" t="s">
        <v>809</v>
      </c>
    </row>
    <row r="51" spans="1:12" x14ac:dyDescent="0.25">
      <c r="A51" s="136"/>
      <c r="B51" s="138"/>
      <c r="C51" s="137"/>
      <c r="D51" s="136"/>
      <c r="E51" s="136"/>
      <c r="F51" s="58" t="s">
        <v>810</v>
      </c>
      <c r="G51" s="57" t="s">
        <v>811</v>
      </c>
      <c r="H51" s="58">
        <v>25</v>
      </c>
      <c r="I51" s="58">
        <v>2.4</v>
      </c>
      <c r="J51" s="58">
        <f>+I51*H51</f>
        <v>60</v>
      </c>
      <c r="K51" s="137"/>
    </row>
    <row r="52" spans="1:12" x14ac:dyDescent="0.25">
      <c r="A52" s="136"/>
      <c r="B52" s="138"/>
      <c r="C52" s="137"/>
      <c r="D52" s="136"/>
      <c r="E52" s="136"/>
      <c r="F52" s="58" t="s">
        <v>812</v>
      </c>
      <c r="G52" s="57" t="s">
        <v>811</v>
      </c>
      <c r="H52" s="58">
        <v>2</v>
      </c>
      <c r="I52" s="58">
        <v>5.6</v>
      </c>
      <c r="J52" s="58">
        <f t="shared" ref="J52:J115" si="3">+I52*H52</f>
        <v>11.2</v>
      </c>
      <c r="K52" s="137"/>
    </row>
    <row r="53" spans="1:12" ht="45" x14ac:dyDescent="0.25">
      <c r="A53" s="136"/>
      <c r="B53" s="138"/>
      <c r="C53" s="137"/>
      <c r="D53" s="136"/>
      <c r="E53" s="136"/>
      <c r="F53" s="57" t="s">
        <v>813</v>
      </c>
      <c r="G53" s="57" t="s">
        <v>814</v>
      </c>
      <c r="H53" s="58">
        <v>40</v>
      </c>
      <c r="I53" s="58">
        <v>1.6</v>
      </c>
      <c r="J53" s="58">
        <f>+I53*H53</f>
        <v>64</v>
      </c>
      <c r="K53" s="137"/>
    </row>
    <row r="54" spans="1:12" ht="45" x14ac:dyDescent="0.25">
      <c r="A54" s="136"/>
      <c r="B54" s="138"/>
      <c r="C54" s="137"/>
      <c r="D54" s="136"/>
      <c r="E54" s="136"/>
      <c r="F54" s="57" t="s">
        <v>815</v>
      </c>
      <c r="G54" s="57" t="s">
        <v>816</v>
      </c>
      <c r="H54" s="58">
        <v>20</v>
      </c>
      <c r="I54" s="58">
        <v>0.67</v>
      </c>
      <c r="J54" s="58">
        <f t="shared" ref="J54:J55" si="4">+I54*H54</f>
        <v>13.4</v>
      </c>
      <c r="K54" s="137"/>
    </row>
    <row r="55" spans="1:12" ht="60" x14ac:dyDescent="0.25">
      <c r="A55" s="136"/>
      <c r="B55" s="138"/>
      <c r="C55" s="137"/>
      <c r="D55" s="136"/>
      <c r="E55" s="136"/>
      <c r="F55" s="57" t="s">
        <v>817</v>
      </c>
      <c r="G55" s="57" t="s">
        <v>818</v>
      </c>
      <c r="H55" s="58">
        <v>10</v>
      </c>
      <c r="I55" s="58">
        <v>0.77</v>
      </c>
      <c r="J55" s="58">
        <f t="shared" si="4"/>
        <v>7.7</v>
      </c>
      <c r="K55" s="137"/>
    </row>
    <row r="56" spans="1:12" ht="45" x14ac:dyDescent="0.25">
      <c r="A56" s="136"/>
      <c r="B56" s="138"/>
      <c r="C56" s="137"/>
      <c r="D56" s="136"/>
      <c r="E56" s="136"/>
      <c r="F56" s="57" t="s">
        <v>819</v>
      </c>
      <c r="G56" s="57" t="s">
        <v>811</v>
      </c>
      <c r="H56" s="58">
        <v>2</v>
      </c>
      <c r="I56" s="58">
        <v>11.2</v>
      </c>
      <c r="J56" s="58">
        <f t="shared" si="3"/>
        <v>22.4</v>
      </c>
      <c r="K56" s="137"/>
    </row>
    <row r="57" spans="1:12" ht="45" x14ac:dyDescent="0.25">
      <c r="A57" s="136"/>
      <c r="B57" s="138"/>
      <c r="C57" s="137"/>
      <c r="D57" s="136"/>
      <c r="E57" s="136"/>
      <c r="F57" s="57" t="s">
        <v>820</v>
      </c>
      <c r="G57" s="57" t="s">
        <v>811</v>
      </c>
      <c r="H57" s="58">
        <v>2</v>
      </c>
      <c r="I57" s="58">
        <v>12.8</v>
      </c>
      <c r="J57" s="58">
        <f t="shared" si="3"/>
        <v>25.6</v>
      </c>
      <c r="K57" s="137"/>
    </row>
    <row r="58" spans="1:12" ht="30" x14ac:dyDescent="0.25">
      <c r="A58" s="136"/>
      <c r="B58" s="138"/>
      <c r="C58" s="137"/>
      <c r="D58" s="136"/>
      <c r="E58" s="136"/>
      <c r="F58" s="57" t="s">
        <v>821</v>
      </c>
      <c r="G58" s="57" t="s">
        <v>822</v>
      </c>
      <c r="H58" s="58">
        <v>25</v>
      </c>
      <c r="I58" s="58">
        <v>0.47</v>
      </c>
      <c r="J58" s="58">
        <f t="shared" si="3"/>
        <v>11.75</v>
      </c>
      <c r="K58" s="137"/>
    </row>
    <row r="59" spans="1:12" ht="30" x14ac:dyDescent="0.25">
      <c r="A59" s="136"/>
      <c r="B59" s="138"/>
      <c r="C59" s="137"/>
      <c r="D59" s="136"/>
      <c r="E59" s="136"/>
      <c r="F59" s="57" t="s">
        <v>56</v>
      </c>
      <c r="G59" s="57" t="s">
        <v>823</v>
      </c>
      <c r="H59" s="58">
        <v>6</v>
      </c>
      <c r="I59" s="58">
        <v>52.7</v>
      </c>
      <c r="J59" s="58">
        <f t="shared" si="3"/>
        <v>316.20000000000005</v>
      </c>
      <c r="K59" s="137"/>
    </row>
    <row r="60" spans="1:12" ht="45" x14ac:dyDescent="0.25">
      <c r="A60" s="136"/>
      <c r="B60" s="138"/>
      <c r="C60" s="137"/>
      <c r="D60" s="136"/>
      <c r="E60" s="136"/>
      <c r="F60" s="57" t="s">
        <v>824</v>
      </c>
      <c r="G60" s="57" t="s">
        <v>825</v>
      </c>
      <c r="H60" s="58">
        <v>25</v>
      </c>
      <c r="I60" s="58">
        <v>11.23</v>
      </c>
      <c r="J60" s="58">
        <f t="shared" si="3"/>
        <v>280.75</v>
      </c>
      <c r="K60" s="137"/>
    </row>
    <row r="61" spans="1:12" ht="45" x14ac:dyDescent="0.25">
      <c r="A61" s="136"/>
      <c r="B61" s="138"/>
      <c r="C61" s="137"/>
      <c r="D61" s="136"/>
      <c r="E61" s="136"/>
      <c r="F61" s="57" t="s">
        <v>826</v>
      </c>
      <c r="G61" s="57" t="s">
        <v>825</v>
      </c>
      <c r="H61" s="58">
        <v>25</v>
      </c>
      <c r="I61" s="58">
        <v>10.16</v>
      </c>
      <c r="J61" s="58">
        <f t="shared" si="3"/>
        <v>254</v>
      </c>
      <c r="K61" s="137"/>
    </row>
    <row r="62" spans="1:12" ht="60" x14ac:dyDescent="0.25">
      <c r="A62" s="136"/>
      <c r="B62" s="138"/>
      <c r="C62" s="137"/>
      <c r="D62" s="136"/>
      <c r="E62" s="136"/>
      <c r="F62" s="57" t="s">
        <v>827</v>
      </c>
      <c r="G62" s="57" t="s">
        <v>825</v>
      </c>
      <c r="H62" s="58">
        <v>50</v>
      </c>
      <c r="I62" s="58">
        <v>10.1</v>
      </c>
      <c r="J62" s="58">
        <f t="shared" si="3"/>
        <v>505</v>
      </c>
      <c r="K62" s="137"/>
    </row>
    <row r="63" spans="1:12" ht="45" x14ac:dyDescent="0.25">
      <c r="A63" s="136"/>
      <c r="B63" s="138"/>
      <c r="C63" s="137"/>
      <c r="D63" s="136"/>
      <c r="E63" s="136"/>
      <c r="F63" s="57" t="s">
        <v>828</v>
      </c>
      <c r="G63" s="57" t="s">
        <v>825</v>
      </c>
      <c r="H63" s="58">
        <v>25</v>
      </c>
      <c r="I63" s="58">
        <v>8.06</v>
      </c>
      <c r="J63" s="58">
        <f t="shared" si="3"/>
        <v>201.5</v>
      </c>
      <c r="K63" s="137"/>
    </row>
    <row r="64" spans="1:12" x14ac:dyDescent="0.25">
      <c r="A64" s="136"/>
      <c r="B64" s="138"/>
      <c r="C64" s="137"/>
      <c r="D64" s="136"/>
      <c r="E64" s="136"/>
      <c r="F64" s="57" t="s">
        <v>829</v>
      </c>
      <c r="G64" s="57" t="s">
        <v>830</v>
      </c>
      <c r="H64" s="58">
        <v>30</v>
      </c>
      <c r="I64" s="58">
        <v>11.92</v>
      </c>
      <c r="J64" s="58">
        <f t="shared" si="3"/>
        <v>357.6</v>
      </c>
      <c r="K64" s="137"/>
    </row>
    <row r="65" spans="1:11" x14ac:dyDescent="0.25">
      <c r="A65" s="136"/>
      <c r="B65" s="138"/>
      <c r="C65" s="137"/>
      <c r="D65" s="136"/>
      <c r="E65" s="136"/>
      <c r="F65" s="57" t="s">
        <v>831</v>
      </c>
      <c r="G65" s="57" t="s">
        <v>832</v>
      </c>
      <c r="H65" s="58">
        <v>20</v>
      </c>
      <c r="I65" s="58">
        <v>15.78</v>
      </c>
      <c r="J65" s="58">
        <f t="shared" si="3"/>
        <v>315.59999999999997</v>
      </c>
      <c r="K65" s="137"/>
    </row>
    <row r="66" spans="1:11" x14ac:dyDescent="0.25">
      <c r="A66" s="136"/>
      <c r="B66" s="138"/>
      <c r="C66" s="137"/>
      <c r="D66" s="136"/>
      <c r="E66" s="136"/>
      <c r="F66" s="57" t="s">
        <v>309</v>
      </c>
      <c r="G66" s="57" t="s">
        <v>24</v>
      </c>
      <c r="H66" s="58">
        <v>1100</v>
      </c>
      <c r="I66" s="58">
        <v>0.6</v>
      </c>
      <c r="J66" s="58">
        <f t="shared" si="3"/>
        <v>660</v>
      </c>
      <c r="K66" s="137"/>
    </row>
    <row r="67" spans="1:11" ht="45" x14ac:dyDescent="0.25">
      <c r="A67" s="136"/>
      <c r="B67" s="138"/>
      <c r="C67" s="137"/>
      <c r="D67" s="136"/>
      <c r="E67" s="136"/>
      <c r="F67" s="57" t="s">
        <v>567</v>
      </c>
      <c r="G67" s="57" t="s">
        <v>833</v>
      </c>
      <c r="H67" s="58">
        <v>8</v>
      </c>
      <c r="I67" s="58">
        <v>13.8</v>
      </c>
      <c r="J67" s="58">
        <f t="shared" si="3"/>
        <v>110.4</v>
      </c>
      <c r="K67" s="137"/>
    </row>
    <row r="68" spans="1:11" x14ac:dyDescent="0.25">
      <c r="A68" s="136"/>
      <c r="B68" s="138"/>
      <c r="C68" s="137"/>
      <c r="D68" s="136"/>
      <c r="E68" s="136"/>
      <c r="F68" s="57" t="s">
        <v>834</v>
      </c>
      <c r="G68" s="57" t="s">
        <v>22</v>
      </c>
      <c r="H68" s="58">
        <v>300</v>
      </c>
      <c r="I68" s="58">
        <v>0.27</v>
      </c>
      <c r="J68" s="58">
        <f t="shared" si="3"/>
        <v>81</v>
      </c>
      <c r="K68" s="137"/>
    </row>
    <row r="69" spans="1:11" x14ac:dyDescent="0.25">
      <c r="A69" s="136"/>
      <c r="B69" s="138"/>
      <c r="C69" s="137"/>
      <c r="D69" s="136"/>
      <c r="E69" s="136"/>
      <c r="F69" s="57" t="s">
        <v>312</v>
      </c>
      <c r="G69" s="57" t="s">
        <v>24</v>
      </c>
      <c r="H69" s="58">
        <v>300</v>
      </c>
      <c r="I69" s="58">
        <v>0.76</v>
      </c>
      <c r="J69" s="58">
        <f t="shared" si="3"/>
        <v>228</v>
      </c>
      <c r="K69" s="137"/>
    </row>
    <row r="70" spans="1:11" x14ac:dyDescent="0.25">
      <c r="A70" s="136"/>
      <c r="B70" s="138"/>
      <c r="C70" s="137"/>
      <c r="D70" s="136"/>
      <c r="E70" s="136"/>
      <c r="F70" s="57" t="s">
        <v>312</v>
      </c>
      <c r="G70" s="57" t="s">
        <v>835</v>
      </c>
      <c r="H70" s="58">
        <v>30</v>
      </c>
      <c r="I70" s="58">
        <v>4.0599999999999996</v>
      </c>
      <c r="J70" s="58">
        <f t="shared" si="3"/>
        <v>121.79999999999998</v>
      </c>
      <c r="K70" s="137"/>
    </row>
    <row r="71" spans="1:11" x14ac:dyDescent="0.25">
      <c r="A71" s="136"/>
      <c r="B71" s="138"/>
      <c r="C71" s="137"/>
      <c r="D71" s="136"/>
      <c r="E71" s="136"/>
      <c r="F71" s="57" t="s">
        <v>412</v>
      </c>
      <c r="G71" s="57" t="s">
        <v>22</v>
      </c>
      <c r="H71" s="58">
        <v>200</v>
      </c>
      <c r="I71" s="58">
        <v>0.52</v>
      </c>
      <c r="J71" s="58">
        <f t="shared" si="3"/>
        <v>104</v>
      </c>
      <c r="K71" s="137"/>
    </row>
    <row r="72" spans="1:11" ht="45" x14ac:dyDescent="0.25">
      <c r="A72" s="136"/>
      <c r="B72" s="138"/>
      <c r="C72" s="137"/>
      <c r="D72" s="136"/>
      <c r="E72" s="136"/>
      <c r="F72" s="57" t="s">
        <v>763</v>
      </c>
      <c r="G72" s="57" t="s">
        <v>836</v>
      </c>
      <c r="H72" s="58">
        <v>100</v>
      </c>
      <c r="I72" s="58">
        <v>1.52</v>
      </c>
      <c r="J72" s="58">
        <f t="shared" si="3"/>
        <v>152</v>
      </c>
      <c r="K72" s="137"/>
    </row>
    <row r="73" spans="1:11" x14ac:dyDescent="0.25">
      <c r="A73" s="136"/>
      <c r="B73" s="138"/>
      <c r="C73" s="137"/>
      <c r="D73" s="136"/>
      <c r="E73" s="136"/>
      <c r="F73" s="57" t="s">
        <v>837</v>
      </c>
      <c r="G73" s="57" t="s">
        <v>24</v>
      </c>
      <c r="H73" s="58">
        <v>20</v>
      </c>
      <c r="I73" s="58">
        <v>2.6</v>
      </c>
      <c r="J73" s="58">
        <f t="shared" si="3"/>
        <v>52</v>
      </c>
      <c r="K73" s="137"/>
    </row>
    <row r="74" spans="1:11" x14ac:dyDescent="0.25">
      <c r="A74" s="136"/>
      <c r="B74" s="138"/>
      <c r="C74" s="137"/>
      <c r="D74" s="136"/>
      <c r="E74" s="136"/>
      <c r="F74" s="57" t="s">
        <v>324</v>
      </c>
      <c r="G74" s="57" t="s">
        <v>838</v>
      </c>
      <c r="H74" s="58">
        <v>6</v>
      </c>
      <c r="I74" s="58">
        <v>1.23</v>
      </c>
      <c r="J74" s="58">
        <f t="shared" si="3"/>
        <v>7.38</v>
      </c>
      <c r="K74" s="137"/>
    </row>
    <row r="75" spans="1:11" x14ac:dyDescent="0.25">
      <c r="A75" s="136"/>
      <c r="B75" s="138"/>
      <c r="C75" s="137"/>
      <c r="D75" s="136"/>
      <c r="E75" s="136"/>
      <c r="F75" s="57" t="s">
        <v>839</v>
      </c>
      <c r="G75" s="57" t="s">
        <v>24</v>
      </c>
      <c r="H75" s="58">
        <v>200</v>
      </c>
      <c r="I75" s="58">
        <v>0.31</v>
      </c>
      <c r="J75" s="58">
        <f t="shared" si="3"/>
        <v>62</v>
      </c>
      <c r="K75" s="137"/>
    </row>
    <row r="76" spans="1:11" x14ac:dyDescent="0.25">
      <c r="A76" s="136"/>
      <c r="B76" s="138"/>
      <c r="C76" s="137"/>
      <c r="D76" s="136"/>
      <c r="E76" s="136"/>
      <c r="F76" s="57" t="s">
        <v>570</v>
      </c>
      <c r="G76" s="57" t="s">
        <v>24</v>
      </c>
      <c r="H76" s="58">
        <v>5000</v>
      </c>
      <c r="I76" s="58">
        <v>0.06</v>
      </c>
      <c r="J76" s="58">
        <f t="shared" si="3"/>
        <v>300</v>
      </c>
      <c r="K76" s="137"/>
    </row>
    <row r="77" spans="1:11" x14ac:dyDescent="0.25">
      <c r="A77" s="136"/>
      <c r="B77" s="138"/>
      <c r="C77" s="137"/>
      <c r="D77" s="136"/>
      <c r="E77" s="136"/>
      <c r="F77" s="57" t="s">
        <v>840</v>
      </c>
      <c r="G77" s="57" t="s">
        <v>24</v>
      </c>
      <c r="H77" s="58">
        <v>4500</v>
      </c>
      <c r="I77" s="58">
        <v>0.16</v>
      </c>
      <c r="J77" s="58">
        <f t="shared" si="3"/>
        <v>720</v>
      </c>
      <c r="K77" s="137"/>
    </row>
    <row r="78" spans="1:11" x14ac:dyDescent="0.25">
      <c r="A78" s="136"/>
      <c r="B78" s="138"/>
      <c r="C78" s="137"/>
      <c r="D78" s="136"/>
      <c r="E78" s="136"/>
      <c r="F78" s="57" t="s">
        <v>841</v>
      </c>
      <c r="G78" s="57" t="s">
        <v>24</v>
      </c>
      <c r="H78" s="58">
        <v>20</v>
      </c>
      <c r="I78" s="58">
        <v>7.0000000000000007E-2</v>
      </c>
      <c r="J78" s="58">
        <f t="shared" si="3"/>
        <v>1.4000000000000001</v>
      </c>
      <c r="K78" s="137"/>
    </row>
    <row r="79" spans="1:11" x14ac:dyDescent="0.25">
      <c r="A79" s="136"/>
      <c r="B79" s="138"/>
      <c r="C79" s="137"/>
      <c r="D79" s="136"/>
      <c r="E79" s="136"/>
      <c r="F79" s="57" t="s">
        <v>842</v>
      </c>
      <c r="G79" s="57" t="s">
        <v>843</v>
      </c>
      <c r="H79" s="58">
        <v>60</v>
      </c>
      <c r="I79" s="58">
        <v>4.3600000000000003</v>
      </c>
      <c r="J79" s="58">
        <f t="shared" si="3"/>
        <v>261.60000000000002</v>
      </c>
      <c r="K79" s="137"/>
    </row>
    <row r="80" spans="1:11" x14ac:dyDescent="0.25">
      <c r="A80" s="136"/>
      <c r="B80" s="138"/>
      <c r="C80" s="137"/>
      <c r="D80" s="136"/>
      <c r="E80" s="136"/>
      <c r="F80" s="57" t="s">
        <v>844</v>
      </c>
      <c r="G80" s="57" t="s">
        <v>845</v>
      </c>
      <c r="H80" s="58">
        <v>400</v>
      </c>
      <c r="I80" s="58">
        <v>0.51</v>
      </c>
      <c r="J80" s="58">
        <f t="shared" si="3"/>
        <v>204</v>
      </c>
      <c r="K80" s="137"/>
    </row>
    <row r="81" spans="1:11" ht="45" x14ac:dyDescent="0.25">
      <c r="A81" s="136"/>
      <c r="B81" s="138"/>
      <c r="C81" s="137"/>
      <c r="D81" s="136"/>
      <c r="E81" s="136"/>
      <c r="F81" s="57" t="s">
        <v>842</v>
      </c>
      <c r="G81" s="57" t="s">
        <v>846</v>
      </c>
      <c r="H81" s="58">
        <v>60</v>
      </c>
      <c r="I81" s="58">
        <v>9.06</v>
      </c>
      <c r="J81" s="58">
        <f t="shared" si="3"/>
        <v>543.6</v>
      </c>
      <c r="K81" s="137"/>
    </row>
    <row r="82" spans="1:11" x14ac:dyDescent="0.25">
      <c r="A82" s="136"/>
      <c r="B82" s="138"/>
      <c r="C82" s="137"/>
      <c r="D82" s="136"/>
      <c r="E82" s="136"/>
      <c r="F82" s="57" t="s">
        <v>847</v>
      </c>
      <c r="G82" s="57" t="s">
        <v>848</v>
      </c>
      <c r="H82" s="58">
        <v>300</v>
      </c>
      <c r="I82" s="58">
        <v>6.6</v>
      </c>
      <c r="J82" s="58">
        <f t="shared" si="3"/>
        <v>1980</v>
      </c>
      <c r="K82" s="137"/>
    </row>
    <row r="83" spans="1:11" ht="30" x14ac:dyDescent="0.25">
      <c r="A83" s="136"/>
      <c r="B83" s="138"/>
      <c r="C83" s="137"/>
      <c r="D83" s="136"/>
      <c r="E83" s="136"/>
      <c r="F83" s="57" t="s">
        <v>849</v>
      </c>
      <c r="G83" s="58" t="s">
        <v>350</v>
      </c>
      <c r="H83" s="58">
        <v>500</v>
      </c>
      <c r="I83" s="58">
        <v>0.48</v>
      </c>
      <c r="J83" s="58">
        <f t="shared" si="3"/>
        <v>240</v>
      </c>
      <c r="K83" s="137"/>
    </row>
    <row r="84" spans="1:11" ht="30" x14ac:dyDescent="0.25">
      <c r="A84" s="136"/>
      <c r="B84" s="138"/>
      <c r="C84" s="137"/>
      <c r="D84" s="136"/>
      <c r="E84" s="136"/>
      <c r="F84" s="57" t="s">
        <v>850</v>
      </c>
      <c r="G84" s="57" t="s">
        <v>851</v>
      </c>
      <c r="H84" s="58">
        <v>8000</v>
      </c>
      <c r="I84" s="58">
        <v>0.31</v>
      </c>
      <c r="J84" s="58">
        <f t="shared" si="3"/>
        <v>2480</v>
      </c>
      <c r="K84" s="137"/>
    </row>
    <row r="85" spans="1:11" ht="60" x14ac:dyDescent="0.25">
      <c r="A85" s="136"/>
      <c r="B85" s="138"/>
      <c r="C85" s="137"/>
      <c r="D85" s="136"/>
      <c r="E85" s="136"/>
      <c r="F85" s="57" t="s">
        <v>852</v>
      </c>
      <c r="G85" s="57" t="s">
        <v>853</v>
      </c>
      <c r="H85" s="58">
        <v>350</v>
      </c>
      <c r="I85" s="58">
        <v>12.76</v>
      </c>
      <c r="J85" s="58">
        <f t="shared" si="3"/>
        <v>4466</v>
      </c>
      <c r="K85" s="137"/>
    </row>
    <row r="86" spans="1:11" ht="45" x14ac:dyDescent="0.25">
      <c r="A86" s="136"/>
      <c r="B86" s="138"/>
      <c r="C86" s="137"/>
      <c r="D86" s="136"/>
      <c r="E86" s="136"/>
      <c r="F86" s="57" t="s">
        <v>343</v>
      </c>
      <c r="G86" s="57" t="s">
        <v>586</v>
      </c>
      <c r="H86" s="58">
        <v>50</v>
      </c>
      <c r="I86" s="58">
        <v>1.93</v>
      </c>
      <c r="J86" s="58">
        <f t="shared" si="3"/>
        <v>96.5</v>
      </c>
      <c r="K86" s="137"/>
    </row>
    <row r="87" spans="1:11" ht="30" x14ac:dyDescent="0.25">
      <c r="A87" s="136"/>
      <c r="B87" s="138"/>
      <c r="C87" s="137"/>
      <c r="D87" s="136"/>
      <c r="E87" s="136"/>
      <c r="F87" s="57" t="s">
        <v>854</v>
      </c>
      <c r="G87" s="57" t="s">
        <v>339</v>
      </c>
      <c r="H87" s="58">
        <v>1600</v>
      </c>
      <c r="I87" s="58">
        <v>0.62</v>
      </c>
      <c r="J87" s="58">
        <f t="shared" si="3"/>
        <v>992</v>
      </c>
      <c r="K87" s="137"/>
    </row>
    <row r="88" spans="1:11" x14ac:dyDescent="0.25">
      <c r="A88" s="136"/>
      <c r="B88" s="138"/>
      <c r="C88" s="137"/>
      <c r="D88" s="136"/>
      <c r="E88" s="136"/>
      <c r="F88" s="57" t="s">
        <v>348</v>
      </c>
      <c r="G88" s="57" t="s">
        <v>94</v>
      </c>
      <c r="H88" s="58">
        <v>1300</v>
      </c>
      <c r="I88" s="58">
        <v>0.1</v>
      </c>
      <c r="J88" s="58">
        <f t="shared" si="3"/>
        <v>130</v>
      </c>
      <c r="K88" s="137"/>
    </row>
    <row r="89" spans="1:11" x14ac:dyDescent="0.25">
      <c r="A89" s="136"/>
      <c r="B89" s="138"/>
      <c r="C89" s="137"/>
      <c r="D89" s="136"/>
      <c r="E89" s="136"/>
      <c r="F89" s="57" t="s">
        <v>349</v>
      </c>
      <c r="G89" s="57" t="s">
        <v>350</v>
      </c>
      <c r="H89" s="58">
        <v>600</v>
      </c>
      <c r="I89" s="58">
        <v>1.75</v>
      </c>
      <c r="J89" s="58">
        <f t="shared" si="3"/>
        <v>1050</v>
      </c>
      <c r="K89" s="137"/>
    </row>
    <row r="90" spans="1:11" ht="45" x14ac:dyDescent="0.25">
      <c r="A90" s="136"/>
      <c r="B90" s="138"/>
      <c r="C90" s="137"/>
      <c r="D90" s="136"/>
      <c r="E90" s="136"/>
      <c r="F90" s="57" t="s">
        <v>855</v>
      </c>
      <c r="G90" s="57" t="s">
        <v>22</v>
      </c>
      <c r="H90" s="58">
        <v>10000</v>
      </c>
      <c r="I90" s="58">
        <v>0.54</v>
      </c>
      <c r="J90" s="58">
        <f t="shared" si="3"/>
        <v>5400</v>
      </c>
      <c r="K90" s="137"/>
    </row>
    <row r="91" spans="1:11" x14ac:dyDescent="0.25">
      <c r="A91" s="136"/>
      <c r="B91" s="138"/>
      <c r="C91" s="137"/>
      <c r="D91" s="136"/>
      <c r="E91" s="136"/>
      <c r="F91" s="57" t="s">
        <v>856</v>
      </c>
      <c r="G91" s="57" t="s">
        <v>857</v>
      </c>
      <c r="H91" s="58">
        <v>400</v>
      </c>
      <c r="I91" s="58">
        <v>9.77</v>
      </c>
      <c r="J91" s="58">
        <f t="shared" si="3"/>
        <v>3908</v>
      </c>
      <c r="K91" s="137"/>
    </row>
    <row r="92" spans="1:11" ht="45" x14ac:dyDescent="0.25">
      <c r="A92" s="136"/>
      <c r="B92" s="138"/>
      <c r="C92" s="137"/>
      <c r="D92" s="136"/>
      <c r="E92" s="136"/>
      <c r="F92" s="57" t="s">
        <v>353</v>
      </c>
      <c r="G92" s="57" t="s">
        <v>858</v>
      </c>
      <c r="H92" s="58">
        <v>1750</v>
      </c>
      <c r="I92" s="58">
        <v>0.82</v>
      </c>
      <c r="J92" s="58">
        <f t="shared" si="3"/>
        <v>1435</v>
      </c>
      <c r="K92" s="137"/>
    </row>
    <row r="93" spans="1:11" ht="45" x14ac:dyDescent="0.25">
      <c r="A93" s="136"/>
      <c r="B93" s="138"/>
      <c r="C93" s="137"/>
      <c r="D93" s="136"/>
      <c r="E93" s="136"/>
      <c r="F93" s="57" t="s">
        <v>859</v>
      </c>
      <c r="G93" s="57" t="s">
        <v>860</v>
      </c>
      <c r="H93" s="58">
        <v>175</v>
      </c>
      <c r="I93" s="58">
        <v>5.24</v>
      </c>
      <c r="J93" s="58">
        <f t="shared" si="3"/>
        <v>917</v>
      </c>
      <c r="K93" s="137"/>
    </row>
    <row r="94" spans="1:11" x14ac:dyDescent="0.25">
      <c r="A94" s="136"/>
      <c r="B94" s="138"/>
      <c r="C94" s="137"/>
      <c r="D94" s="136"/>
      <c r="E94" s="136"/>
      <c r="F94" s="57" t="s">
        <v>355</v>
      </c>
      <c r="G94" s="57" t="s">
        <v>22</v>
      </c>
      <c r="H94" s="58">
        <v>400</v>
      </c>
      <c r="I94" s="58">
        <v>1.58</v>
      </c>
      <c r="J94" s="58">
        <f t="shared" si="3"/>
        <v>632</v>
      </c>
      <c r="K94" s="137"/>
    </row>
    <row r="95" spans="1:11" ht="30" x14ac:dyDescent="0.25">
      <c r="A95" s="136"/>
      <c r="B95" s="138"/>
      <c r="C95" s="137"/>
      <c r="D95" s="136"/>
      <c r="E95" s="136"/>
      <c r="F95" s="57" t="s">
        <v>38</v>
      </c>
      <c r="G95" s="57" t="s">
        <v>360</v>
      </c>
      <c r="H95" s="58">
        <v>2500</v>
      </c>
      <c r="I95" s="58">
        <v>0.56999999999999995</v>
      </c>
      <c r="J95" s="58">
        <f t="shared" si="3"/>
        <v>1424.9999999999998</v>
      </c>
      <c r="K95" s="137"/>
    </row>
    <row r="96" spans="1:11" ht="30" x14ac:dyDescent="0.25">
      <c r="A96" s="136"/>
      <c r="B96" s="138"/>
      <c r="C96" s="137"/>
      <c r="D96" s="136"/>
      <c r="E96" s="136"/>
      <c r="F96" s="57" t="s">
        <v>861</v>
      </c>
      <c r="G96" s="57" t="s">
        <v>362</v>
      </c>
      <c r="H96" s="58">
        <v>1300</v>
      </c>
      <c r="I96" s="58">
        <v>0.39</v>
      </c>
      <c r="J96" s="58">
        <f t="shared" si="3"/>
        <v>507</v>
      </c>
      <c r="K96" s="137"/>
    </row>
    <row r="97" spans="1:11" x14ac:dyDescent="0.25">
      <c r="A97" s="136"/>
      <c r="B97" s="138"/>
      <c r="C97" s="137"/>
      <c r="D97" s="136"/>
      <c r="E97" s="136"/>
      <c r="F97" s="57" t="s">
        <v>467</v>
      </c>
      <c r="G97" s="57" t="s">
        <v>94</v>
      </c>
      <c r="H97" s="58">
        <v>300</v>
      </c>
      <c r="I97" s="58">
        <v>0.45</v>
      </c>
      <c r="J97" s="58">
        <f t="shared" si="3"/>
        <v>135</v>
      </c>
      <c r="K97" s="137"/>
    </row>
    <row r="98" spans="1:11" ht="60" x14ac:dyDescent="0.25">
      <c r="A98" s="136"/>
      <c r="B98" s="138"/>
      <c r="C98" s="137"/>
      <c r="D98" s="136"/>
      <c r="E98" s="136"/>
      <c r="F98" s="57" t="s">
        <v>363</v>
      </c>
      <c r="G98" s="57" t="s">
        <v>862</v>
      </c>
      <c r="H98" s="58">
        <v>50</v>
      </c>
      <c r="I98" s="58">
        <v>35.950000000000003</v>
      </c>
      <c r="J98" s="58">
        <f t="shared" si="3"/>
        <v>1797.5000000000002</v>
      </c>
      <c r="K98" s="137"/>
    </row>
    <row r="99" spans="1:11" x14ac:dyDescent="0.25">
      <c r="A99" s="136"/>
      <c r="B99" s="138"/>
      <c r="C99" s="137"/>
      <c r="D99" s="136"/>
      <c r="E99" s="136"/>
      <c r="F99" s="57" t="s">
        <v>585</v>
      </c>
      <c r="G99" s="57" t="s">
        <v>22</v>
      </c>
      <c r="H99" s="58">
        <v>1200</v>
      </c>
      <c r="I99" s="58">
        <v>0.91</v>
      </c>
      <c r="J99" s="58">
        <f t="shared" si="3"/>
        <v>1092</v>
      </c>
      <c r="K99" s="137"/>
    </row>
    <row r="100" spans="1:11" x14ac:dyDescent="0.25">
      <c r="A100" s="136"/>
      <c r="B100" s="138"/>
      <c r="C100" s="137"/>
      <c r="D100" s="136"/>
      <c r="E100" s="136"/>
      <c r="F100" s="57" t="s">
        <v>753</v>
      </c>
      <c r="G100" s="57" t="s">
        <v>24</v>
      </c>
      <c r="H100" s="58">
        <v>300</v>
      </c>
      <c r="I100" s="58">
        <v>0.24</v>
      </c>
      <c r="J100" s="58">
        <f t="shared" si="3"/>
        <v>72</v>
      </c>
      <c r="K100" s="137"/>
    </row>
    <row r="101" spans="1:11" ht="75" x14ac:dyDescent="0.25">
      <c r="A101" s="136"/>
      <c r="B101" s="138"/>
      <c r="C101" s="137"/>
      <c r="D101" s="136"/>
      <c r="E101" s="136"/>
      <c r="F101" s="57" t="s">
        <v>40</v>
      </c>
      <c r="G101" s="57" t="s">
        <v>863</v>
      </c>
      <c r="H101" s="58">
        <v>35</v>
      </c>
      <c r="I101" s="58">
        <v>1.6</v>
      </c>
      <c r="J101" s="58">
        <f t="shared" si="3"/>
        <v>56</v>
      </c>
      <c r="K101" s="137"/>
    </row>
    <row r="102" spans="1:11" x14ac:dyDescent="0.25">
      <c r="A102" s="136"/>
      <c r="B102" s="138"/>
      <c r="C102" s="137"/>
      <c r="D102" s="136"/>
      <c r="E102" s="136"/>
      <c r="F102" s="57" t="s">
        <v>40</v>
      </c>
      <c r="G102" s="57" t="s">
        <v>22</v>
      </c>
      <c r="H102" s="58">
        <v>300</v>
      </c>
      <c r="I102" s="58">
        <v>0.11</v>
      </c>
      <c r="J102" s="58">
        <f t="shared" si="3"/>
        <v>33</v>
      </c>
      <c r="K102" s="137"/>
    </row>
    <row r="103" spans="1:11" x14ac:dyDescent="0.25">
      <c r="A103" s="136"/>
      <c r="B103" s="138"/>
      <c r="C103" s="137"/>
      <c r="D103" s="136"/>
      <c r="E103" s="136"/>
      <c r="F103" s="57" t="s">
        <v>864</v>
      </c>
      <c r="G103" s="57" t="s">
        <v>845</v>
      </c>
      <c r="H103" s="58">
        <v>300</v>
      </c>
      <c r="I103" s="58">
        <v>0.24</v>
      </c>
      <c r="J103" s="58">
        <f t="shared" si="3"/>
        <v>72</v>
      </c>
      <c r="K103" s="137"/>
    </row>
    <row r="104" spans="1:11" ht="60" x14ac:dyDescent="0.25">
      <c r="A104" s="136"/>
      <c r="B104" s="138"/>
      <c r="C104" s="137"/>
      <c r="D104" s="136"/>
      <c r="E104" s="136"/>
      <c r="F104" s="57" t="s">
        <v>548</v>
      </c>
      <c r="G104" s="57" t="s">
        <v>865</v>
      </c>
      <c r="H104" s="58">
        <v>1400</v>
      </c>
      <c r="I104" s="58">
        <v>0.42</v>
      </c>
      <c r="J104" s="58">
        <f t="shared" si="3"/>
        <v>588</v>
      </c>
      <c r="K104" s="137"/>
    </row>
    <row r="105" spans="1:11" ht="45" x14ac:dyDescent="0.25">
      <c r="A105" s="136"/>
      <c r="B105" s="138"/>
      <c r="C105" s="137"/>
      <c r="D105" s="136"/>
      <c r="E105" s="136"/>
      <c r="F105" s="57" t="s">
        <v>485</v>
      </c>
      <c r="G105" s="57" t="s">
        <v>866</v>
      </c>
      <c r="H105" s="58">
        <v>20</v>
      </c>
      <c r="I105" s="58">
        <v>1.26</v>
      </c>
      <c r="J105" s="58">
        <f t="shared" si="3"/>
        <v>25.2</v>
      </c>
      <c r="K105" s="137"/>
    </row>
    <row r="106" spans="1:11" x14ac:dyDescent="0.25">
      <c r="A106" s="136"/>
      <c r="B106" s="138"/>
      <c r="C106" s="137"/>
      <c r="D106" s="136"/>
      <c r="E106" s="136"/>
      <c r="F106" s="57" t="s">
        <v>373</v>
      </c>
      <c r="G106" s="57" t="s">
        <v>374</v>
      </c>
      <c r="H106" s="58">
        <v>300</v>
      </c>
      <c r="I106" s="58">
        <v>0.71</v>
      </c>
      <c r="J106" s="58">
        <f t="shared" si="3"/>
        <v>213</v>
      </c>
      <c r="K106" s="137"/>
    </row>
    <row r="107" spans="1:11" ht="45" x14ac:dyDescent="0.25">
      <c r="A107" s="136"/>
      <c r="B107" s="138"/>
      <c r="C107" s="137"/>
      <c r="D107" s="136"/>
      <c r="E107" s="136"/>
      <c r="F107" s="57" t="s">
        <v>867</v>
      </c>
      <c r="G107" s="57" t="s">
        <v>868</v>
      </c>
      <c r="H107" s="58">
        <v>1000</v>
      </c>
      <c r="I107" s="58">
        <v>0.16</v>
      </c>
      <c r="J107" s="58">
        <f t="shared" si="3"/>
        <v>160</v>
      </c>
      <c r="K107" s="137"/>
    </row>
    <row r="108" spans="1:11" ht="45" x14ac:dyDescent="0.25">
      <c r="A108" s="136"/>
      <c r="B108" s="138"/>
      <c r="C108" s="137"/>
      <c r="D108" s="136"/>
      <c r="E108" s="136"/>
      <c r="F108" s="57" t="s">
        <v>696</v>
      </c>
      <c r="G108" s="57" t="s">
        <v>869</v>
      </c>
      <c r="H108" s="58">
        <v>375</v>
      </c>
      <c r="I108" s="58">
        <v>4.6100000000000003</v>
      </c>
      <c r="J108" s="58">
        <f t="shared" si="3"/>
        <v>1728.7500000000002</v>
      </c>
      <c r="K108" s="137"/>
    </row>
    <row r="109" spans="1:11" ht="120" x14ac:dyDescent="0.25">
      <c r="A109" s="136"/>
      <c r="B109" s="138"/>
      <c r="C109" s="137"/>
      <c r="D109" s="136"/>
      <c r="E109" s="136"/>
      <c r="F109" s="57" t="s">
        <v>870</v>
      </c>
      <c r="G109" s="57" t="s">
        <v>871</v>
      </c>
      <c r="H109" s="58">
        <v>2</v>
      </c>
      <c r="I109" s="58">
        <v>31.53</v>
      </c>
      <c r="J109" s="58">
        <f t="shared" si="3"/>
        <v>63.06</v>
      </c>
      <c r="K109" s="137"/>
    </row>
    <row r="110" spans="1:11" ht="30" x14ac:dyDescent="0.25">
      <c r="A110" s="136"/>
      <c r="B110" s="138"/>
      <c r="C110" s="137"/>
      <c r="D110" s="136"/>
      <c r="E110" s="136"/>
      <c r="F110" s="57" t="s">
        <v>390</v>
      </c>
      <c r="G110" s="57" t="s">
        <v>872</v>
      </c>
      <c r="H110" s="58">
        <v>30</v>
      </c>
      <c r="I110" s="58">
        <v>9.83</v>
      </c>
      <c r="J110" s="58">
        <f t="shared" si="3"/>
        <v>294.89999999999998</v>
      </c>
      <c r="K110" s="137"/>
    </row>
    <row r="111" spans="1:11" ht="45" x14ac:dyDescent="0.25">
      <c r="A111" s="136"/>
      <c r="B111" s="138"/>
      <c r="C111" s="137"/>
      <c r="D111" s="136"/>
      <c r="E111" s="136"/>
      <c r="F111" s="57" t="s">
        <v>873</v>
      </c>
      <c r="G111" s="57" t="s">
        <v>874</v>
      </c>
      <c r="H111" s="58">
        <v>40</v>
      </c>
      <c r="I111" s="58">
        <v>3.14</v>
      </c>
      <c r="J111" s="58">
        <f t="shared" si="3"/>
        <v>125.60000000000001</v>
      </c>
      <c r="K111" s="137"/>
    </row>
    <row r="112" spans="1:11" ht="45" x14ac:dyDescent="0.25">
      <c r="A112" s="136"/>
      <c r="B112" s="138"/>
      <c r="C112" s="137"/>
      <c r="D112" s="136"/>
      <c r="E112" s="136"/>
      <c r="F112" s="57" t="s">
        <v>394</v>
      </c>
      <c r="G112" s="57" t="s">
        <v>875</v>
      </c>
      <c r="H112" s="58">
        <v>2</v>
      </c>
      <c r="I112" s="58">
        <v>6.02</v>
      </c>
      <c r="J112" s="58">
        <f t="shared" si="3"/>
        <v>12.04</v>
      </c>
      <c r="K112" s="137"/>
    </row>
    <row r="113" spans="1:12" ht="45" x14ac:dyDescent="0.25">
      <c r="A113" s="136"/>
      <c r="B113" s="138"/>
      <c r="C113" s="137"/>
      <c r="D113" s="136"/>
      <c r="E113" s="136"/>
      <c r="F113" s="57" t="s">
        <v>532</v>
      </c>
      <c r="G113" s="57" t="s">
        <v>874</v>
      </c>
      <c r="H113" s="58">
        <v>40</v>
      </c>
      <c r="I113" s="58">
        <v>13.45</v>
      </c>
      <c r="J113" s="58">
        <f t="shared" si="3"/>
        <v>538</v>
      </c>
      <c r="K113" s="137"/>
    </row>
    <row r="114" spans="1:12" ht="60" x14ac:dyDescent="0.25">
      <c r="A114" s="136"/>
      <c r="B114" s="138"/>
      <c r="C114" s="137"/>
      <c r="D114" s="136"/>
      <c r="E114" s="136"/>
      <c r="F114" s="57" t="s">
        <v>876</v>
      </c>
      <c r="G114" s="57" t="s">
        <v>877</v>
      </c>
      <c r="H114" s="58">
        <v>20</v>
      </c>
      <c r="I114" s="58">
        <v>6.96</v>
      </c>
      <c r="J114" s="58">
        <f t="shared" si="3"/>
        <v>139.19999999999999</v>
      </c>
      <c r="K114" s="137"/>
    </row>
    <row r="115" spans="1:12" ht="30" x14ac:dyDescent="0.25">
      <c r="A115" s="136"/>
      <c r="B115" s="138"/>
      <c r="C115" s="137"/>
      <c r="D115" s="136"/>
      <c r="E115" s="136"/>
      <c r="F115" s="57" t="s">
        <v>535</v>
      </c>
      <c r="G115" s="57" t="s">
        <v>878</v>
      </c>
      <c r="H115" s="58">
        <v>10</v>
      </c>
      <c r="I115" s="58">
        <v>5.93</v>
      </c>
      <c r="J115" s="58">
        <f t="shared" si="3"/>
        <v>59.3</v>
      </c>
      <c r="K115" s="137"/>
    </row>
    <row r="116" spans="1:12" x14ac:dyDescent="0.25">
      <c r="A116" s="136"/>
      <c r="B116" s="138"/>
      <c r="C116" s="137"/>
      <c r="D116" s="136"/>
      <c r="E116" s="136"/>
      <c r="F116" s="57" t="s">
        <v>356</v>
      </c>
      <c r="G116" s="57" t="s">
        <v>24</v>
      </c>
      <c r="H116" s="58">
        <v>500</v>
      </c>
      <c r="I116" s="58">
        <v>0.96</v>
      </c>
      <c r="J116" s="58">
        <f t="shared" ref="J116:J118" si="5">+I116*H116</f>
        <v>480</v>
      </c>
      <c r="K116" s="137"/>
    </row>
    <row r="117" spans="1:12" ht="45" x14ac:dyDescent="0.25">
      <c r="A117" s="136"/>
      <c r="B117" s="138"/>
      <c r="C117" s="137"/>
      <c r="D117" s="136"/>
      <c r="E117" s="136"/>
      <c r="F117" s="57" t="s">
        <v>879</v>
      </c>
      <c r="G117" s="57" t="s">
        <v>880</v>
      </c>
      <c r="H117" s="58">
        <v>6</v>
      </c>
      <c r="I117" s="58">
        <v>6.04</v>
      </c>
      <c r="J117" s="58">
        <f t="shared" si="5"/>
        <v>36.24</v>
      </c>
      <c r="K117" s="137"/>
    </row>
    <row r="118" spans="1:12" ht="60" x14ac:dyDescent="0.25">
      <c r="A118" s="136"/>
      <c r="B118" s="138"/>
      <c r="C118" s="137"/>
      <c r="D118" s="136"/>
      <c r="E118" s="136"/>
      <c r="F118" s="57" t="s">
        <v>758</v>
      </c>
      <c r="G118" s="57" t="s">
        <v>881</v>
      </c>
      <c r="H118" s="58">
        <v>300</v>
      </c>
      <c r="I118" s="58">
        <v>7.64</v>
      </c>
      <c r="J118" s="58">
        <f t="shared" si="5"/>
        <v>2292</v>
      </c>
      <c r="K118" s="137"/>
      <c r="L118" s="180">
        <f>SUM(J50:J118)</f>
        <v>41767.769999999997</v>
      </c>
    </row>
    <row r="119" spans="1:12" x14ac:dyDescent="0.25">
      <c r="L119" s="180">
        <f>+L118+L49+L48+L26</f>
        <v>57636.239999999991</v>
      </c>
    </row>
  </sheetData>
  <mergeCells count="16">
    <mergeCell ref="A50:A118"/>
    <mergeCell ref="C50:C118"/>
    <mergeCell ref="K50:K118"/>
    <mergeCell ref="B50:B118"/>
    <mergeCell ref="D50:D118"/>
    <mergeCell ref="E50:E118"/>
    <mergeCell ref="A27:A48"/>
    <mergeCell ref="K37:K48"/>
    <mergeCell ref="C27:C48"/>
    <mergeCell ref="B27:B48"/>
    <mergeCell ref="K4:K26"/>
    <mergeCell ref="B4:B26"/>
    <mergeCell ref="A4:A26"/>
    <mergeCell ref="C4:C11"/>
    <mergeCell ref="C12:C16"/>
    <mergeCell ref="C17:C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701C-BA46-4DDC-9C28-98855D937675}">
  <dimension ref="A3:L143"/>
  <sheetViews>
    <sheetView topLeftCell="A118" zoomScale="90" zoomScaleNormal="90" workbookViewId="0">
      <selection activeCell="L135" sqref="L135"/>
    </sheetView>
  </sheetViews>
  <sheetFormatPr baseColWidth="10" defaultRowHeight="15" x14ac:dyDescent="0.25"/>
  <cols>
    <col min="2" max="2" width="27" customWidth="1"/>
    <col min="3" max="3" width="31.140625" customWidth="1"/>
    <col min="6" max="6" width="29.28515625" style="1" customWidth="1"/>
    <col min="9" max="10" width="11.42578125" style="12"/>
    <col min="12" max="12" width="13.85546875" customWidth="1"/>
  </cols>
  <sheetData>
    <row r="3" spans="1:12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  <c r="K3" s="6" t="s">
        <v>10</v>
      </c>
    </row>
    <row r="4" spans="1:12" x14ac:dyDescent="0.25">
      <c r="A4" s="139" t="s">
        <v>221</v>
      </c>
      <c r="B4" s="145" t="s">
        <v>222</v>
      </c>
      <c r="C4" s="28" t="s">
        <v>216</v>
      </c>
      <c r="D4" s="28" t="s">
        <v>43</v>
      </c>
      <c r="E4" s="28" t="s">
        <v>43</v>
      </c>
      <c r="F4" s="28" t="s">
        <v>217</v>
      </c>
      <c r="G4" s="28" t="s">
        <v>218</v>
      </c>
      <c r="H4" s="28">
        <v>250</v>
      </c>
      <c r="I4" s="55">
        <v>16.98</v>
      </c>
      <c r="J4" s="55">
        <f>I4*H4</f>
        <v>4245</v>
      </c>
      <c r="K4" s="35">
        <v>43298</v>
      </c>
    </row>
    <row r="5" spans="1:12" x14ac:dyDescent="0.25">
      <c r="A5" s="140"/>
      <c r="B5" s="146"/>
      <c r="C5" s="28" t="s">
        <v>11</v>
      </c>
      <c r="D5" s="28" t="s">
        <v>43</v>
      </c>
      <c r="E5" s="28" t="s">
        <v>43</v>
      </c>
      <c r="F5" s="28" t="s">
        <v>223</v>
      </c>
      <c r="G5" s="28" t="s">
        <v>218</v>
      </c>
      <c r="H5" s="28">
        <v>9</v>
      </c>
      <c r="I5" s="55">
        <v>16.95</v>
      </c>
      <c r="J5" s="55">
        <f>I5*H5</f>
        <v>152.54999999999998</v>
      </c>
      <c r="K5" s="35">
        <v>43298</v>
      </c>
      <c r="L5" s="181">
        <f>SUM(+J5+J4)</f>
        <v>4397.55</v>
      </c>
    </row>
    <row r="6" spans="1:12" ht="60" x14ac:dyDescent="0.25">
      <c r="A6" s="139" t="s">
        <v>251</v>
      </c>
      <c r="B6" s="145" t="s">
        <v>15</v>
      </c>
      <c r="C6" s="29" t="s">
        <v>14</v>
      </c>
      <c r="D6" s="29" t="s">
        <v>43</v>
      </c>
      <c r="E6" s="29" t="s">
        <v>43</v>
      </c>
      <c r="F6" s="28" t="s">
        <v>252</v>
      </c>
      <c r="G6" s="29" t="s">
        <v>234</v>
      </c>
      <c r="H6" s="29">
        <v>5</v>
      </c>
      <c r="I6" s="30">
        <v>8.5</v>
      </c>
      <c r="J6" s="30">
        <f t="shared" ref="J6:J69" si="0">+I6*H6</f>
        <v>42.5</v>
      </c>
      <c r="K6" s="56">
        <v>43245</v>
      </c>
    </row>
    <row r="7" spans="1:12" ht="60" x14ac:dyDescent="0.25">
      <c r="A7" s="150"/>
      <c r="B7" s="151"/>
      <c r="C7" s="145" t="s">
        <v>253</v>
      </c>
      <c r="D7" s="139" t="s">
        <v>43</v>
      </c>
      <c r="E7" s="139" t="s">
        <v>43</v>
      </c>
      <c r="F7" s="57" t="s">
        <v>254</v>
      </c>
      <c r="G7" s="58" t="s">
        <v>255</v>
      </c>
      <c r="H7" s="58">
        <v>1</v>
      </c>
      <c r="I7" s="59">
        <v>20.18</v>
      </c>
      <c r="J7" s="59">
        <f t="shared" si="0"/>
        <v>20.18</v>
      </c>
      <c r="K7" s="147">
        <v>43245</v>
      </c>
    </row>
    <row r="8" spans="1:12" ht="45" x14ac:dyDescent="0.25">
      <c r="A8" s="150"/>
      <c r="B8" s="151"/>
      <c r="C8" s="151"/>
      <c r="D8" s="150"/>
      <c r="E8" s="150"/>
      <c r="F8" s="57" t="s">
        <v>256</v>
      </c>
      <c r="G8" s="58" t="s">
        <v>105</v>
      </c>
      <c r="H8" s="58">
        <v>2</v>
      </c>
      <c r="I8" s="59">
        <v>16.13</v>
      </c>
      <c r="J8" s="59">
        <f t="shared" si="0"/>
        <v>32.26</v>
      </c>
      <c r="K8" s="148"/>
    </row>
    <row r="9" spans="1:12" ht="75" x14ac:dyDescent="0.25">
      <c r="A9" s="150"/>
      <c r="B9" s="151"/>
      <c r="C9" s="151"/>
      <c r="D9" s="150"/>
      <c r="E9" s="150"/>
      <c r="F9" s="57" t="s">
        <v>257</v>
      </c>
      <c r="G9" s="58" t="s">
        <v>229</v>
      </c>
      <c r="H9" s="58">
        <v>30</v>
      </c>
      <c r="I9" s="59">
        <v>4.55</v>
      </c>
      <c r="J9" s="59">
        <f t="shared" si="0"/>
        <v>136.5</v>
      </c>
      <c r="K9" s="148"/>
    </row>
    <row r="10" spans="1:12" ht="60" x14ac:dyDescent="0.25">
      <c r="A10" s="150"/>
      <c r="B10" s="151"/>
      <c r="C10" s="151"/>
      <c r="D10" s="150"/>
      <c r="E10" s="150"/>
      <c r="F10" s="57" t="s">
        <v>258</v>
      </c>
      <c r="G10" s="58" t="s">
        <v>229</v>
      </c>
      <c r="H10" s="58">
        <v>8</v>
      </c>
      <c r="I10" s="59">
        <v>12.82</v>
      </c>
      <c r="J10" s="59">
        <f t="shared" si="0"/>
        <v>102.56</v>
      </c>
      <c r="K10" s="148"/>
    </row>
    <row r="11" spans="1:12" ht="45" x14ac:dyDescent="0.25">
      <c r="A11" s="150"/>
      <c r="B11" s="151"/>
      <c r="C11" s="151"/>
      <c r="D11" s="150"/>
      <c r="E11" s="150"/>
      <c r="F11" s="57" t="s">
        <v>259</v>
      </c>
      <c r="G11" s="58" t="s">
        <v>42</v>
      </c>
      <c r="H11" s="58">
        <v>6</v>
      </c>
      <c r="I11" s="59">
        <v>1.26</v>
      </c>
      <c r="J11" s="59">
        <f t="shared" si="0"/>
        <v>7.5600000000000005</v>
      </c>
      <c r="K11" s="148"/>
    </row>
    <row r="12" spans="1:12" ht="60" x14ac:dyDescent="0.25">
      <c r="A12" s="150"/>
      <c r="B12" s="151"/>
      <c r="C12" s="151"/>
      <c r="D12" s="150"/>
      <c r="E12" s="150"/>
      <c r="F12" s="57" t="s">
        <v>260</v>
      </c>
      <c r="G12" s="58" t="s">
        <v>229</v>
      </c>
      <c r="H12" s="58">
        <v>2</v>
      </c>
      <c r="I12" s="59">
        <v>6.3</v>
      </c>
      <c r="J12" s="59">
        <f t="shared" si="0"/>
        <v>12.6</v>
      </c>
      <c r="K12" s="148"/>
    </row>
    <row r="13" spans="1:12" ht="120" x14ac:dyDescent="0.25">
      <c r="A13" s="150"/>
      <c r="B13" s="151"/>
      <c r="C13" s="151"/>
      <c r="D13" s="150"/>
      <c r="E13" s="150"/>
      <c r="F13" s="57" t="s">
        <v>261</v>
      </c>
      <c r="G13" s="58" t="s">
        <v>229</v>
      </c>
      <c r="H13" s="58">
        <v>2</v>
      </c>
      <c r="I13" s="59">
        <v>2.64</v>
      </c>
      <c r="J13" s="59">
        <f t="shared" si="0"/>
        <v>5.28</v>
      </c>
      <c r="K13" s="148"/>
    </row>
    <row r="14" spans="1:12" ht="60" x14ac:dyDescent="0.25">
      <c r="A14" s="150"/>
      <c r="B14" s="151"/>
      <c r="C14" s="151"/>
      <c r="D14" s="150"/>
      <c r="E14" s="150"/>
      <c r="F14" s="57" t="s">
        <v>263</v>
      </c>
      <c r="G14" s="58" t="s">
        <v>264</v>
      </c>
      <c r="H14" s="58">
        <v>25</v>
      </c>
      <c r="I14" s="59">
        <v>11.84</v>
      </c>
      <c r="J14" s="59">
        <f t="shared" si="0"/>
        <v>296</v>
      </c>
      <c r="K14" s="148"/>
    </row>
    <row r="15" spans="1:12" ht="60" x14ac:dyDescent="0.25">
      <c r="A15" s="140"/>
      <c r="B15" s="146"/>
      <c r="C15" s="146"/>
      <c r="D15" s="140"/>
      <c r="E15" s="140"/>
      <c r="F15" s="57" t="s">
        <v>262</v>
      </c>
      <c r="G15" s="58" t="s">
        <v>229</v>
      </c>
      <c r="H15" s="58">
        <v>25</v>
      </c>
      <c r="I15" s="59">
        <v>11.84</v>
      </c>
      <c r="J15" s="59">
        <f t="shared" si="0"/>
        <v>296</v>
      </c>
      <c r="K15" s="149"/>
      <c r="L15" s="181">
        <f>SUM(J6:J15)</f>
        <v>951.44</v>
      </c>
    </row>
    <row r="16" spans="1:12" ht="60" x14ac:dyDescent="0.25">
      <c r="A16" s="136" t="s">
        <v>420</v>
      </c>
      <c r="B16" s="138" t="s">
        <v>421</v>
      </c>
      <c r="C16" s="58" t="s">
        <v>444</v>
      </c>
      <c r="D16" s="28" t="s">
        <v>43</v>
      </c>
      <c r="E16" s="28" t="s">
        <v>43</v>
      </c>
      <c r="F16" s="28" t="s">
        <v>422</v>
      </c>
      <c r="G16" s="28" t="s">
        <v>423</v>
      </c>
      <c r="H16" s="28">
        <v>1</v>
      </c>
      <c r="I16" s="60">
        <v>12</v>
      </c>
      <c r="J16" s="60">
        <f t="shared" si="0"/>
        <v>12</v>
      </c>
      <c r="K16" s="141">
        <v>43424</v>
      </c>
    </row>
    <row r="17" spans="1:12" ht="30" customHeight="1" x14ac:dyDescent="0.25">
      <c r="A17" s="136"/>
      <c r="B17" s="138"/>
      <c r="C17" s="144" t="s">
        <v>253</v>
      </c>
      <c r="D17" s="138" t="s">
        <v>43</v>
      </c>
      <c r="E17" s="138" t="s">
        <v>43</v>
      </c>
      <c r="F17" s="57" t="s">
        <v>424</v>
      </c>
      <c r="G17" s="58" t="s">
        <v>436</v>
      </c>
      <c r="H17" s="58">
        <v>2000</v>
      </c>
      <c r="I17" s="59">
        <v>0.06</v>
      </c>
      <c r="J17" s="59">
        <f t="shared" si="0"/>
        <v>120</v>
      </c>
      <c r="K17" s="142"/>
    </row>
    <row r="18" spans="1:12" ht="30" x14ac:dyDescent="0.25">
      <c r="A18" s="136"/>
      <c r="B18" s="138"/>
      <c r="C18" s="144"/>
      <c r="D18" s="138"/>
      <c r="E18" s="138"/>
      <c r="F18" s="57" t="s">
        <v>425</v>
      </c>
      <c r="G18" s="58" t="s">
        <v>437</v>
      </c>
      <c r="H18" s="58">
        <v>750</v>
      </c>
      <c r="I18" s="59">
        <v>0.53</v>
      </c>
      <c r="J18" s="59">
        <f t="shared" si="0"/>
        <v>397.5</v>
      </c>
      <c r="K18" s="142"/>
    </row>
    <row r="19" spans="1:12" ht="30" x14ac:dyDescent="0.25">
      <c r="A19" s="136"/>
      <c r="B19" s="138"/>
      <c r="C19" s="144"/>
      <c r="D19" s="138"/>
      <c r="E19" s="138"/>
      <c r="F19" s="57" t="s">
        <v>426</v>
      </c>
      <c r="G19" s="58" t="s">
        <v>438</v>
      </c>
      <c r="H19" s="58">
        <v>600</v>
      </c>
      <c r="I19" s="59">
        <v>0.26</v>
      </c>
      <c r="J19" s="59">
        <f t="shared" si="0"/>
        <v>156</v>
      </c>
      <c r="K19" s="142"/>
    </row>
    <row r="20" spans="1:12" x14ac:dyDescent="0.25">
      <c r="A20" s="136"/>
      <c r="B20" s="138"/>
      <c r="C20" s="144"/>
      <c r="D20" s="138"/>
      <c r="E20" s="138"/>
      <c r="F20" s="57" t="s">
        <v>427</v>
      </c>
      <c r="G20" s="58" t="s">
        <v>438</v>
      </c>
      <c r="H20" s="58">
        <v>300</v>
      </c>
      <c r="I20" s="59">
        <v>7.0000000000000007E-2</v>
      </c>
      <c r="J20" s="59">
        <f t="shared" si="0"/>
        <v>21.000000000000004</v>
      </c>
      <c r="K20" s="142"/>
    </row>
    <row r="21" spans="1:12" ht="45" x14ac:dyDescent="0.25">
      <c r="A21" s="136"/>
      <c r="B21" s="138"/>
      <c r="C21" s="144"/>
      <c r="D21" s="138"/>
      <c r="E21" s="138"/>
      <c r="F21" s="57" t="s">
        <v>428</v>
      </c>
      <c r="G21" s="58" t="s">
        <v>155</v>
      </c>
      <c r="H21" s="58">
        <v>4</v>
      </c>
      <c r="I21" s="59">
        <v>2</v>
      </c>
      <c r="J21" s="59">
        <f t="shared" si="0"/>
        <v>8</v>
      </c>
      <c r="K21" s="142"/>
    </row>
    <row r="22" spans="1:12" ht="60" x14ac:dyDescent="0.25">
      <c r="A22" s="136"/>
      <c r="B22" s="138"/>
      <c r="C22" s="144"/>
      <c r="D22" s="138"/>
      <c r="E22" s="138"/>
      <c r="F22" s="57" t="s">
        <v>429</v>
      </c>
      <c r="G22" s="58" t="s">
        <v>439</v>
      </c>
      <c r="H22" s="58">
        <v>500</v>
      </c>
      <c r="I22" s="59">
        <v>2.4700000000000002</v>
      </c>
      <c r="J22" s="59">
        <f t="shared" si="0"/>
        <v>1235</v>
      </c>
      <c r="K22" s="142"/>
    </row>
    <row r="23" spans="1:12" ht="45" x14ac:dyDescent="0.25">
      <c r="A23" s="136"/>
      <c r="B23" s="138"/>
      <c r="C23" s="144"/>
      <c r="D23" s="138"/>
      <c r="E23" s="138"/>
      <c r="F23" s="57" t="s">
        <v>430</v>
      </c>
      <c r="G23" s="57" t="s">
        <v>440</v>
      </c>
      <c r="H23" s="58">
        <v>300</v>
      </c>
      <c r="I23" s="59">
        <v>0.54</v>
      </c>
      <c r="J23" s="59">
        <f t="shared" si="0"/>
        <v>162</v>
      </c>
      <c r="K23" s="142"/>
    </row>
    <row r="24" spans="1:12" ht="90" x14ac:dyDescent="0.25">
      <c r="A24" s="136"/>
      <c r="B24" s="138"/>
      <c r="C24" s="144"/>
      <c r="D24" s="138"/>
      <c r="E24" s="138"/>
      <c r="F24" s="57" t="s">
        <v>431</v>
      </c>
      <c r="G24" s="58" t="s">
        <v>441</v>
      </c>
      <c r="H24" s="58">
        <v>162</v>
      </c>
      <c r="I24" s="59">
        <v>0.15</v>
      </c>
      <c r="J24" s="59">
        <f t="shared" si="0"/>
        <v>24.3</v>
      </c>
      <c r="K24" s="142"/>
    </row>
    <row r="25" spans="1:12" x14ac:dyDescent="0.25">
      <c r="A25" s="136"/>
      <c r="B25" s="138"/>
      <c r="C25" s="144"/>
      <c r="D25" s="138"/>
      <c r="E25" s="138"/>
      <c r="F25" s="57" t="s">
        <v>432</v>
      </c>
      <c r="G25" s="58" t="s">
        <v>436</v>
      </c>
      <c r="H25" s="58">
        <v>60</v>
      </c>
      <c r="I25" s="59">
        <v>0.34</v>
      </c>
      <c r="J25" s="59">
        <f t="shared" si="0"/>
        <v>20.400000000000002</v>
      </c>
      <c r="K25" s="142"/>
    </row>
    <row r="26" spans="1:12" ht="30" x14ac:dyDescent="0.25">
      <c r="A26" s="136"/>
      <c r="B26" s="138"/>
      <c r="C26" s="144"/>
      <c r="D26" s="138"/>
      <c r="E26" s="138"/>
      <c r="F26" s="57" t="s">
        <v>433</v>
      </c>
      <c r="G26" s="58" t="s">
        <v>442</v>
      </c>
      <c r="H26" s="58">
        <v>30</v>
      </c>
      <c r="I26" s="59">
        <v>6.6</v>
      </c>
      <c r="J26" s="59">
        <f t="shared" si="0"/>
        <v>198</v>
      </c>
      <c r="K26" s="142"/>
    </row>
    <row r="27" spans="1:12" x14ac:dyDescent="0.25">
      <c r="A27" s="136"/>
      <c r="B27" s="138"/>
      <c r="C27" s="144"/>
      <c r="D27" s="138"/>
      <c r="E27" s="138"/>
      <c r="F27" s="57" t="s">
        <v>434</v>
      </c>
      <c r="G27" s="58" t="s">
        <v>436</v>
      </c>
      <c r="H27" s="58">
        <v>400</v>
      </c>
      <c r="I27" s="59">
        <v>0.81</v>
      </c>
      <c r="J27" s="59">
        <f t="shared" si="0"/>
        <v>324</v>
      </c>
      <c r="K27" s="142"/>
    </row>
    <row r="28" spans="1:12" ht="30" x14ac:dyDescent="0.25">
      <c r="A28" s="136"/>
      <c r="B28" s="138"/>
      <c r="C28" s="144"/>
      <c r="D28" s="138"/>
      <c r="E28" s="138"/>
      <c r="F28" s="61" t="s">
        <v>435</v>
      </c>
      <c r="G28" s="61" t="s">
        <v>443</v>
      </c>
      <c r="H28" s="62">
        <v>500</v>
      </c>
      <c r="I28" s="63">
        <v>0.2</v>
      </c>
      <c r="J28" s="63">
        <f t="shared" si="0"/>
        <v>100</v>
      </c>
      <c r="K28" s="142"/>
    </row>
    <row r="29" spans="1:12" ht="30" customHeight="1" x14ac:dyDescent="0.25">
      <c r="A29" s="136"/>
      <c r="B29" s="138"/>
      <c r="C29" s="152" t="s">
        <v>445</v>
      </c>
      <c r="D29" s="138"/>
      <c r="E29" s="138"/>
      <c r="F29" s="57" t="s">
        <v>446</v>
      </c>
      <c r="G29" s="139" t="s">
        <v>213</v>
      </c>
      <c r="H29" s="58">
        <v>40</v>
      </c>
      <c r="I29" s="59">
        <v>1.3</v>
      </c>
      <c r="J29" s="59">
        <f t="shared" si="0"/>
        <v>52</v>
      </c>
      <c r="K29" s="142"/>
    </row>
    <row r="30" spans="1:12" x14ac:dyDescent="0.25">
      <c r="A30" s="136"/>
      <c r="B30" s="138"/>
      <c r="C30" s="152"/>
      <c r="D30" s="138"/>
      <c r="E30" s="138"/>
      <c r="F30" s="57" t="s">
        <v>447</v>
      </c>
      <c r="G30" s="140"/>
      <c r="H30" s="58">
        <v>30</v>
      </c>
      <c r="I30" s="59">
        <v>1.3</v>
      </c>
      <c r="J30" s="59">
        <f t="shared" si="0"/>
        <v>39</v>
      </c>
      <c r="K30" s="143"/>
      <c r="L30" s="181">
        <f>SUM(J16:J30)</f>
        <v>2869.2000000000003</v>
      </c>
    </row>
    <row r="31" spans="1:12" x14ac:dyDescent="0.25">
      <c r="A31" s="136" t="s">
        <v>713</v>
      </c>
      <c r="B31" s="138" t="s">
        <v>714</v>
      </c>
      <c r="C31" s="138" t="s">
        <v>14</v>
      </c>
      <c r="D31" s="28" t="s">
        <v>43</v>
      </c>
      <c r="E31" s="28" t="s">
        <v>43</v>
      </c>
      <c r="F31" s="27" t="s">
        <v>715</v>
      </c>
      <c r="G31" s="28" t="s">
        <v>716</v>
      </c>
      <c r="H31" s="28">
        <v>20</v>
      </c>
      <c r="I31" s="30">
        <v>3.05</v>
      </c>
      <c r="J31" s="30">
        <f t="shared" si="0"/>
        <v>61</v>
      </c>
      <c r="K31" s="35">
        <v>43104</v>
      </c>
    </row>
    <row r="32" spans="1:12" x14ac:dyDescent="0.25">
      <c r="A32" s="136"/>
      <c r="B32" s="138"/>
      <c r="C32" s="138"/>
      <c r="D32" s="28" t="s">
        <v>43</v>
      </c>
      <c r="E32" s="28" t="s">
        <v>43</v>
      </c>
      <c r="F32" s="27" t="s">
        <v>717</v>
      </c>
      <c r="G32" s="28" t="s">
        <v>716</v>
      </c>
      <c r="H32" s="28">
        <v>20</v>
      </c>
      <c r="I32" s="30">
        <v>1.66</v>
      </c>
      <c r="J32" s="30">
        <f t="shared" si="0"/>
        <v>33.199999999999996</v>
      </c>
      <c r="K32" s="35">
        <v>43104</v>
      </c>
    </row>
    <row r="33" spans="1:11" ht="30" x14ac:dyDescent="0.25">
      <c r="A33" s="136"/>
      <c r="B33" s="138"/>
      <c r="C33" s="138"/>
      <c r="D33" s="29" t="s">
        <v>43</v>
      </c>
      <c r="E33" s="29" t="s">
        <v>43</v>
      </c>
      <c r="F33" s="64" t="s">
        <v>718</v>
      </c>
      <c r="G33" s="29" t="s">
        <v>234</v>
      </c>
      <c r="H33" s="29">
        <v>4</v>
      </c>
      <c r="I33" s="30">
        <v>2.7</v>
      </c>
      <c r="J33" s="30">
        <f t="shared" si="0"/>
        <v>10.8</v>
      </c>
      <c r="K33" s="35">
        <v>43104</v>
      </c>
    </row>
    <row r="34" spans="1:11" x14ac:dyDescent="0.25">
      <c r="A34" s="136"/>
      <c r="B34" s="138"/>
      <c r="C34" s="138"/>
      <c r="D34" s="29" t="s">
        <v>43</v>
      </c>
      <c r="E34" s="29" t="s">
        <v>43</v>
      </c>
      <c r="F34" s="65" t="s">
        <v>719</v>
      </c>
      <c r="G34" s="29" t="s">
        <v>234</v>
      </c>
      <c r="H34" s="29">
        <v>24</v>
      </c>
      <c r="I34" s="30">
        <v>2.7</v>
      </c>
      <c r="J34" s="30">
        <f t="shared" si="0"/>
        <v>64.800000000000011</v>
      </c>
      <c r="K34" s="35">
        <v>43104</v>
      </c>
    </row>
    <row r="35" spans="1:11" x14ac:dyDescent="0.25">
      <c r="A35" s="136"/>
      <c r="B35" s="138"/>
      <c r="C35" s="138"/>
      <c r="D35" s="29" t="s">
        <v>43</v>
      </c>
      <c r="E35" s="29" t="s">
        <v>43</v>
      </c>
      <c r="F35" s="65" t="s">
        <v>610</v>
      </c>
      <c r="G35" s="29" t="s">
        <v>255</v>
      </c>
      <c r="H35" s="29">
        <v>3</v>
      </c>
      <c r="I35" s="30">
        <v>2.25</v>
      </c>
      <c r="J35" s="30">
        <f t="shared" si="0"/>
        <v>6.75</v>
      </c>
      <c r="K35" s="35">
        <v>43104</v>
      </c>
    </row>
    <row r="36" spans="1:11" ht="45" x14ac:dyDescent="0.25">
      <c r="A36" s="136"/>
      <c r="B36" s="138"/>
      <c r="C36" s="138"/>
      <c r="D36" s="29" t="s">
        <v>43</v>
      </c>
      <c r="E36" s="29" t="s">
        <v>43</v>
      </c>
      <c r="F36" s="65" t="s">
        <v>720</v>
      </c>
      <c r="G36" s="29" t="s">
        <v>721</v>
      </c>
      <c r="H36" s="29">
        <v>5</v>
      </c>
      <c r="I36" s="30">
        <v>0.86</v>
      </c>
      <c r="J36" s="30">
        <f t="shared" si="0"/>
        <v>4.3</v>
      </c>
      <c r="K36" s="35">
        <v>43104</v>
      </c>
    </row>
    <row r="37" spans="1:11" ht="45" x14ac:dyDescent="0.25">
      <c r="A37" s="136"/>
      <c r="B37" s="138"/>
      <c r="C37" s="138"/>
      <c r="D37" s="29" t="s">
        <v>43</v>
      </c>
      <c r="E37" s="29" t="s">
        <v>43</v>
      </c>
      <c r="F37" s="65" t="s">
        <v>722</v>
      </c>
      <c r="G37" s="29" t="s">
        <v>234</v>
      </c>
      <c r="H37" s="29">
        <v>1</v>
      </c>
      <c r="I37" s="30">
        <v>12.6</v>
      </c>
      <c r="J37" s="30">
        <f t="shared" si="0"/>
        <v>12.6</v>
      </c>
      <c r="K37" s="35">
        <v>43104</v>
      </c>
    </row>
    <row r="38" spans="1:11" ht="45" x14ac:dyDescent="0.25">
      <c r="A38" s="136"/>
      <c r="B38" s="138"/>
      <c r="C38" s="138"/>
      <c r="D38" s="29" t="s">
        <v>43</v>
      </c>
      <c r="E38" s="29" t="s">
        <v>43</v>
      </c>
      <c r="F38" s="65" t="s">
        <v>723</v>
      </c>
      <c r="G38" s="29" t="s">
        <v>234</v>
      </c>
      <c r="H38" s="29">
        <v>1</v>
      </c>
      <c r="I38" s="30">
        <v>14.4</v>
      </c>
      <c r="J38" s="30">
        <f t="shared" si="0"/>
        <v>14.4</v>
      </c>
      <c r="K38" s="35">
        <v>43104</v>
      </c>
    </row>
    <row r="39" spans="1:11" ht="45" x14ac:dyDescent="0.25">
      <c r="A39" s="136"/>
      <c r="B39" s="138"/>
      <c r="C39" s="138"/>
      <c r="D39" s="29" t="s">
        <v>43</v>
      </c>
      <c r="E39" s="29" t="s">
        <v>43</v>
      </c>
      <c r="F39" s="65" t="s">
        <v>724</v>
      </c>
      <c r="G39" s="29" t="s">
        <v>213</v>
      </c>
      <c r="H39" s="29">
        <v>5</v>
      </c>
      <c r="I39" s="30">
        <v>0.21</v>
      </c>
      <c r="J39" s="30">
        <f t="shared" si="0"/>
        <v>1.05</v>
      </c>
      <c r="K39" s="35">
        <v>43104</v>
      </c>
    </row>
    <row r="40" spans="1:11" ht="30" x14ac:dyDescent="0.25">
      <c r="A40" s="136"/>
      <c r="B40" s="138"/>
      <c r="C40" s="138"/>
      <c r="D40" s="29" t="s">
        <v>43</v>
      </c>
      <c r="E40" s="29" t="s">
        <v>43</v>
      </c>
      <c r="F40" s="65" t="s">
        <v>725</v>
      </c>
      <c r="G40" s="29" t="s">
        <v>726</v>
      </c>
      <c r="H40" s="29">
        <v>1</v>
      </c>
      <c r="I40" s="30">
        <v>42.66</v>
      </c>
      <c r="J40" s="30">
        <f t="shared" si="0"/>
        <v>42.66</v>
      </c>
      <c r="K40" s="35">
        <v>43104</v>
      </c>
    </row>
    <row r="41" spans="1:11" x14ac:dyDescent="0.25">
      <c r="A41" s="136"/>
      <c r="B41" s="138"/>
      <c r="C41" s="138"/>
      <c r="D41" s="29" t="s">
        <v>43</v>
      </c>
      <c r="E41" s="29" t="s">
        <v>43</v>
      </c>
      <c r="F41" s="65" t="s">
        <v>727</v>
      </c>
      <c r="G41" s="29" t="s">
        <v>183</v>
      </c>
      <c r="H41" s="29">
        <v>300</v>
      </c>
      <c r="I41" s="30">
        <v>18.57</v>
      </c>
      <c r="J41" s="30">
        <f t="shared" si="0"/>
        <v>5571</v>
      </c>
      <c r="K41" s="35">
        <v>43104</v>
      </c>
    </row>
    <row r="42" spans="1:11" x14ac:dyDescent="0.25">
      <c r="A42" s="136"/>
      <c r="B42" s="138"/>
      <c r="C42" s="138"/>
      <c r="D42" s="29" t="s">
        <v>43</v>
      </c>
      <c r="E42" s="29" t="s">
        <v>43</v>
      </c>
      <c r="F42" s="65" t="s">
        <v>500</v>
      </c>
      <c r="G42" s="29" t="s">
        <v>183</v>
      </c>
      <c r="H42" s="29">
        <v>40</v>
      </c>
      <c r="I42" s="30">
        <v>29.16</v>
      </c>
      <c r="J42" s="30">
        <f t="shared" si="0"/>
        <v>1166.4000000000001</v>
      </c>
      <c r="K42" s="35">
        <v>43104</v>
      </c>
    </row>
    <row r="43" spans="1:11" x14ac:dyDescent="0.25">
      <c r="A43" s="136"/>
      <c r="B43" s="138"/>
      <c r="C43" s="138"/>
      <c r="D43" s="29" t="s">
        <v>43</v>
      </c>
      <c r="E43" s="29" t="s">
        <v>43</v>
      </c>
      <c r="F43" s="65" t="s">
        <v>728</v>
      </c>
      <c r="G43" s="28" t="s">
        <v>183</v>
      </c>
      <c r="H43" s="29">
        <v>24</v>
      </c>
      <c r="I43" s="30">
        <v>24.09</v>
      </c>
      <c r="J43" s="30">
        <f t="shared" si="0"/>
        <v>578.16</v>
      </c>
      <c r="K43" s="35">
        <v>43104</v>
      </c>
    </row>
    <row r="44" spans="1:11" x14ac:dyDescent="0.25">
      <c r="A44" s="136"/>
      <c r="B44" s="138"/>
      <c r="C44" s="138"/>
      <c r="D44" s="29" t="s">
        <v>43</v>
      </c>
      <c r="E44" s="29" t="s">
        <v>43</v>
      </c>
      <c r="F44" s="65" t="s">
        <v>729</v>
      </c>
      <c r="G44" s="29" t="s">
        <v>183</v>
      </c>
      <c r="H44" s="29">
        <v>100</v>
      </c>
      <c r="I44" s="30">
        <v>22.25</v>
      </c>
      <c r="J44" s="30">
        <f t="shared" si="0"/>
        <v>2225</v>
      </c>
      <c r="K44" s="35">
        <v>43104</v>
      </c>
    </row>
    <row r="45" spans="1:11" x14ac:dyDescent="0.25">
      <c r="A45" s="136"/>
      <c r="B45" s="138"/>
      <c r="C45" s="138"/>
      <c r="D45" s="29" t="s">
        <v>43</v>
      </c>
      <c r="E45" s="29" t="s">
        <v>43</v>
      </c>
      <c r="F45" s="65" t="s">
        <v>730</v>
      </c>
      <c r="G45" s="29" t="s">
        <v>151</v>
      </c>
      <c r="H45" s="29">
        <v>20</v>
      </c>
      <c r="I45" s="30">
        <v>5.63</v>
      </c>
      <c r="J45" s="30">
        <f t="shared" si="0"/>
        <v>112.6</v>
      </c>
      <c r="K45" s="35">
        <v>43104</v>
      </c>
    </row>
    <row r="46" spans="1:11" ht="30" x14ac:dyDescent="0.25">
      <c r="A46" s="136"/>
      <c r="B46" s="138"/>
      <c r="C46" s="138"/>
      <c r="D46" s="29" t="s">
        <v>43</v>
      </c>
      <c r="E46" s="29" t="s">
        <v>43</v>
      </c>
      <c r="F46" s="65" t="s">
        <v>731</v>
      </c>
      <c r="G46" s="29" t="s">
        <v>151</v>
      </c>
      <c r="H46" s="29">
        <v>4</v>
      </c>
      <c r="I46" s="30">
        <v>41.27</v>
      </c>
      <c r="J46" s="30">
        <f t="shared" si="0"/>
        <v>165.08</v>
      </c>
      <c r="K46" s="35">
        <v>43104</v>
      </c>
    </row>
    <row r="47" spans="1:11" ht="30" x14ac:dyDescent="0.25">
      <c r="A47" s="136"/>
      <c r="B47" s="138"/>
      <c r="C47" s="138"/>
      <c r="D47" s="29" t="s">
        <v>43</v>
      </c>
      <c r="E47" s="29" t="s">
        <v>43</v>
      </c>
      <c r="F47" s="65" t="s">
        <v>732</v>
      </c>
      <c r="G47" s="29" t="s">
        <v>183</v>
      </c>
      <c r="H47" s="29">
        <v>18</v>
      </c>
      <c r="I47" s="30">
        <v>13.5</v>
      </c>
      <c r="J47" s="30">
        <f t="shared" si="0"/>
        <v>243</v>
      </c>
      <c r="K47" s="35">
        <v>43104</v>
      </c>
    </row>
    <row r="48" spans="1:11" x14ac:dyDescent="0.25">
      <c r="A48" s="136"/>
      <c r="B48" s="138"/>
      <c r="C48" s="138"/>
      <c r="D48" s="29" t="s">
        <v>43</v>
      </c>
      <c r="E48" s="29" t="s">
        <v>43</v>
      </c>
      <c r="F48" s="65" t="s">
        <v>733</v>
      </c>
      <c r="G48" s="29" t="s">
        <v>151</v>
      </c>
      <c r="H48" s="29">
        <v>3</v>
      </c>
      <c r="I48" s="30">
        <v>33.299999999999997</v>
      </c>
      <c r="J48" s="30">
        <f t="shared" si="0"/>
        <v>99.899999999999991</v>
      </c>
      <c r="K48" s="35">
        <v>43104</v>
      </c>
    </row>
    <row r="49" spans="1:11" x14ac:dyDescent="0.25">
      <c r="A49" s="136"/>
      <c r="B49" s="138"/>
      <c r="C49" s="138"/>
      <c r="D49" s="29" t="s">
        <v>43</v>
      </c>
      <c r="E49" s="29" t="s">
        <v>43</v>
      </c>
      <c r="F49" s="65" t="s">
        <v>95</v>
      </c>
      <c r="G49" s="29" t="s">
        <v>183</v>
      </c>
      <c r="H49" s="29">
        <v>1</v>
      </c>
      <c r="I49" s="30">
        <v>1.35</v>
      </c>
      <c r="J49" s="30">
        <f t="shared" si="0"/>
        <v>1.35</v>
      </c>
      <c r="K49" s="35">
        <v>43104</v>
      </c>
    </row>
    <row r="50" spans="1:11" x14ac:dyDescent="0.25">
      <c r="A50" s="136"/>
      <c r="B50" s="138"/>
      <c r="C50" s="138"/>
      <c r="D50" s="29" t="s">
        <v>43</v>
      </c>
      <c r="E50" s="29" t="s">
        <v>43</v>
      </c>
      <c r="F50" s="65" t="s">
        <v>734</v>
      </c>
      <c r="G50" s="29" t="s">
        <v>183</v>
      </c>
      <c r="H50" s="29">
        <v>1</v>
      </c>
      <c r="I50" s="30">
        <v>13.52</v>
      </c>
      <c r="J50" s="30">
        <f t="shared" si="0"/>
        <v>13.52</v>
      </c>
      <c r="K50" s="35">
        <v>43104</v>
      </c>
    </row>
    <row r="51" spans="1:11" x14ac:dyDescent="0.25">
      <c r="A51" s="136"/>
      <c r="B51" s="138"/>
      <c r="C51" s="138"/>
      <c r="D51" s="29" t="s">
        <v>43</v>
      </c>
      <c r="E51" s="29" t="s">
        <v>43</v>
      </c>
      <c r="F51" s="65" t="s">
        <v>507</v>
      </c>
      <c r="G51" s="29" t="s">
        <v>183</v>
      </c>
      <c r="H51" s="29">
        <v>500</v>
      </c>
      <c r="I51" s="30">
        <v>0.53</v>
      </c>
      <c r="J51" s="30">
        <f t="shared" si="0"/>
        <v>265</v>
      </c>
      <c r="K51" s="35">
        <v>43104</v>
      </c>
    </row>
    <row r="52" spans="1:11" x14ac:dyDescent="0.25">
      <c r="A52" s="136"/>
      <c r="B52" s="138"/>
      <c r="C52" s="138"/>
      <c r="D52" s="29" t="s">
        <v>43</v>
      </c>
      <c r="E52" s="29" t="s">
        <v>43</v>
      </c>
      <c r="F52" s="65" t="s">
        <v>735</v>
      </c>
      <c r="G52" s="29" t="s">
        <v>736</v>
      </c>
      <c r="H52" s="29">
        <v>2</v>
      </c>
      <c r="I52" s="30">
        <v>0.77</v>
      </c>
      <c r="J52" s="30">
        <f t="shared" si="0"/>
        <v>1.54</v>
      </c>
      <c r="K52" s="35">
        <v>43104</v>
      </c>
    </row>
    <row r="53" spans="1:11" x14ac:dyDescent="0.25">
      <c r="A53" s="136"/>
      <c r="B53" s="138"/>
      <c r="C53" s="138"/>
      <c r="D53" s="29" t="s">
        <v>43</v>
      </c>
      <c r="E53" s="29" t="s">
        <v>43</v>
      </c>
      <c r="F53" s="65" t="s">
        <v>510</v>
      </c>
      <c r="G53" s="29" t="s">
        <v>736</v>
      </c>
      <c r="H53" s="29">
        <v>30</v>
      </c>
      <c r="I53" s="30">
        <v>4.8099999999999996</v>
      </c>
      <c r="J53" s="30">
        <f t="shared" si="0"/>
        <v>144.29999999999998</v>
      </c>
      <c r="K53" s="35">
        <v>43104</v>
      </c>
    </row>
    <row r="54" spans="1:11" ht="45" x14ac:dyDescent="0.25">
      <c r="A54" s="136"/>
      <c r="B54" s="138"/>
      <c r="C54" s="138"/>
      <c r="D54" s="29" t="s">
        <v>43</v>
      </c>
      <c r="E54" s="29" t="s">
        <v>43</v>
      </c>
      <c r="F54" s="65" t="s">
        <v>737</v>
      </c>
      <c r="G54" s="29" t="s">
        <v>738</v>
      </c>
      <c r="H54" s="29">
        <v>50</v>
      </c>
      <c r="I54" s="30">
        <v>7.37</v>
      </c>
      <c r="J54" s="30">
        <f t="shared" si="0"/>
        <v>368.5</v>
      </c>
      <c r="K54" s="35">
        <v>43104</v>
      </c>
    </row>
    <row r="55" spans="1:11" x14ac:dyDescent="0.25">
      <c r="A55" s="136"/>
      <c r="B55" s="138"/>
      <c r="C55" s="138"/>
      <c r="D55" s="29" t="s">
        <v>43</v>
      </c>
      <c r="E55" s="29" t="s">
        <v>43</v>
      </c>
      <c r="F55" s="65" t="s">
        <v>510</v>
      </c>
      <c r="G55" s="29" t="s">
        <v>155</v>
      </c>
      <c r="H55" s="29">
        <v>50</v>
      </c>
      <c r="I55" s="30">
        <v>4.09</v>
      </c>
      <c r="J55" s="30">
        <f t="shared" si="0"/>
        <v>204.5</v>
      </c>
      <c r="K55" s="35">
        <v>43104</v>
      </c>
    </row>
    <row r="56" spans="1:11" x14ac:dyDescent="0.25">
      <c r="A56" s="136"/>
      <c r="B56" s="138"/>
      <c r="C56" s="138"/>
      <c r="D56" s="29" t="s">
        <v>43</v>
      </c>
      <c r="E56" s="29" t="s">
        <v>43</v>
      </c>
      <c r="F56" s="65" t="s">
        <v>739</v>
      </c>
      <c r="G56" s="29" t="s">
        <v>740</v>
      </c>
      <c r="H56" s="29">
        <v>200</v>
      </c>
      <c r="I56" s="30">
        <v>5.78</v>
      </c>
      <c r="J56" s="30">
        <f t="shared" si="0"/>
        <v>1156</v>
      </c>
      <c r="K56" s="35">
        <v>43104</v>
      </c>
    </row>
    <row r="57" spans="1:11" ht="30" x14ac:dyDescent="0.25">
      <c r="A57" s="136"/>
      <c r="B57" s="138"/>
      <c r="C57" s="138"/>
      <c r="D57" s="29" t="s">
        <v>43</v>
      </c>
      <c r="E57" s="29" t="s">
        <v>43</v>
      </c>
      <c r="F57" s="65" t="s">
        <v>741</v>
      </c>
      <c r="G57" s="29" t="s">
        <v>736</v>
      </c>
      <c r="H57" s="29">
        <v>56</v>
      </c>
      <c r="I57" s="30">
        <v>4.76</v>
      </c>
      <c r="J57" s="30">
        <f t="shared" si="0"/>
        <v>266.56</v>
      </c>
      <c r="K57" s="35">
        <v>43104</v>
      </c>
    </row>
    <row r="58" spans="1:11" ht="30" x14ac:dyDescent="0.25">
      <c r="A58" s="136"/>
      <c r="B58" s="138"/>
      <c r="C58" s="138"/>
      <c r="D58" s="29" t="s">
        <v>43</v>
      </c>
      <c r="E58" s="29" t="s">
        <v>43</v>
      </c>
      <c r="F58" s="65" t="s">
        <v>742</v>
      </c>
      <c r="G58" s="29" t="s">
        <v>736</v>
      </c>
      <c r="H58" s="29">
        <v>600</v>
      </c>
      <c r="I58" s="30">
        <v>2.96</v>
      </c>
      <c r="J58" s="30">
        <f t="shared" si="0"/>
        <v>1776</v>
      </c>
      <c r="K58" s="35">
        <v>43104</v>
      </c>
    </row>
    <row r="59" spans="1:11" ht="75" x14ac:dyDescent="0.25">
      <c r="A59" s="136"/>
      <c r="B59" s="138"/>
      <c r="C59" s="138"/>
      <c r="D59" s="29" t="s">
        <v>43</v>
      </c>
      <c r="E59" s="29" t="s">
        <v>43</v>
      </c>
      <c r="F59" s="65" t="s">
        <v>743</v>
      </c>
      <c r="G59" s="29" t="s">
        <v>744</v>
      </c>
      <c r="H59" s="29">
        <v>600</v>
      </c>
      <c r="I59" s="30">
        <v>12.01</v>
      </c>
      <c r="J59" s="30">
        <f t="shared" si="0"/>
        <v>7206</v>
      </c>
      <c r="K59" s="35">
        <v>43104</v>
      </c>
    </row>
    <row r="60" spans="1:11" ht="30" x14ac:dyDescent="0.25">
      <c r="A60" s="136"/>
      <c r="B60" s="138"/>
      <c r="C60" s="138"/>
      <c r="D60" s="29" t="s">
        <v>43</v>
      </c>
      <c r="E60" s="29" t="s">
        <v>43</v>
      </c>
      <c r="F60" s="65" t="s">
        <v>745</v>
      </c>
      <c r="G60" s="29" t="s">
        <v>736</v>
      </c>
      <c r="H60" s="29">
        <v>30</v>
      </c>
      <c r="I60" s="30">
        <v>6.57</v>
      </c>
      <c r="J60" s="30">
        <f t="shared" si="0"/>
        <v>197.10000000000002</v>
      </c>
      <c r="K60" s="35">
        <v>43104</v>
      </c>
    </row>
    <row r="61" spans="1:11" x14ac:dyDescent="0.25">
      <c r="A61" s="136"/>
      <c r="B61" s="138"/>
      <c r="C61" s="138"/>
      <c r="D61" s="29" t="s">
        <v>43</v>
      </c>
      <c r="E61" s="29" t="s">
        <v>43</v>
      </c>
      <c r="F61" s="65" t="s">
        <v>416</v>
      </c>
      <c r="G61" s="29" t="s">
        <v>744</v>
      </c>
      <c r="H61" s="29">
        <v>2</v>
      </c>
      <c r="I61" s="30">
        <v>3.27</v>
      </c>
      <c r="J61" s="30">
        <f t="shared" si="0"/>
        <v>6.54</v>
      </c>
      <c r="K61" s="35">
        <v>43104</v>
      </c>
    </row>
    <row r="62" spans="1:11" x14ac:dyDescent="0.25">
      <c r="A62" s="136"/>
      <c r="B62" s="138"/>
      <c r="C62" s="138"/>
      <c r="D62" s="29" t="s">
        <v>43</v>
      </c>
      <c r="E62" s="29" t="s">
        <v>43</v>
      </c>
      <c r="F62" s="65" t="s">
        <v>582</v>
      </c>
      <c r="G62" s="29" t="s">
        <v>744</v>
      </c>
      <c r="H62" s="29">
        <v>3</v>
      </c>
      <c r="I62" s="30">
        <v>10.63</v>
      </c>
      <c r="J62" s="30">
        <f t="shared" si="0"/>
        <v>31.89</v>
      </c>
      <c r="K62" s="35">
        <v>43104</v>
      </c>
    </row>
    <row r="63" spans="1:11" x14ac:dyDescent="0.25">
      <c r="A63" s="136"/>
      <c r="B63" s="138"/>
      <c r="C63" s="138"/>
      <c r="D63" s="29" t="s">
        <v>43</v>
      </c>
      <c r="E63" s="29" t="s">
        <v>43</v>
      </c>
      <c r="F63" s="65" t="s">
        <v>746</v>
      </c>
      <c r="G63" s="29" t="s">
        <v>736</v>
      </c>
      <c r="H63" s="29">
        <v>160</v>
      </c>
      <c r="I63" s="30">
        <v>4.88</v>
      </c>
      <c r="J63" s="30">
        <f t="shared" si="0"/>
        <v>780.8</v>
      </c>
      <c r="K63" s="35">
        <v>43104</v>
      </c>
    </row>
    <row r="64" spans="1:11" x14ac:dyDescent="0.25">
      <c r="A64" s="136"/>
      <c r="B64" s="138"/>
      <c r="C64" s="138"/>
      <c r="D64" s="29" t="s">
        <v>43</v>
      </c>
      <c r="E64" s="29" t="s">
        <v>43</v>
      </c>
      <c r="F64" s="65" t="s">
        <v>349</v>
      </c>
      <c r="G64" s="29" t="s">
        <v>736</v>
      </c>
      <c r="H64" s="29">
        <v>116</v>
      </c>
      <c r="I64" s="30">
        <v>17.510000000000002</v>
      </c>
      <c r="J64" s="30">
        <f t="shared" si="0"/>
        <v>2031.16</v>
      </c>
      <c r="K64" s="35">
        <v>43104</v>
      </c>
    </row>
    <row r="65" spans="1:11" ht="30" x14ac:dyDescent="0.25">
      <c r="A65" s="136"/>
      <c r="B65" s="138"/>
      <c r="C65" s="138"/>
      <c r="D65" s="29" t="s">
        <v>43</v>
      </c>
      <c r="E65" s="29" t="s">
        <v>43</v>
      </c>
      <c r="F65" s="65" t="s">
        <v>357</v>
      </c>
      <c r="G65" s="29" t="s">
        <v>736</v>
      </c>
      <c r="H65" s="29">
        <v>40</v>
      </c>
      <c r="I65" s="30">
        <v>14.36</v>
      </c>
      <c r="J65" s="30">
        <f t="shared" si="0"/>
        <v>574.4</v>
      </c>
      <c r="K65" s="35">
        <v>43104</v>
      </c>
    </row>
    <row r="66" spans="1:11" ht="60" x14ac:dyDescent="0.25">
      <c r="A66" s="136"/>
      <c r="B66" s="138"/>
      <c r="C66" s="138"/>
      <c r="D66" s="29" t="s">
        <v>43</v>
      </c>
      <c r="E66" s="29" t="s">
        <v>43</v>
      </c>
      <c r="F66" s="65" t="s">
        <v>747</v>
      </c>
      <c r="G66" s="29" t="s">
        <v>736</v>
      </c>
      <c r="H66" s="29">
        <v>1500</v>
      </c>
      <c r="I66" s="30">
        <v>2.1800000000000002</v>
      </c>
      <c r="J66" s="30">
        <f t="shared" si="0"/>
        <v>3270.0000000000005</v>
      </c>
      <c r="K66" s="35">
        <v>43104</v>
      </c>
    </row>
    <row r="67" spans="1:11" x14ac:dyDescent="0.25">
      <c r="A67" s="136"/>
      <c r="B67" s="138"/>
      <c r="C67" s="138"/>
      <c r="D67" s="29" t="s">
        <v>43</v>
      </c>
      <c r="E67" s="29" t="s">
        <v>43</v>
      </c>
      <c r="F67" s="65" t="s">
        <v>353</v>
      </c>
      <c r="G67" s="29" t="s">
        <v>736</v>
      </c>
      <c r="H67" s="29">
        <v>100</v>
      </c>
      <c r="I67" s="30">
        <v>8.1999999999999993</v>
      </c>
      <c r="J67" s="30">
        <f t="shared" si="0"/>
        <v>819.99999999999989</v>
      </c>
      <c r="K67" s="35">
        <v>43104</v>
      </c>
    </row>
    <row r="68" spans="1:11" x14ac:dyDescent="0.25">
      <c r="A68" s="136"/>
      <c r="B68" s="138"/>
      <c r="C68" s="138"/>
      <c r="D68" s="29" t="s">
        <v>43</v>
      </c>
      <c r="E68" s="29" t="s">
        <v>43</v>
      </c>
      <c r="F68" s="65" t="s">
        <v>546</v>
      </c>
      <c r="G68" s="29" t="s">
        <v>744</v>
      </c>
      <c r="H68" s="29">
        <v>500</v>
      </c>
      <c r="I68" s="30">
        <v>9.19</v>
      </c>
      <c r="J68" s="30">
        <f t="shared" si="0"/>
        <v>4595</v>
      </c>
      <c r="K68" s="35">
        <v>43104</v>
      </c>
    </row>
    <row r="69" spans="1:11" x14ac:dyDescent="0.25">
      <c r="A69" s="136"/>
      <c r="B69" s="138"/>
      <c r="C69" s="138"/>
      <c r="D69" s="29" t="s">
        <v>43</v>
      </c>
      <c r="E69" s="29" t="s">
        <v>43</v>
      </c>
      <c r="F69" s="65" t="s">
        <v>361</v>
      </c>
      <c r="G69" s="29" t="s">
        <v>736</v>
      </c>
      <c r="H69" s="29">
        <v>150</v>
      </c>
      <c r="I69" s="30">
        <v>1.22</v>
      </c>
      <c r="J69" s="30">
        <f t="shared" si="0"/>
        <v>183</v>
      </c>
      <c r="K69" s="35">
        <v>43104</v>
      </c>
    </row>
    <row r="70" spans="1:11" x14ac:dyDescent="0.25">
      <c r="A70" s="136"/>
      <c r="B70" s="138"/>
      <c r="C70" s="138"/>
      <c r="D70" s="29" t="s">
        <v>43</v>
      </c>
      <c r="E70" s="29" t="s">
        <v>43</v>
      </c>
      <c r="F70" s="65" t="s">
        <v>748</v>
      </c>
      <c r="G70" s="29" t="s">
        <v>155</v>
      </c>
      <c r="H70" s="29">
        <v>20</v>
      </c>
      <c r="I70" s="30">
        <v>1.19</v>
      </c>
      <c r="J70" s="30">
        <f t="shared" ref="J70:J133" si="1">+I70*H70</f>
        <v>23.799999999999997</v>
      </c>
      <c r="K70" s="35">
        <v>43104</v>
      </c>
    </row>
    <row r="71" spans="1:11" x14ac:dyDescent="0.25">
      <c r="A71" s="136"/>
      <c r="B71" s="138"/>
      <c r="C71" s="138"/>
      <c r="D71" s="29" t="s">
        <v>43</v>
      </c>
      <c r="E71" s="29" t="s">
        <v>43</v>
      </c>
      <c r="F71" s="65" t="s">
        <v>548</v>
      </c>
      <c r="G71" s="29" t="s">
        <v>736</v>
      </c>
      <c r="H71" s="29">
        <v>120</v>
      </c>
      <c r="I71" s="30">
        <v>3.98</v>
      </c>
      <c r="J71" s="30">
        <f t="shared" si="1"/>
        <v>477.6</v>
      </c>
      <c r="K71" s="35">
        <v>43104</v>
      </c>
    </row>
    <row r="72" spans="1:11" x14ac:dyDescent="0.25">
      <c r="A72" s="136"/>
      <c r="B72" s="138"/>
      <c r="C72" s="138"/>
      <c r="D72" s="29" t="s">
        <v>43</v>
      </c>
      <c r="E72" s="29" t="s">
        <v>43</v>
      </c>
      <c r="F72" s="65" t="s">
        <v>749</v>
      </c>
      <c r="G72" s="29" t="s">
        <v>750</v>
      </c>
      <c r="H72" s="29">
        <v>1800</v>
      </c>
      <c r="I72" s="30">
        <v>1.1299999999999999</v>
      </c>
      <c r="J72" s="30">
        <f t="shared" si="1"/>
        <v>2033.9999999999998</v>
      </c>
      <c r="K72" s="35">
        <v>43104</v>
      </c>
    </row>
    <row r="73" spans="1:11" x14ac:dyDescent="0.25">
      <c r="A73" s="136"/>
      <c r="B73" s="138"/>
      <c r="C73" s="138"/>
      <c r="D73" s="29" t="s">
        <v>43</v>
      </c>
      <c r="E73" s="29" t="s">
        <v>43</v>
      </c>
      <c r="F73" s="65" t="s">
        <v>751</v>
      </c>
      <c r="G73" s="29" t="s">
        <v>750</v>
      </c>
      <c r="H73" s="29">
        <v>1800</v>
      </c>
      <c r="I73" s="30">
        <v>0.17</v>
      </c>
      <c r="J73" s="30">
        <f t="shared" si="1"/>
        <v>306</v>
      </c>
      <c r="K73" s="35">
        <v>43104</v>
      </c>
    </row>
    <row r="74" spans="1:11" x14ac:dyDescent="0.25">
      <c r="A74" s="136"/>
      <c r="B74" s="138"/>
      <c r="C74" s="138"/>
      <c r="D74" s="29" t="s">
        <v>43</v>
      </c>
      <c r="E74" s="29" t="s">
        <v>43</v>
      </c>
      <c r="F74" s="65" t="s">
        <v>752</v>
      </c>
      <c r="G74" s="29" t="s">
        <v>736</v>
      </c>
      <c r="H74" s="29">
        <v>360</v>
      </c>
      <c r="I74" s="30">
        <v>4.55</v>
      </c>
      <c r="J74" s="30">
        <f t="shared" si="1"/>
        <v>1638</v>
      </c>
      <c r="K74" s="35">
        <v>43104</v>
      </c>
    </row>
    <row r="75" spans="1:11" x14ac:dyDescent="0.25">
      <c r="A75" s="136"/>
      <c r="B75" s="138"/>
      <c r="C75" s="138"/>
      <c r="D75" s="29" t="s">
        <v>43</v>
      </c>
      <c r="E75" s="29" t="s">
        <v>43</v>
      </c>
      <c r="F75" s="65" t="s">
        <v>753</v>
      </c>
      <c r="G75" s="29" t="s">
        <v>183</v>
      </c>
      <c r="H75" s="29">
        <v>20</v>
      </c>
      <c r="I75" s="30">
        <v>2.16</v>
      </c>
      <c r="J75" s="30">
        <f t="shared" si="1"/>
        <v>43.2</v>
      </c>
      <c r="K75" s="35">
        <v>43104</v>
      </c>
    </row>
    <row r="76" spans="1:11" x14ac:dyDescent="0.25">
      <c r="A76" s="136"/>
      <c r="B76" s="138"/>
      <c r="C76" s="138"/>
      <c r="D76" s="29" t="s">
        <v>43</v>
      </c>
      <c r="E76" s="29" t="s">
        <v>43</v>
      </c>
      <c r="F76" s="65" t="s">
        <v>127</v>
      </c>
      <c r="G76" s="29" t="s">
        <v>736</v>
      </c>
      <c r="H76" s="29">
        <v>60</v>
      </c>
      <c r="I76" s="30">
        <v>18.190000000000001</v>
      </c>
      <c r="J76" s="30">
        <f t="shared" si="1"/>
        <v>1091.4000000000001</v>
      </c>
      <c r="K76" s="35">
        <v>43104</v>
      </c>
    </row>
    <row r="77" spans="1:11" x14ac:dyDescent="0.25">
      <c r="A77" s="136"/>
      <c r="B77" s="138"/>
      <c r="C77" s="138"/>
      <c r="D77" s="29" t="s">
        <v>43</v>
      </c>
      <c r="E77" s="29" t="s">
        <v>43</v>
      </c>
      <c r="F77" s="65" t="s">
        <v>471</v>
      </c>
      <c r="G77" s="29" t="s">
        <v>183</v>
      </c>
      <c r="H77" s="29">
        <v>60</v>
      </c>
      <c r="I77" s="30">
        <v>5.72</v>
      </c>
      <c r="J77" s="30">
        <f t="shared" si="1"/>
        <v>343.2</v>
      </c>
      <c r="K77" s="35">
        <v>43104</v>
      </c>
    </row>
    <row r="78" spans="1:11" x14ac:dyDescent="0.25">
      <c r="A78" s="136"/>
      <c r="B78" s="138"/>
      <c r="C78" s="138"/>
      <c r="D78" s="29" t="s">
        <v>43</v>
      </c>
      <c r="E78" s="29" t="s">
        <v>43</v>
      </c>
      <c r="F78" s="65" t="s">
        <v>754</v>
      </c>
      <c r="G78" s="29" t="s">
        <v>183</v>
      </c>
      <c r="H78" s="29">
        <v>120</v>
      </c>
      <c r="I78" s="30">
        <v>5</v>
      </c>
      <c r="J78" s="30">
        <f t="shared" si="1"/>
        <v>600</v>
      </c>
      <c r="K78" s="35">
        <v>43104</v>
      </c>
    </row>
    <row r="79" spans="1:11" ht="30" x14ac:dyDescent="0.25">
      <c r="A79" s="136"/>
      <c r="B79" s="138"/>
      <c r="C79" s="138"/>
      <c r="D79" s="29" t="s">
        <v>43</v>
      </c>
      <c r="E79" s="29" t="s">
        <v>43</v>
      </c>
      <c r="F79" s="65" t="s">
        <v>755</v>
      </c>
      <c r="G79" s="29" t="s">
        <v>736</v>
      </c>
      <c r="H79" s="29">
        <v>50</v>
      </c>
      <c r="I79" s="30">
        <v>7.92</v>
      </c>
      <c r="J79" s="30">
        <f t="shared" si="1"/>
        <v>396</v>
      </c>
      <c r="K79" s="35">
        <v>43104</v>
      </c>
    </row>
    <row r="80" spans="1:11" ht="45" x14ac:dyDescent="0.25">
      <c r="A80" s="136"/>
      <c r="B80" s="138"/>
      <c r="C80" s="138"/>
      <c r="D80" s="29" t="s">
        <v>43</v>
      </c>
      <c r="E80" s="29" t="s">
        <v>43</v>
      </c>
      <c r="F80" s="65" t="s">
        <v>756</v>
      </c>
      <c r="G80" s="29" t="s">
        <v>155</v>
      </c>
      <c r="H80" s="29">
        <v>20</v>
      </c>
      <c r="I80" s="30">
        <v>7.37</v>
      </c>
      <c r="J80" s="30">
        <f t="shared" si="1"/>
        <v>147.4</v>
      </c>
      <c r="K80" s="35">
        <v>43104</v>
      </c>
    </row>
    <row r="81" spans="1:11" ht="30" x14ac:dyDescent="0.25">
      <c r="A81" s="136"/>
      <c r="B81" s="138"/>
      <c r="C81" s="138"/>
      <c r="D81" s="29" t="s">
        <v>43</v>
      </c>
      <c r="E81" s="29" t="s">
        <v>43</v>
      </c>
      <c r="F81" s="65" t="s">
        <v>757</v>
      </c>
      <c r="G81" s="29" t="s">
        <v>150</v>
      </c>
      <c r="H81" s="29">
        <v>2</v>
      </c>
      <c r="I81" s="30">
        <v>33.380000000000003</v>
      </c>
      <c r="J81" s="30">
        <f t="shared" si="1"/>
        <v>66.760000000000005</v>
      </c>
      <c r="K81" s="35">
        <v>43104</v>
      </c>
    </row>
    <row r="82" spans="1:11" x14ac:dyDescent="0.25">
      <c r="A82" s="136"/>
      <c r="B82" s="138"/>
      <c r="C82" s="138"/>
      <c r="D82" s="29" t="s">
        <v>43</v>
      </c>
      <c r="E82" s="29" t="s">
        <v>43</v>
      </c>
      <c r="F82" s="65" t="s">
        <v>696</v>
      </c>
      <c r="G82" s="29" t="s">
        <v>150</v>
      </c>
      <c r="H82" s="29">
        <v>500</v>
      </c>
      <c r="I82" s="30">
        <v>4.57</v>
      </c>
      <c r="J82" s="30">
        <f t="shared" si="1"/>
        <v>2285</v>
      </c>
      <c r="K82" s="35">
        <v>43104</v>
      </c>
    </row>
    <row r="83" spans="1:11" ht="30" x14ac:dyDescent="0.25">
      <c r="A83" s="136"/>
      <c r="B83" s="138"/>
      <c r="C83" s="138"/>
      <c r="D83" s="29" t="s">
        <v>43</v>
      </c>
      <c r="E83" s="29" t="s">
        <v>43</v>
      </c>
      <c r="F83" s="65" t="s">
        <v>758</v>
      </c>
      <c r="G83" s="29" t="s">
        <v>155</v>
      </c>
      <c r="H83" s="29">
        <v>25</v>
      </c>
      <c r="I83" s="30">
        <v>8.25</v>
      </c>
      <c r="J83" s="30">
        <f t="shared" si="1"/>
        <v>206.25</v>
      </c>
      <c r="K83" s="35">
        <v>43104</v>
      </c>
    </row>
    <row r="84" spans="1:11" ht="30" x14ac:dyDescent="0.25">
      <c r="A84" s="136"/>
      <c r="B84" s="138"/>
      <c r="C84" s="138"/>
      <c r="D84" s="29" t="s">
        <v>43</v>
      </c>
      <c r="E84" s="29" t="s">
        <v>43</v>
      </c>
      <c r="F84" s="65" t="s">
        <v>759</v>
      </c>
      <c r="G84" s="29" t="s">
        <v>150</v>
      </c>
      <c r="H84" s="29">
        <v>100</v>
      </c>
      <c r="I84" s="30">
        <v>6.37</v>
      </c>
      <c r="J84" s="30">
        <f t="shared" si="1"/>
        <v>637</v>
      </c>
      <c r="K84" s="35">
        <v>43104</v>
      </c>
    </row>
    <row r="85" spans="1:11" x14ac:dyDescent="0.25">
      <c r="A85" s="136"/>
      <c r="B85" s="138"/>
      <c r="C85" s="138"/>
      <c r="D85" s="29" t="s">
        <v>43</v>
      </c>
      <c r="E85" s="29" t="s">
        <v>43</v>
      </c>
      <c r="F85" s="65" t="s">
        <v>394</v>
      </c>
      <c r="G85" s="29" t="s">
        <v>744</v>
      </c>
      <c r="H85" s="29">
        <v>2</v>
      </c>
      <c r="I85" s="30">
        <v>6.37</v>
      </c>
      <c r="J85" s="30">
        <f t="shared" si="1"/>
        <v>12.74</v>
      </c>
      <c r="K85" s="35">
        <v>43104</v>
      </c>
    </row>
    <row r="86" spans="1:11" ht="30" x14ac:dyDescent="0.25">
      <c r="A86" s="136"/>
      <c r="B86" s="138"/>
      <c r="C86" s="138"/>
      <c r="D86" s="29" t="s">
        <v>43</v>
      </c>
      <c r="E86" s="29" t="s">
        <v>43</v>
      </c>
      <c r="F86" s="65" t="s">
        <v>760</v>
      </c>
      <c r="G86" s="29" t="s">
        <v>150</v>
      </c>
      <c r="H86" s="29">
        <v>100</v>
      </c>
      <c r="I86" s="30">
        <v>12.78</v>
      </c>
      <c r="J86" s="30">
        <f t="shared" si="1"/>
        <v>1278</v>
      </c>
      <c r="K86" s="35">
        <v>43104</v>
      </c>
    </row>
    <row r="87" spans="1:11" ht="45" x14ac:dyDescent="0.25">
      <c r="A87" s="136"/>
      <c r="B87" s="138"/>
      <c r="C87" s="138"/>
      <c r="D87" s="29" t="s">
        <v>43</v>
      </c>
      <c r="E87" s="29" t="s">
        <v>43</v>
      </c>
      <c r="F87" s="65" t="s">
        <v>761</v>
      </c>
      <c r="G87" s="29" t="s">
        <v>744</v>
      </c>
      <c r="H87" s="29">
        <v>75</v>
      </c>
      <c r="I87" s="30">
        <v>8.9499999999999993</v>
      </c>
      <c r="J87" s="30">
        <f t="shared" si="1"/>
        <v>671.25</v>
      </c>
      <c r="K87" s="35">
        <v>43104</v>
      </c>
    </row>
    <row r="88" spans="1:11" x14ac:dyDescent="0.25">
      <c r="A88" s="136"/>
      <c r="B88" s="138"/>
      <c r="C88" s="138"/>
      <c r="D88" s="29" t="s">
        <v>43</v>
      </c>
      <c r="E88" s="29" t="s">
        <v>43</v>
      </c>
      <c r="F88" s="65" t="s">
        <v>503</v>
      </c>
      <c r="G88" s="29" t="s">
        <v>150</v>
      </c>
      <c r="H88" s="29">
        <v>25</v>
      </c>
      <c r="I88" s="30">
        <v>9.18</v>
      </c>
      <c r="J88" s="30">
        <f t="shared" si="1"/>
        <v>229.5</v>
      </c>
      <c r="K88" s="35">
        <v>43104</v>
      </c>
    </row>
    <row r="89" spans="1:11" ht="30" x14ac:dyDescent="0.25">
      <c r="A89" s="136"/>
      <c r="B89" s="138"/>
      <c r="C89" s="138"/>
      <c r="D89" s="29" t="s">
        <v>43</v>
      </c>
      <c r="E89" s="29" t="s">
        <v>43</v>
      </c>
      <c r="F89" s="65" t="s">
        <v>762</v>
      </c>
      <c r="G89" s="29" t="s">
        <v>150</v>
      </c>
      <c r="H89" s="29">
        <v>4</v>
      </c>
      <c r="I89" s="30">
        <v>14.61</v>
      </c>
      <c r="J89" s="30">
        <f t="shared" si="1"/>
        <v>58.44</v>
      </c>
      <c r="K89" s="35">
        <v>43104</v>
      </c>
    </row>
    <row r="90" spans="1:11" x14ac:dyDescent="0.25">
      <c r="A90" s="136"/>
      <c r="B90" s="138"/>
      <c r="C90" s="138"/>
      <c r="D90" s="29" t="s">
        <v>43</v>
      </c>
      <c r="E90" s="29" t="s">
        <v>43</v>
      </c>
      <c r="F90" s="65" t="s">
        <v>763</v>
      </c>
      <c r="G90" s="29" t="s">
        <v>764</v>
      </c>
      <c r="H90" s="29">
        <v>10</v>
      </c>
      <c r="I90" s="30">
        <v>16.11</v>
      </c>
      <c r="J90" s="30">
        <f t="shared" si="1"/>
        <v>161.1</v>
      </c>
      <c r="K90" s="35">
        <v>43104</v>
      </c>
    </row>
    <row r="91" spans="1:11" ht="30" x14ac:dyDescent="0.25">
      <c r="A91" s="136"/>
      <c r="B91" s="138"/>
      <c r="C91" s="138"/>
      <c r="D91" s="29" t="s">
        <v>43</v>
      </c>
      <c r="E91" s="29" t="s">
        <v>43</v>
      </c>
      <c r="F91" s="65" t="s">
        <v>765</v>
      </c>
      <c r="G91" s="29" t="s">
        <v>184</v>
      </c>
      <c r="H91" s="29">
        <v>20</v>
      </c>
      <c r="I91" s="30">
        <v>5.96</v>
      </c>
      <c r="J91" s="30">
        <f t="shared" si="1"/>
        <v>119.2</v>
      </c>
      <c r="K91" s="35">
        <v>43104</v>
      </c>
    </row>
    <row r="92" spans="1:11" ht="30" x14ac:dyDescent="0.25">
      <c r="A92" s="136"/>
      <c r="B92" s="138"/>
      <c r="C92" s="138"/>
      <c r="D92" s="29" t="s">
        <v>43</v>
      </c>
      <c r="E92" s="29" t="s">
        <v>43</v>
      </c>
      <c r="F92" s="65" t="s">
        <v>390</v>
      </c>
      <c r="G92" s="29" t="s">
        <v>184</v>
      </c>
      <c r="H92" s="29">
        <v>40</v>
      </c>
      <c r="I92" s="30">
        <v>10.41</v>
      </c>
      <c r="J92" s="30">
        <f t="shared" si="1"/>
        <v>416.4</v>
      </c>
      <c r="K92" s="35">
        <v>43104</v>
      </c>
    </row>
    <row r="93" spans="1:11" x14ac:dyDescent="0.25">
      <c r="A93" s="136"/>
      <c r="B93" s="138"/>
      <c r="C93" s="138"/>
      <c r="D93" s="29" t="s">
        <v>43</v>
      </c>
      <c r="E93" s="29" t="s">
        <v>43</v>
      </c>
      <c r="F93" s="65" t="s">
        <v>402</v>
      </c>
      <c r="G93" s="29" t="s">
        <v>442</v>
      </c>
      <c r="H93" s="29">
        <v>1</v>
      </c>
      <c r="I93" s="30">
        <v>43.18</v>
      </c>
      <c r="J93" s="30">
        <f t="shared" si="1"/>
        <v>43.18</v>
      </c>
      <c r="K93" s="35">
        <v>43104</v>
      </c>
    </row>
    <row r="94" spans="1:11" ht="30" x14ac:dyDescent="0.25">
      <c r="A94" s="136"/>
      <c r="B94" s="138"/>
      <c r="C94" s="138"/>
      <c r="D94" s="29" t="s">
        <v>43</v>
      </c>
      <c r="E94" s="29" t="s">
        <v>43</v>
      </c>
      <c r="F94" s="65" t="s">
        <v>766</v>
      </c>
      <c r="G94" s="29" t="s">
        <v>150</v>
      </c>
      <c r="H94" s="29">
        <v>5</v>
      </c>
      <c r="I94" s="30">
        <v>4.82</v>
      </c>
      <c r="J94" s="30">
        <f t="shared" si="1"/>
        <v>24.1</v>
      </c>
      <c r="K94" s="35">
        <v>43104</v>
      </c>
    </row>
    <row r="95" spans="1:11" x14ac:dyDescent="0.25">
      <c r="A95" s="136"/>
      <c r="B95" s="138"/>
      <c r="C95" s="138"/>
      <c r="D95" s="29" t="s">
        <v>43</v>
      </c>
      <c r="E95" s="29" t="s">
        <v>43</v>
      </c>
      <c r="F95" s="65" t="s">
        <v>767</v>
      </c>
      <c r="G95" s="29" t="s">
        <v>150</v>
      </c>
      <c r="H95" s="29">
        <v>30</v>
      </c>
      <c r="I95" s="30">
        <v>28.76</v>
      </c>
      <c r="J95" s="30">
        <f t="shared" si="1"/>
        <v>862.80000000000007</v>
      </c>
      <c r="K95" s="35">
        <v>43104</v>
      </c>
    </row>
    <row r="96" spans="1:11" x14ac:dyDescent="0.25">
      <c r="A96" s="136"/>
      <c r="B96" s="138"/>
      <c r="C96" s="138"/>
      <c r="D96" s="29" t="s">
        <v>43</v>
      </c>
      <c r="E96" s="29" t="s">
        <v>43</v>
      </c>
      <c r="F96" s="65" t="s">
        <v>355</v>
      </c>
      <c r="G96" s="29" t="s">
        <v>183</v>
      </c>
      <c r="H96" s="29">
        <v>25</v>
      </c>
      <c r="I96" s="30">
        <v>15.81</v>
      </c>
      <c r="J96" s="30">
        <f t="shared" si="1"/>
        <v>395.25</v>
      </c>
      <c r="K96" s="35">
        <v>43104</v>
      </c>
    </row>
    <row r="97" spans="1:11" ht="60" x14ac:dyDescent="0.25">
      <c r="A97" s="136"/>
      <c r="B97" s="138"/>
      <c r="C97" s="138"/>
      <c r="D97" s="29" t="s">
        <v>43</v>
      </c>
      <c r="E97" s="29" t="s">
        <v>43</v>
      </c>
      <c r="F97" s="65" t="s">
        <v>768</v>
      </c>
      <c r="G97" s="29" t="s">
        <v>184</v>
      </c>
      <c r="H97" s="29">
        <v>50</v>
      </c>
      <c r="I97" s="30">
        <v>10.69</v>
      </c>
      <c r="J97" s="30">
        <f t="shared" si="1"/>
        <v>534.5</v>
      </c>
      <c r="K97" s="35">
        <v>43104</v>
      </c>
    </row>
    <row r="98" spans="1:11" ht="30" x14ac:dyDescent="0.25">
      <c r="A98" s="136"/>
      <c r="B98" s="138"/>
      <c r="C98" s="138"/>
      <c r="D98" s="29" t="s">
        <v>43</v>
      </c>
      <c r="E98" s="29" t="s">
        <v>43</v>
      </c>
      <c r="F98" s="65" t="s">
        <v>769</v>
      </c>
      <c r="G98" s="29" t="s">
        <v>184</v>
      </c>
      <c r="H98" s="29">
        <v>25</v>
      </c>
      <c r="I98" s="30">
        <v>10.76</v>
      </c>
      <c r="J98" s="30">
        <f t="shared" si="1"/>
        <v>269</v>
      </c>
      <c r="K98" s="35">
        <v>43104</v>
      </c>
    </row>
    <row r="99" spans="1:11" ht="45" x14ac:dyDescent="0.25">
      <c r="A99" s="136"/>
      <c r="B99" s="138"/>
      <c r="C99" s="138"/>
      <c r="D99" s="29" t="s">
        <v>43</v>
      </c>
      <c r="E99" s="29" t="s">
        <v>43</v>
      </c>
      <c r="F99" s="65" t="s">
        <v>300</v>
      </c>
      <c r="G99" s="29" t="s">
        <v>740</v>
      </c>
      <c r="H99" s="29">
        <v>25</v>
      </c>
      <c r="I99" s="30">
        <v>11.89</v>
      </c>
      <c r="J99" s="30">
        <f t="shared" si="1"/>
        <v>297.25</v>
      </c>
      <c r="K99" s="35">
        <v>43104</v>
      </c>
    </row>
    <row r="100" spans="1:11" ht="45" x14ac:dyDescent="0.25">
      <c r="A100" s="136"/>
      <c r="B100" s="138"/>
      <c r="C100" s="138"/>
      <c r="D100" s="29" t="s">
        <v>43</v>
      </c>
      <c r="E100" s="29" t="s">
        <v>43</v>
      </c>
      <c r="F100" s="65" t="s">
        <v>770</v>
      </c>
      <c r="G100" s="29" t="s">
        <v>184</v>
      </c>
      <c r="H100" s="29">
        <v>25</v>
      </c>
      <c r="I100" s="30">
        <v>8.5299999999999994</v>
      </c>
      <c r="J100" s="30">
        <f t="shared" si="1"/>
        <v>213.24999999999997</v>
      </c>
      <c r="K100" s="35">
        <v>43104</v>
      </c>
    </row>
    <row r="101" spans="1:11" ht="30" x14ac:dyDescent="0.25">
      <c r="A101" s="136"/>
      <c r="B101" s="138"/>
      <c r="C101" s="138"/>
      <c r="D101" s="29" t="s">
        <v>43</v>
      </c>
      <c r="E101" s="29" t="s">
        <v>43</v>
      </c>
      <c r="F101" s="65" t="s">
        <v>771</v>
      </c>
      <c r="G101" s="29" t="s">
        <v>744</v>
      </c>
      <c r="H101" s="29">
        <v>10</v>
      </c>
      <c r="I101" s="30">
        <v>12.5</v>
      </c>
      <c r="J101" s="30">
        <f t="shared" si="1"/>
        <v>125</v>
      </c>
      <c r="K101" s="35">
        <v>43104</v>
      </c>
    </row>
    <row r="102" spans="1:11" x14ac:dyDescent="0.25">
      <c r="A102" s="136"/>
      <c r="B102" s="138"/>
      <c r="C102" s="138"/>
      <c r="D102" s="29" t="s">
        <v>43</v>
      </c>
      <c r="E102" s="29" t="s">
        <v>43</v>
      </c>
      <c r="F102" s="65" t="s">
        <v>123</v>
      </c>
      <c r="G102" s="29" t="s">
        <v>184</v>
      </c>
      <c r="H102" s="29">
        <v>40</v>
      </c>
      <c r="I102" s="30">
        <v>12.27</v>
      </c>
      <c r="J102" s="30">
        <f t="shared" si="1"/>
        <v>490.79999999999995</v>
      </c>
      <c r="K102" s="35">
        <v>43104</v>
      </c>
    </row>
    <row r="103" spans="1:11" ht="30" x14ac:dyDescent="0.25">
      <c r="A103" s="136"/>
      <c r="B103" s="138"/>
      <c r="C103" s="138"/>
      <c r="D103" s="29" t="s">
        <v>43</v>
      </c>
      <c r="E103" s="29" t="s">
        <v>43</v>
      </c>
      <c r="F103" s="65" t="s">
        <v>772</v>
      </c>
      <c r="G103" s="29" t="s">
        <v>184</v>
      </c>
      <c r="H103" s="29">
        <v>20</v>
      </c>
      <c r="I103" s="30">
        <v>16.559999999999999</v>
      </c>
      <c r="J103" s="30">
        <f t="shared" si="1"/>
        <v>331.2</v>
      </c>
      <c r="K103" s="35">
        <v>43104</v>
      </c>
    </row>
    <row r="104" spans="1:11" x14ac:dyDescent="0.25">
      <c r="A104" s="136"/>
      <c r="B104" s="138"/>
      <c r="C104" s="138"/>
      <c r="D104" s="29" t="s">
        <v>43</v>
      </c>
      <c r="E104" s="29" t="s">
        <v>43</v>
      </c>
      <c r="F104" s="65" t="s">
        <v>301</v>
      </c>
      <c r="G104" s="29" t="s">
        <v>150</v>
      </c>
      <c r="H104" s="29">
        <v>25</v>
      </c>
      <c r="I104" s="30">
        <v>6.72</v>
      </c>
      <c r="J104" s="30">
        <f t="shared" si="1"/>
        <v>168</v>
      </c>
      <c r="K104" s="35">
        <v>43104</v>
      </c>
    </row>
    <row r="105" spans="1:11" x14ac:dyDescent="0.25">
      <c r="A105" s="136"/>
      <c r="B105" s="138"/>
      <c r="C105" s="138"/>
      <c r="D105" s="29" t="s">
        <v>43</v>
      </c>
      <c r="E105" s="29" t="s">
        <v>43</v>
      </c>
      <c r="F105" s="65" t="s">
        <v>139</v>
      </c>
      <c r="G105" s="29" t="s">
        <v>744</v>
      </c>
      <c r="H105" s="29">
        <v>100</v>
      </c>
      <c r="I105" s="30">
        <v>9.73</v>
      </c>
      <c r="J105" s="30">
        <f t="shared" si="1"/>
        <v>973</v>
      </c>
      <c r="K105" s="35">
        <v>43104</v>
      </c>
    </row>
    <row r="106" spans="1:11" ht="30" x14ac:dyDescent="0.25">
      <c r="A106" s="136"/>
      <c r="B106" s="138"/>
      <c r="C106" s="136" t="s">
        <v>773</v>
      </c>
      <c r="D106" s="29" t="s">
        <v>43</v>
      </c>
      <c r="E106" s="29" t="s">
        <v>43</v>
      </c>
      <c r="F106" s="65" t="s">
        <v>774</v>
      </c>
      <c r="G106" s="29" t="s">
        <v>775</v>
      </c>
      <c r="H106" s="29">
        <v>1</v>
      </c>
      <c r="I106" s="30">
        <v>11.86</v>
      </c>
      <c r="J106" s="30">
        <f t="shared" si="1"/>
        <v>11.86</v>
      </c>
      <c r="K106" s="66">
        <v>43105</v>
      </c>
    </row>
    <row r="107" spans="1:11" x14ac:dyDescent="0.25">
      <c r="A107" s="136"/>
      <c r="B107" s="138"/>
      <c r="C107" s="136"/>
      <c r="D107" s="29" t="s">
        <v>43</v>
      </c>
      <c r="E107" s="29" t="s">
        <v>43</v>
      </c>
      <c r="F107" s="65" t="s">
        <v>56</v>
      </c>
      <c r="G107" s="29" t="s">
        <v>776</v>
      </c>
      <c r="H107" s="29">
        <v>6</v>
      </c>
      <c r="I107" s="30">
        <v>75.7</v>
      </c>
      <c r="J107" s="30">
        <f t="shared" si="1"/>
        <v>454.20000000000005</v>
      </c>
      <c r="K107" s="66">
        <v>43105</v>
      </c>
    </row>
    <row r="108" spans="1:11" ht="30" x14ac:dyDescent="0.25">
      <c r="A108" s="136"/>
      <c r="B108" s="138"/>
      <c r="C108" s="136"/>
      <c r="D108" s="29" t="s">
        <v>43</v>
      </c>
      <c r="E108" s="29" t="s">
        <v>43</v>
      </c>
      <c r="F108" s="65" t="s">
        <v>777</v>
      </c>
      <c r="G108" s="29" t="s">
        <v>183</v>
      </c>
      <c r="H108" s="29">
        <v>300</v>
      </c>
      <c r="I108" s="30">
        <v>10.029999999999999</v>
      </c>
      <c r="J108" s="30">
        <f t="shared" si="1"/>
        <v>3009</v>
      </c>
      <c r="K108" s="66">
        <v>43105</v>
      </c>
    </row>
    <row r="109" spans="1:11" x14ac:dyDescent="0.25">
      <c r="A109" s="136"/>
      <c r="B109" s="138"/>
      <c r="C109" s="136"/>
      <c r="D109" s="29" t="s">
        <v>43</v>
      </c>
      <c r="E109" s="29" t="s">
        <v>43</v>
      </c>
      <c r="F109" s="65" t="s">
        <v>778</v>
      </c>
      <c r="G109" s="29" t="s">
        <v>151</v>
      </c>
      <c r="H109" s="29">
        <v>3</v>
      </c>
      <c r="I109" s="30">
        <v>5.2</v>
      </c>
      <c r="J109" s="30">
        <f t="shared" si="1"/>
        <v>15.600000000000001</v>
      </c>
      <c r="K109" s="66">
        <v>43105</v>
      </c>
    </row>
    <row r="110" spans="1:11" x14ac:dyDescent="0.25">
      <c r="A110" s="136"/>
      <c r="B110" s="138"/>
      <c r="C110" s="136"/>
      <c r="D110" s="29" t="s">
        <v>43</v>
      </c>
      <c r="E110" s="29" t="s">
        <v>43</v>
      </c>
      <c r="F110" s="65" t="s">
        <v>145</v>
      </c>
      <c r="G110" s="29" t="s">
        <v>151</v>
      </c>
      <c r="H110" s="29">
        <v>15</v>
      </c>
      <c r="I110" s="30">
        <v>8.93</v>
      </c>
      <c r="J110" s="30">
        <f t="shared" si="1"/>
        <v>133.94999999999999</v>
      </c>
      <c r="K110" s="66">
        <v>43105</v>
      </c>
    </row>
    <row r="111" spans="1:11" x14ac:dyDescent="0.25">
      <c r="A111" s="136"/>
      <c r="B111" s="138"/>
      <c r="C111" s="136"/>
      <c r="D111" s="29" t="s">
        <v>43</v>
      </c>
      <c r="E111" s="29" t="s">
        <v>43</v>
      </c>
      <c r="F111" s="65" t="s">
        <v>779</v>
      </c>
      <c r="G111" s="29" t="s">
        <v>183</v>
      </c>
      <c r="H111" s="29">
        <v>1</v>
      </c>
      <c r="I111" s="30">
        <v>0.84</v>
      </c>
      <c r="J111" s="30">
        <f t="shared" si="1"/>
        <v>0.84</v>
      </c>
      <c r="K111" s="66">
        <v>43105</v>
      </c>
    </row>
    <row r="112" spans="1:11" x14ac:dyDescent="0.25">
      <c r="A112" s="136"/>
      <c r="B112" s="138"/>
      <c r="C112" s="136"/>
      <c r="D112" s="29" t="s">
        <v>43</v>
      </c>
      <c r="E112" s="29" t="s">
        <v>43</v>
      </c>
      <c r="F112" s="65" t="s">
        <v>780</v>
      </c>
      <c r="G112" s="29" t="s">
        <v>155</v>
      </c>
      <c r="H112" s="29">
        <v>6</v>
      </c>
      <c r="I112" s="30">
        <v>1.68</v>
      </c>
      <c r="J112" s="30">
        <f t="shared" si="1"/>
        <v>10.08</v>
      </c>
      <c r="K112" s="66">
        <v>43105</v>
      </c>
    </row>
    <row r="113" spans="1:11" ht="30" x14ac:dyDescent="0.25">
      <c r="A113" s="136"/>
      <c r="B113" s="138"/>
      <c r="C113" s="136"/>
      <c r="D113" s="29" t="s">
        <v>43</v>
      </c>
      <c r="E113" s="29" t="s">
        <v>43</v>
      </c>
      <c r="F113" s="65" t="s">
        <v>781</v>
      </c>
      <c r="G113" s="29" t="s">
        <v>183</v>
      </c>
      <c r="H113" s="29">
        <v>300</v>
      </c>
      <c r="I113" s="30">
        <v>0.9</v>
      </c>
      <c r="J113" s="30">
        <f t="shared" si="1"/>
        <v>270</v>
      </c>
      <c r="K113" s="66">
        <v>43105</v>
      </c>
    </row>
    <row r="114" spans="1:11" x14ac:dyDescent="0.25">
      <c r="A114" s="136"/>
      <c r="B114" s="138"/>
      <c r="C114" s="136"/>
      <c r="D114" s="29" t="s">
        <v>43</v>
      </c>
      <c r="E114" s="29" t="s">
        <v>43</v>
      </c>
      <c r="F114" s="65" t="s">
        <v>782</v>
      </c>
      <c r="G114" s="29" t="s">
        <v>183</v>
      </c>
      <c r="H114" s="29">
        <v>150</v>
      </c>
      <c r="I114" s="30">
        <v>1.4</v>
      </c>
      <c r="J114" s="30">
        <f t="shared" si="1"/>
        <v>210</v>
      </c>
      <c r="K114" s="66">
        <v>43105</v>
      </c>
    </row>
    <row r="115" spans="1:11" x14ac:dyDescent="0.25">
      <c r="A115" s="136"/>
      <c r="B115" s="138"/>
      <c r="C115" s="136"/>
      <c r="D115" s="29" t="s">
        <v>43</v>
      </c>
      <c r="E115" s="29" t="s">
        <v>43</v>
      </c>
      <c r="F115" s="65" t="s">
        <v>571</v>
      </c>
      <c r="G115" s="29" t="s">
        <v>155</v>
      </c>
      <c r="H115" s="29">
        <v>15</v>
      </c>
      <c r="I115" s="30">
        <v>1.86</v>
      </c>
      <c r="J115" s="30">
        <f t="shared" si="1"/>
        <v>27.900000000000002</v>
      </c>
      <c r="K115" s="66">
        <v>43105</v>
      </c>
    </row>
    <row r="116" spans="1:11" x14ac:dyDescent="0.25">
      <c r="A116" s="136"/>
      <c r="B116" s="138"/>
      <c r="C116" s="136"/>
      <c r="D116" s="29" t="s">
        <v>43</v>
      </c>
      <c r="E116" s="29" t="s">
        <v>43</v>
      </c>
      <c r="F116" s="65" t="s">
        <v>783</v>
      </c>
      <c r="G116" s="29" t="s">
        <v>155</v>
      </c>
      <c r="H116" s="29">
        <v>60</v>
      </c>
      <c r="I116" s="30">
        <v>1.93</v>
      </c>
      <c r="J116" s="30">
        <f t="shared" si="1"/>
        <v>115.8</v>
      </c>
      <c r="K116" s="66">
        <v>43105</v>
      </c>
    </row>
    <row r="117" spans="1:11" x14ac:dyDescent="0.25">
      <c r="A117" s="136"/>
      <c r="B117" s="138"/>
      <c r="C117" s="136"/>
      <c r="D117" s="29" t="s">
        <v>43</v>
      </c>
      <c r="E117" s="29" t="s">
        <v>43</v>
      </c>
      <c r="F117" s="65" t="s">
        <v>345</v>
      </c>
      <c r="G117" s="29" t="s">
        <v>736</v>
      </c>
      <c r="H117" s="29">
        <v>35</v>
      </c>
      <c r="I117" s="30">
        <v>13.24</v>
      </c>
      <c r="J117" s="30">
        <f t="shared" si="1"/>
        <v>463.40000000000003</v>
      </c>
      <c r="K117" s="66">
        <v>43105</v>
      </c>
    </row>
    <row r="118" spans="1:11" ht="30" x14ac:dyDescent="0.25">
      <c r="A118" s="136"/>
      <c r="B118" s="138"/>
      <c r="C118" s="136"/>
      <c r="D118" s="29" t="s">
        <v>43</v>
      </c>
      <c r="E118" s="29" t="s">
        <v>43</v>
      </c>
      <c r="F118" s="65" t="s">
        <v>784</v>
      </c>
      <c r="G118" s="29" t="s">
        <v>736</v>
      </c>
      <c r="H118" s="29">
        <v>170</v>
      </c>
      <c r="I118" s="30">
        <v>0.84</v>
      </c>
      <c r="J118" s="30">
        <f t="shared" si="1"/>
        <v>142.79999999999998</v>
      </c>
      <c r="K118" s="66">
        <v>43105</v>
      </c>
    </row>
    <row r="119" spans="1:11" ht="60" x14ac:dyDescent="0.25">
      <c r="A119" s="136"/>
      <c r="B119" s="138"/>
      <c r="C119" s="136"/>
      <c r="D119" s="29" t="s">
        <v>43</v>
      </c>
      <c r="E119" s="29" t="s">
        <v>43</v>
      </c>
      <c r="F119" s="65" t="s">
        <v>785</v>
      </c>
      <c r="G119" s="29" t="s">
        <v>738</v>
      </c>
      <c r="H119" s="29">
        <v>10</v>
      </c>
      <c r="I119" s="30">
        <v>2.4700000000000002</v>
      </c>
      <c r="J119" s="30">
        <f t="shared" si="1"/>
        <v>24.700000000000003</v>
      </c>
      <c r="K119" s="66">
        <v>43105</v>
      </c>
    </row>
    <row r="120" spans="1:11" x14ac:dyDescent="0.25">
      <c r="A120" s="136"/>
      <c r="B120" s="138"/>
      <c r="C120" s="136"/>
      <c r="D120" s="29" t="s">
        <v>43</v>
      </c>
      <c r="E120" s="29" t="s">
        <v>43</v>
      </c>
      <c r="F120" s="65" t="s">
        <v>356</v>
      </c>
      <c r="G120" s="29" t="s">
        <v>736</v>
      </c>
      <c r="H120" s="29">
        <v>100</v>
      </c>
      <c r="I120" s="30">
        <v>7.98</v>
      </c>
      <c r="J120" s="30">
        <f t="shared" si="1"/>
        <v>798</v>
      </c>
      <c r="K120" s="66">
        <v>43105</v>
      </c>
    </row>
    <row r="121" spans="1:11" ht="45" x14ac:dyDescent="0.25">
      <c r="A121" s="136"/>
      <c r="B121" s="138"/>
      <c r="C121" s="136"/>
      <c r="D121" s="29" t="s">
        <v>43</v>
      </c>
      <c r="E121" s="29" t="s">
        <v>43</v>
      </c>
      <c r="F121" s="65" t="s">
        <v>786</v>
      </c>
      <c r="G121" s="29" t="s">
        <v>738</v>
      </c>
      <c r="H121" s="29">
        <v>50</v>
      </c>
      <c r="I121" s="30">
        <v>1.6</v>
      </c>
      <c r="J121" s="30">
        <f t="shared" si="1"/>
        <v>80</v>
      </c>
      <c r="K121" s="66">
        <v>43105</v>
      </c>
    </row>
    <row r="122" spans="1:11" ht="30" x14ac:dyDescent="0.25">
      <c r="A122" s="136"/>
      <c r="B122" s="138"/>
      <c r="C122" s="136"/>
      <c r="D122" s="29" t="s">
        <v>43</v>
      </c>
      <c r="E122" s="29" t="s">
        <v>43</v>
      </c>
      <c r="F122" s="65" t="s">
        <v>787</v>
      </c>
      <c r="G122" s="29" t="s">
        <v>183</v>
      </c>
      <c r="H122" s="29">
        <v>40</v>
      </c>
      <c r="I122" s="30">
        <v>1.1200000000000001</v>
      </c>
      <c r="J122" s="30">
        <f t="shared" si="1"/>
        <v>44.800000000000004</v>
      </c>
      <c r="K122" s="66">
        <v>43105</v>
      </c>
    </row>
    <row r="123" spans="1:11" ht="30" x14ac:dyDescent="0.25">
      <c r="A123" s="136"/>
      <c r="B123" s="138"/>
      <c r="C123" s="136"/>
      <c r="D123" s="29" t="s">
        <v>43</v>
      </c>
      <c r="E123" s="29" t="s">
        <v>43</v>
      </c>
      <c r="F123" s="65" t="s">
        <v>470</v>
      </c>
      <c r="G123" s="29" t="s">
        <v>183</v>
      </c>
      <c r="H123" s="29">
        <v>60</v>
      </c>
      <c r="I123" s="30">
        <v>2.4</v>
      </c>
      <c r="J123" s="30">
        <f t="shared" si="1"/>
        <v>144</v>
      </c>
      <c r="K123" s="66">
        <v>43105</v>
      </c>
    </row>
    <row r="124" spans="1:11" x14ac:dyDescent="0.25">
      <c r="A124" s="136"/>
      <c r="B124" s="138"/>
      <c r="C124" s="136"/>
      <c r="D124" s="29" t="s">
        <v>43</v>
      </c>
      <c r="E124" s="29" t="s">
        <v>43</v>
      </c>
      <c r="F124" s="65" t="s">
        <v>91</v>
      </c>
      <c r="G124" s="29" t="s">
        <v>155</v>
      </c>
      <c r="H124" s="29">
        <v>20</v>
      </c>
      <c r="I124" s="30">
        <v>2.5099999999999998</v>
      </c>
      <c r="J124" s="30">
        <f t="shared" si="1"/>
        <v>50.199999999999996</v>
      </c>
      <c r="K124" s="66">
        <v>43105</v>
      </c>
    </row>
    <row r="125" spans="1:11" x14ac:dyDescent="0.25">
      <c r="A125" s="136"/>
      <c r="B125" s="138"/>
      <c r="C125" s="136"/>
      <c r="D125" s="29" t="s">
        <v>43</v>
      </c>
      <c r="E125" s="29" t="s">
        <v>43</v>
      </c>
      <c r="F125" s="65" t="s">
        <v>467</v>
      </c>
      <c r="G125" s="29" t="s">
        <v>183</v>
      </c>
      <c r="H125" s="29">
        <v>20</v>
      </c>
      <c r="I125" s="30">
        <v>4.49</v>
      </c>
      <c r="J125" s="30">
        <f t="shared" si="1"/>
        <v>89.800000000000011</v>
      </c>
      <c r="K125" s="66">
        <v>43105</v>
      </c>
    </row>
    <row r="126" spans="1:11" ht="45" x14ac:dyDescent="0.25">
      <c r="A126" s="136"/>
      <c r="B126" s="138"/>
      <c r="C126" s="136"/>
      <c r="D126" s="29" t="s">
        <v>43</v>
      </c>
      <c r="E126" s="29" t="s">
        <v>43</v>
      </c>
      <c r="F126" s="65" t="s">
        <v>149</v>
      </c>
      <c r="G126" s="29" t="s">
        <v>736</v>
      </c>
      <c r="H126" s="29">
        <v>15</v>
      </c>
      <c r="I126" s="30">
        <v>2.4900000000000002</v>
      </c>
      <c r="J126" s="30">
        <f t="shared" si="1"/>
        <v>37.35</v>
      </c>
      <c r="K126" s="66">
        <v>43105</v>
      </c>
    </row>
    <row r="127" spans="1:11" ht="30" x14ac:dyDescent="0.25">
      <c r="A127" s="136"/>
      <c r="B127" s="138"/>
      <c r="C127" s="136"/>
      <c r="D127" s="29" t="s">
        <v>43</v>
      </c>
      <c r="E127" s="29" t="s">
        <v>43</v>
      </c>
      <c r="F127" s="65" t="s">
        <v>118</v>
      </c>
      <c r="G127" s="29" t="s">
        <v>150</v>
      </c>
      <c r="H127" s="29">
        <v>6</v>
      </c>
      <c r="I127" s="30">
        <v>1.78</v>
      </c>
      <c r="J127" s="30">
        <f t="shared" si="1"/>
        <v>10.68</v>
      </c>
      <c r="K127" s="66">
        <v>43105</v>
      </c>
    </row>
    <row r="128" spans="1:11" ht="30" x14ac:dyDescent="0.25">
      <c r="A128" s="136"/>
      <c r="B128" s="138"/>
      <c r="C128" s="136"/>
      <c r="D128" s="29" t="s">
        <v>43</v>
      </c>
      <c r="E128" s="29" t="s">
        <v>43</v>
      </c>
      <c r="F128" s="65" t="s">
        <v>788</v>
      </c>
      <c r="G128" s="29" t="s">
        <v>150</v>
      </c>
      <c r="H128" s="29">
        <v>100</v>
      </c>
      <c r="I128" s="30">
        <v>10.73</v>
      </c>
      <c r="J128" s="30">
        <f t="shared" si="1"/>
        <v>1073</v>
      </c>
      <c r="K128" s="66">
        <v>43105</v>
      </c>
    </row>
    <row r="129" spans="1:12" ht="30" x14ac:dyDescent="0.25">
      <c r="A129" s="136"/>
      <c r="B129" s="138"/>
      <c r="C129" s="136"/>
      <c r="D129" s="29" t="s">
        <v>43</v>
      </c>
      <c r="E129" s="29" t="s">
        <v>43</v>
      </c>
      <c r="F129" s="65" t="s">
        <v>789</v>
      </c>
      <c r="G129" s="29" t="s">
        <v>159</v>
      </c>
      <c r="H129" s="29">
        <v>2</v>
      </c>
      <c r="I129" s="30">
        <v>7.97</v>
      </c>
      <c r="J129" s="30">
        <f t="shared" si="1"/>
        <v>15.94</v>
      </c>
      <c r="K129" s="66">
        <v>43105</v>
      </c>
    </row>
    <row r="130" spans="1:12" x14ac:dyDescent="0.25">
      <c r="A130" s="136"/>
      <c r="B130" s="138"/>
      <c r="C130" s="136"/>
      <c r="D130" s="29" t="s">
        <v>43</v>
      </c>
      <c r="E130" s="29" t="s">
        <v>43</v>
      </c>
      <c r="F130" s="65" t="s">
        <v>535</v>
      </c>
      <c r="G130" s="29" t="s">
        <v>150</v>
      </c>
      <c r="H130" s="29">
        <v>10</v>
      </c>
      <c r="I130" s="30">
        <v>5.97</v>
      </c>
      <c r="J130" s="30">
        <f t="shared" si="1"/>
        <v>59.699999999999996</v>
      </c>
      <c r="K130" s="66">
        <v>43105</v>
      </c>
    </row>
    <row r="131" spans="1:12" x14ac:dyDescent="0.25">
      <c r="A131" s="136"/>
      <c r="B131" s="138"/>
      <c r="C131" s="136"/>
      <c r="D131" s="29" t="s">
        <v>43</v>
      </c>
      <c r="E131" s="29" t="s">
        <v>43</v>
      </c>
      <c r="F131" s="65" t="s">
        <v>96</v>
      </c>
      <c r="G131" s="29" t="s">
        <v>184</v>
      </c>
      <c r="H131" s="29">
        <v>12</v>
      </c>
      <c r="I131" s="30">
        <v>4.46</v>
      </c>
      <c r="J131" s="30">
        <f t="shared" si="1"/>
        <v>53.519999999999996</v>
      </c>
      <c r="K131" s="66">
        <v>43105</v>
      </c>
    </row>
    <row r="132" spans="1:12" x14ac:dyDescent="0.25">
      <c r="A132" s="136"/>
      <c r="B132" s="138"/>
      <c r="C132" s="136"/>
      <c r="D132" s="29" t="s">
        <v>43</v>
      </c>
      <c r="E132" s="29" t="s">
        <v>43</v>
      </c>
      <c r="F132" s="65" t="s">
        <v>125</v>
      </c>
      <c r="G132" s="29" t="s">
        <v>740</v>
      </c>
      <c r="H132" s="29">
        <v>2</v>
      </c>
      <c r="I132" s="30">
        <v>6.79</v>
      </c>
      <c r="J132" s="30">
        <f t="shared" si="1"/>
        <v>13.58</v>
      </c>
      <c r="K132" s="66">
        <v>43105</v>
      </c>
    </row>
    <row r="133" spans="1:12" x14ac:dyDescent="0.25">
      <c r="A133" s="136"/>
      <c r="B133" s="138"/>
      <c r="C133" s="136"/>
      <c r="D133" s="29" t="s">
        <v>43</v>
      </c>
      <c r="E133" s="29" t="s">
        <v>43</v>
      </c>
      <c r="F133" s="65" t="s">
        <v>790</v>
      </c>
      <c r="G133" s="29" t="s">
        <v>736</v>
      </c>
      <c r="H133" s="29">
        <v>10</v>
      </c>
      <c r="I133" s="30">
        <v>3.37</v>
      </c>
      <c r="J133" s="30">
        <f t="shared" si="1"/>
        <v>33.700000000000003</v>
      </c>
      <c r="K133" s="66">
        <v>43105</v>
      </c>
    </row>
    <row r="134" spans="1:12" x14ac:dyDescent="0.25">
      <c r="A134" s="136"/>
      <c r="B134" s="138"/>
      <c r="C134" s="136"/>
      <c r="D134" s="29" t="s">
        <v>43</v>
      </c>
      <c r="E134" s="29" t="s">
        <v>43</v>
      </c>
      <c r="F134" s="65" t="s">
        <v>791</v>
      </c>
      <c r="G134" s="29" t="s">
        <v>744</v>
      </c>
      <c r="H134" s="29">
        <v>25</v>
      </c>
      <c r="I134" s="30">
        <v>6.24</v>
      </c>
      <c r="J134" s="30">
        <f t="shared" ref="J134" si="2">+I134*H134</f>
        <v>156</v>
      </c>
      <c r="K134" s="66">
        <v>43105</v>
      </c>
      <c r="L134" s="181">
        <f>SUM(J31:J134)</f>
        <v>59825.829999999994</v>
      </c>
    </row>
    <row r="135" spans="1:12" x14ac:dyDescent="0.25">
      <c r="A135" s="7"/>
      <c r="B135" s="7"/>
      <c r="C135" s="7"/>
      <c r="D135" s="7"/>
      <c r="E135" s="7"/>
      <c r="F135" s="67"/>
      <c r="G135" s="7"/>
      <c r="H135" s="7"/>
      <c r="I135" s="68"/>
      <c r="J135" s="68"/>
      <c r="K135" s="7"/>
      <c r="L135" s="181">
        <f>+L134+L30+L15+L5</f>
        <v>68044.01999999999</v>
      </c>
    </row>
    <row r="136" spans="1:12" x14ac:dyDescent="0.25">
      <c r="A136" s="7"/>
      <c r="B136" s="7"/>
      <c r="C136" s="7"/>
      <c r="D136" s="7"/>
      <c r="E136" s="7"/>
      <c r="F136" s="67"/>
      <c r="G136" s="7"/>
      <c r="H136" s="7"/>
      <c r="I136" s="68"/>
      <c r="J136" s="68"/>
      <c r="K136" s="7"/>
    </row>
    <row r="137" spans="1:12" x14ac:dyDescent="0.25">
      <c r="A137" s="7"/>
      <c r="B137" s="7"/>
      <c r="C137" s="7"/>
      <c r="D137" s="7"/>
      <c r="E137" s="7"/>
      <c r="F137" s="67"/>
      <c r="G137" s="7"/>
      <c r="H137" s="7"/>
      <c r="I137" s="68"/>
      <c r="J137" s="68"/>
      <c r="K137" s="7"/>
    </row>
    <row r="138" spans="1:12" x14ac:dyDescent="0.25">
      <c r="A138" s="7"/>
      <c r="B138" s="7"/>
      <c r="C138" s="7"/>
      <c r="D138" s="7"/>
      <c r="E138" s="7"/>
      <c r="F138" s="67"/>
      <c r="G138" s="7"/>
      <c r="H138" s="7"/>
      <c r="I138" s="68"/>
      <c r="J138" s="68"/>
      <c r="K138" s="7"/>
    </row>
    <row r="139" spans="1:12" x14ac:dyDescent="0.25">
      <c r="A139" s="7"/>
      <c r="B139" s="7"/>
      <c r="C139" s="7"/>
      <c r="D139" s="7"/>
      <c r="E139" s="7"/>
      <c r="F139" s="67"/>
      <c r="G139" s="7"/>
      <c r="H139" s="7"/>
      <c r="I139" s="68"/>
      <c r="J139" s="68"/>
      <c r="K139" s="7"/>
    </row>
    <row r="140" spans="1:12" x14ac:dyDescent="0.25">
      <c r="A140" s="7"/>
      <c r="B140" s="7"/>
      <c r="C140" s="7"/>
      <c r="D140" s="7"/>
      <c r="E140" s="7"/>
      <c r="F140" s="67"/>
      <c r="G140" s="7"/>
      <c r="H140" s="7"/>
      <c r="I140" s="68"/>
      <c r="J140" s="68"/>
      <c r="K140" s="7"/>
    </row>
    <row r="141" spans="1:12" x14ac:dyDescent="0.25">
      <c r="A141" s="7"/>
      <c r="B141" s="7"/>
      <c r="C141" s="7"/>
      <c r="D141" s="7"/>
      <c r="E141" s="7"/>
      <c r="F141" s="67"/>
      <c r="G141" s="7"/>
      <c r="H141" s="7"/>
      <c r="I141" s="68"/>
      <c r="J141" s="68"/>
      <c r="K141" s="7"/>
    </row>
    <row r="142" spans="1:12" x14ac:dyDescent="0.25">
      <c r="A142" s="7"/>
      <c r="B142" s="7"/>
      <c r="C142" s="7"/>
      <c r="D142" s="7"/>
      <c r="E142" s="7"/>
      <c r="F142" s="67"/>
      <c r="G142" s="7"/>
      <c r="H142" s="7"/>
      <c r="I142" s="68"/>
      <c r="J142" s="68"/>
      <c r="K142" s="7"/>
    </row>
    <row r="143" spans="1:12" x14ac:dyDescent="0.25">
      <c r="A143" s="7"/>
      <c r="B143" s="7"/>
      <c r="C143" s="7"/>
      <c r="D143" s="7"/>
      <c r="E143" s="7"/>
      <c r="F143" s="67"/>
      <c r="G143" s="7"/>
      <c r="H143" s="7"/>
      <c r="I143" s="68"/>
      <c r="J143" s="68"/>
      <c r="K143" s="7"/>
    </row>
  </sheetData>
  <mergeCells count="20">
    <mergeCell ref="K16:K30"/>
    <mergeCell ref="C17:C28"/>
    <mergeCell ref="A4:A5"/>
    <mergeCell ref="B4:B5"/>
    <mergeCell ref="K7:K15"/>
    <mergeCell ref="A6:A15"/>
    <mergeCell ref="B6:B15"/>
    <mergeCell ref="C7:C15"/>
    <mergeCell ref="D7:D15"/>
    <mergeCell ref="E7:E15"/>
    <mergeCell ref="C29:C30"/>
    <mergeCell ref="D17:D30"/>
    <mergeCell ref="E17:E30"/>
    <mergeCell ref="B16:B30"/>
    <mergeCell ref="A16:A30"/>
    <mergeCell ref="A31:A134"/>
    <mergeCell ref="B31:B134"/>
    <mergeCell ref="C31:C105"/>
    <mergeCell ref="C106:C134"/>
    <mergeCell ref="G29:G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DA52-B4E5-4289-B8A7-317DEC3B8299}">
  <dimension ref="A3:L141"/>
  <sheetViews>
    <sheetView topLeftCell="A103" zoomScale="70" zoomScaleNormal="70" workbookViewId="0">
      <selection activeCell="L121" sqref="L121"/>
    </sheetView>
  </sheetViews>
  <sheetFormatPr baseColWidth="10" defaultRowHeight="15" x14ac:dyDescent="0.25"/>
  <cols>
    <col min="2" max="2" width="40.7109375" customWidth="1"/>
    <col min="3" max="3" width="35.7109375" customWidth="1"/>
    <col min="6" max="6" width="25" customWidth="1"/>
    <col min="7" max="7" width="13.5703125" customWidth="1"/>
    <col min="10" max="10" width="14.28515625" customWidth="1"/>
    <col min="12" max="12" width="15.28515625" customWidth="1"/>
  </cols>
  <sheetData>
    <row r="3" spans="1:12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1" t="s">
        <v>7</v>
      </c>
      <c r="I3" s="6" t="s">
        <v>8</v>
      </c>
      <c r="J3" s="6" t="s">
        <v>9</v>
      </c>
      <c r="K3" s="6" t="s">
        <v>10</v>
      </c>
    </row>
    <row r="4" spans="1:12" ht="30" x14ac:dyDescent="0.25">
      <c r="A4" s="108" t="s">
        <v>209</v>
      </c>
      <c r="B4" s="105" t="s">
        <v>208</v>
      </c>
      <c r="C4" s="105" t="s">
        <v>210</v>
      </c>
      <c r="D4" s="49"/>
      <c r="E4" s="50"/>
      <c r="F4" s="51" t="s">
        <v>211</v>
      </c>
      <c r="G4" s="51" t="s">
        <v>213</v>
      </c>
      <c r="H4" s="69">
        <v>400</v>
      </c>
      <c r="I4" s="51">
        <v>20.27</v>
      </c>
      <c r="J4" s="51">
        <f>+H4*I4</f>
        <v>8108</v>
      </c>
      <c r="K4" s="102">
        <v>43739</v>
      </c>
    </row>
    <row r="5" spans="1:12" ht="45" x14ac:dyDescent="0.25">
      <c r="A5" s="109"/>
      <c r="B5" s="106"/>
      <c r="C5" s="106"/>
      <c r="D5" s="49"/>
      <c r="E5" s="49"/>
      <c r="F5" s="51" t="s">
        <v>212</v>
      </c>
      <c r="G5" s="51" t="s">
        <v>213</v>
      </c>
      <c r="H5" s="69">
        <v>100</v>
      </c>
      <c r="I5" s="51">
        <v>23.3</v>
      </c>
      <c r="J5" s="51">
        <f>+I5*H5</f>
        <v>2330</v>
      </c>
      <c r="K5" s="103"/>
      <c r="L5" s="182">
        <f>+J5+J4</f>
        <v>10438</v>
      </c>
    </row>
    <row r="6" spans="1:12" ht="57" x14ac:dyDescent="0.25">
      <c r="A6" s="154" t="s">
        <v>224</v>
      </c>
      <c r="B6" s="156" t="s">
        <v>18</v>
      </c>
      <c r="C6" s="70" t="s">
        <v>163</v>
      </c>
      <c r="D6" s="70" t="s">
        <v>43</v>
      </c>
      <c r="E6" s="70" t="s">
        <v>43</v>
      </c>
      <c r="F6" s="71" t="s">
        <v>225</v>
      </c>
      <c r="G6" s="72" t="s">
        <v>226</v>
      </c>
      <c r="H6" s="72">
        <v>2</v>
      </c>
      <c r="I6" s="55">
        <v>16.2</v>
      </c>
      <c r="J6" s="55">
        <f t="shared" ref="J6:J69" si="0">I6*H6</f>
        <v>32.4</v>
      </c>
      <c r="K6" s="73">
        <v>43726</v>
      </c>
    </row>
    <row r="7" spans="1:12" ht="71.25" x14ac:dyDescent="0.25">
      <c r="A7" s="155"/>
      <c r="B7" s="157"/>
      <c r="C7" s="70" t="s">
        <v>227</v>
      </c>
      <c r="D7" s="70" t="s">
        <v>43</v>
      </c>
      <c r="E7" s="70" t="s">
        <v>43</v>
      </c>
      <c r="F7" s="72" t="s">
        <v>228</v>
      </c>
      <c r="G7" s="72" t="s">
        <v>229</v>
      </c>
      <c r="H7" s="72">
        <v>8</v>
      </c>
      <c r="I7" s="55">
        <v>10.17</v>
      </c>
      <c r="J7" s="55">
        <f t="shared" si="0"/>
        <v>81.36</v>
      </c>
      <c r="K7" s="73">
        <v>43726</v>
      </c>
    </row>
    <row r="8" spans="1:12" ht="57" x14ac:dyDescent="0.25">
      <c r="A8" s="155"/>
      <c r="B8" s="157"/>
      <c r="C8" s="70" t="s">
        <v>230</v>
      </c>
      <c r="D8" s="70" t="s">
        <v>43</v>
      </c>
      <c r="E8" s="70" t="s">
        <v>43</v>
      </c>
      <c r="F8" s="72" t="s">
        <v>231</v>
      </c>
      <c r="G8" s="72" t="s">
        <v>229</v>
      </c>
      <c r="H8" s="72">
        <v>8</v>
      </c>
      <c r="I8" s="55">
        <v>38</v>
      </c>
      <c r="J8" s="55">
        <f t="shared" si="0"/>
        <v>304</v>
      </c>
      <c r="K8" s="73">
        <v>43726</v>
      </c>
    </row>
    <row r="9" spans="1:12" ht="71.25" x14ac:dyDescent="0.25">
      <c r="A9" s="155"/>
      <c r="B9" s="157"/>
      <c r="C9" s="156" t="s">
        <v>232</v>
      </c>
      <c r="D9" s="156" t="s">
        <v>43</v>
      </c>
      <c r="E9" s="158" t="s">
        <v>43</v>
      </c>
      <c r="F9" s="74" t="s">
        <v>233</v>
      </c>
      <c r="G9" s="75" t="s">
        <v>234</v>
      </c>
      <c r="H9" s="75">
        <v>40</v>
      </c>
      <c r="I9" s="55">
        <v>6.8</v>
      </c>
      <c r="J9" s="55">
        <f t="shared" si="0"/>
        <v>272</v>
      </c>
      <c r="K9" s="160">
        <v>42626</v>
      </c>
    </row>
    <row r="10" spans="1:12" ht="42.75" x14ac:dyDescent="0.25">
      <c r="A10" s="155"/>
      <c r="B10" s="157"/>
      <c r="C10" s="157"/>
      <c r="D10" s="157"/>
      <c r="E10" s="159"/>
      <c r="F10" s="75" t="s">
        <v>235</v>
      </c>
      <c r="G10" s="75" t="s">
        <v>229</v>
      </c>
      <c r="H10" s="75">
        <v>5</v>
      </c>
      <c r="I10" s="55">
        <v>2.82</v>
      </c>
      <c r="J10" s="55">
        <f t="shared" si="0"/>
        <v>14.1</v>
      </c>
      <c r="K10" s="160"/>
    </row>
    <row r="11" spans="1:12" ht="42.75" x14ac:dyDescent="0.25">
      <c r="A11" s="155"/>
      <c r="B11" s="157"/>
      <c r="C11" s="157"/>
      <c r="D11" s="157"/>
      <c r="E11" s="159"/>
      <c r="F11" s="75" t="s">
        <v>236</v>
      </c>
      <c r="G11" s="75" t="s">
        <v>237</v>
      </c>
      <c r="H11" s="76">
        <v>500</v>
      </c>
      <c r="I11" s="55">
        <v>2.21</v>
      </c>
      <c r="J11" s="55">
        <f t="shared" si="0"/>
        <v>1105</v>
      </c>
      <c r="K11" s="160"/>
    </row>
    <row r="12" spans="1:12" ht="71.25" x14ac:dyDescent="0.25">
      <c r="A12" s="155"/>
      <c r="B12" s="157"/>
      <c r="C12" s="157"/>
      <c r="D12" s="157"/>
      <c r="E12" s="159"/>
      <c r="F12" s="75" t="s">
        <v>238</v>
      </c>
      <c r="G12" s="75" t="s">
        <v>42</v>
      </c>
      <c r="H12" s="75">
        <v>2</v>
      </c>
      <c r="I12" s="55">
        <v>2.0299999999999998</v>
      </c>
      <c r="J12" s="55">
        <f t="shared" si="0"/>
        <v>4.0599999999999996</v>
      </c>
      <c r="K12" s="160"/>
    </row>
    <row r="13" spans="1:12" ht="71.25" x14ac:dyDescent="0.25">
      <c r="A13" s="155"/>
      <c r="B13" s="157"/>
      <c r="C13" s="157"/>
      <c r="D13" s="157"/>
      <c r="E13" s="159"/>
      <c r="F13" s="75" t="s">
        <v>239</v>
      </c>
      <c r="G13" s="75" t="s">
        <v>42</v>
      </c>
      <c r="H13" s="75">
        <v>2</v>
      </c>
      <c r="I13" s="55">
        <v>1.76</v>
      </c>
      <c r="J13" s="55">
        <f t="shared" si="0"/>
        <v>3.52</v>
      </c>
      <c r="K13" s="160"/>
    </row>
    <row r="14" spans="1:12" ht="71.25" x14ac:dyDescent="0.25">
      <c r="A14" s="155"/>
      <c r="B14" s="157"/>
      <c r="C14" s="157"/>
      <c r="D14" s="157"/>
      <c r="E14" s="159"/>
      <c r="F14" s="75" t="s">
        <v>240</v>
      </c>
      <c r="G14" s="75" t="s">
        <v>24</v>
      </c>
      <c r="H14" s="77">
        <v>2600</v>
      </c>
      <c r="I14" s="55">
        <v>0.38</v>
      </c>
      <c r="J14" s="55">
        <f t="shared" si="0"/>
        <v>988</v>
      </c>
      <c r="K14" s="160"/>
    </row>
    <row r="15" spans="1:12" ht="28.5" x14ac:dyDescent="0.25">
      <c r="A15" s="155"/>
      <c r="B15" s="157"/>
      <c r="C15" s="157"/>
      <c r="D15" s="157"/>
      <c r="E15" s="159"/>
      <c r="F15" s="75" t="s">
        <v>241</v>
      </c>
      <c r="G15" s="75" t="s">
        <v>242</v>
      </c>
      <c r="H15" s="75">
        <v>105</v>
      </c>
      <c r="I15" s="55">
        <v>0.15</v>
      </c>
      <c r="J15" s="55">
        <f t="shared" si="0"/>
        <v>15.75</v>
      </c>
      <c r="K15" s="160"/>
    </row>
    <row r="16" spans="1:12" ht="85.5" x14ac:dyDescent="0.25">
      <c r="A16" s="155"/>
      <c r="B16" s="157"/>
      <c r="C16" s="157"/>
      <c r="D16" s="157"/>
      <c r="E16" s="159"/>
      <c r="F16" s="75" t="s">
        <v>243</v>
      </c>
      <c r="G16" s="75" t="s">
        <v>234</v>
      </c>
      <c r="H16" s="75">
        <v>10</v>
      </c>
      <c r="I16" s="55">
        <v>7.09</v>
      </c>
      <c r="J16" s="55">
        <f t="shared" si="0"/>
        <v>70.900000000000006</v>
      </c>
      <c r="K16" s="160"/>
    </row>
    <row r="17" spans="1:12" ht="57" x14ac:dyDescent="0.25">
      <c r="A17" s="155"/>
      <c r="B17" s="157"/>
      <c r="C17" s="157"/>
      <c r="D17" s="157"/>
      <c r="E17" s="159"/>
      <c r="F17" s="75" t="s">
        <v>244</v>
      </c>
      <c r="G17" s="75" t="s">
        <v>245</v>
      </c>
      <c r="H17" s="75">
        <v>6</v>
      </c>
      <c r="I17" s="55">
        <v>2</v>
      </c>
      <c r="J17" s="55">
        <f t="shared" si="0"/>
        <v>12</v>
      </c>
      <c r="K17" s="160"/>
    </row>
    <row r="18" spans="1:12" ht="42.75" x14ac:dyDescent="0.25">
      <c r="A18" s="155"/>
      <c r="B18" s="157"/>
      <c r="C18" s="157"/>
      <c r="D18" s="157"/>
      <c r="E18" s="159"/>
      <c r="F18" s="75" t="s">
        <v>246</v>
      </c>
      <c r="G18" s="75" t="s">
        <v>242</v>
      </c>
      <c r="H18" s="75">
        <v>60</v>
      </c>
      <c r="I18" s="55">
        <v>0.19</v>
      </c>
      <c r="J18" s="55">
        <f t="shared" si="0"/>
        <v>11.4</v>
      </c>
      <c r="K18" s="160"/>
    </row>
    <row r="19" spans="1:12" ht="28.5" x14ac:dyDescent="0.25">
      <c r="A19" s="155"/>
      <c r="B19" s="157"/>
      <c r="C19" s="157"/>
      <c r="D19" s="157"/>
      <c r="E19" s="159"/>
      <c r="F19" s="75" t="s">
        <v>247</v>
      </c>
      <c r="G19" s="75" t="s">
        <v>248</v>
      </c>
      <c r="H19" s="75">
        <v>320</v>
      </c>
      <c r="I19" s="55">
        <v>0.71</v>
      </c>
      <c r="J19" s="55">
        <f t="shared" si="0"/>
        <v>227.2</v>
      </c>
      <c r="K19" s="160"/>
    </row>
    <row r="20" spans="1:12" ht="42.75" x14ac:dyDescent="0.25">
      <c r="A20" s="155"/>
      <c r="B20" s="157"/>
      <c r="C20" s="157"/>
      <c r="D20" s="157"/>
      <c r="E20" s="159"/>
      <c r="F20" s="75" t="s">
        <v>249</v>
      </c>
      <c r="G20" s="78" t="s">
        <v>234</v>
      </c>
      <c r="H20" s="78">
        <v>4</v>
      </c>
      <c r="I20" s="55">
        <v>43.52</v>
      </c>
      <c r="J20" s="55">
        <f t="shared" si="0"/>
        <v>174.08</v>
      </c>
      <c r="K20" s="160"/>
    </row>
    <row r="21" spans="1:12" ht="28.5" x14ac:dyDescent="0.25">
      <c r="A21" s="155"/>
      <c r="B21" s="157"/>
      <c r="C21" s="157"/>
      <c r="D21" s="157"/>
      <c r="E21" s="159"/>
      <c r="F21" s="75" t="s">
        <v>250</v>
      </c>
      <c r="G21" s="78" t="s">
        <v>24</v>
      </c>
      <c r="H21" s="78">
        <v>300</v>
      </c>
      <c r="I21" s="55">
        <v>0.16</v>
      </c>
      <c r="J21" s="55">
        <f t="shared" si="0"/>
        <v>48</v>
      </c>
      <c r="K21" s="160"/>
      <c r="L21" s="181">
        <f>SUM(J6:J21)</f>
        <v>3363.77</v>
      </c>
    </row>
    <row r="22" spans="1:12" ht="30" x14ac:dyDescent="0.25">
      <c r="A22" s="139" t="s">
        <v>448</v>
      </c>
      <c r="B22" s="145" t="s">
        <v>17</v>
      </c>
      <c r="C22" s="161" t="s">
        <v>163</v>
      </c>
      <c r="D22" s="158" t="s">
        <v>43</v>
      </c>
      <c r="E22" s="158" t="s">
        <v>43</v>
      </c>
      <c r="F22" s="57" t="s">
        <v>449</v>
      </c>
      <c r="G22" s="57" t="s">
        <v>269</v>
      </c>
      <c r="H22" s="29">
        <v>25</v>
      </c>
      <c r="I22" s="30">
        <v>2.4</v>
      </c>
      <c r="J22" s="30">
        <f t="shared" si="0"/>
        <v>60</v>
      </c>
      <c r="K22" s="153">
        <v>43627</v>
      </c>
    </row>
    <row r="23" spans="1:12" ht="75" x14ac:dyDescent="0.25">
      <c r="A23" s="150"/>
      <c r="B23" s="151"/>
      <c r="C23" s="161"/>
      <c r="D23" s="159"/>
      <c r="E23" s="159"/>
      <c r="F23" s="57" t="s">
        <v>450</v>
      </c>
      <c r="G23" s="57" t="s">
        <v>451</v>
      </c>
      <c r="H23" s="29">
        <v>5</v>
      </c>
      <c r="I23" s="30">
        <v>2.4</v>
      </c>
      <c r="J23" s="30">
        <f t="shared" si="0"/>
        <v>12</v>
      </c>
      <c r="K23" s="153"/>
    </row>
    <row r="24" spans="1:12" ht="60" x14ac:dyDescent="0.25">
      <c r="A24" s="150"/>
      <c r="B24" s="151"/>
      <c r="C24" s="161"/>
      <c r="D24" s="159"/>
      <c r="E24" s="159"/>
      <c r="F24" s="57" t="s">
        <v>452</v>
      </c>
      <c r="G24" s="57" t="s">
        <v>276</v>
      </c>
      <c r="H24" s="29">
        <v>10</v>
      </c>
      <c r="I24" s="30">
        <v>0.67</v>
      </c>
      <c r="J24" s="30">
        <f t="shared" si="0"/>
        <v>6.7</v>
      </c>
      <c r="K24" s="153"/>
    </row>
    <row r="25" spans="1:12" ht="60" x14ac:dyDescent="0.25">
      <c r="A25" s="150"/>
      <c r="B25" s="151"/>
      <c r="C25" s="161"/>
      <c r="D25" s="159"/>
      <c r="E25" s="159"/>
      <c r="F25" s="57" t="s">
        <v>453</v>
      </c>
      <c r="G25" s="57" t="s">
        <v>213</v>
      </c>
      <c r="H25" s="29">
        <v>300</v>
      </c>
      <c r="I25" s="30">
        <v>1.2</v>
      </c>
      <c r="J25" s="30">
        <f t="shared" si="0"/>
        <v>360</v>
      </c>
      <c r="K25" s="153"/>
    </row>
    <row r="26" spans="1:12" ht="75" x14ac:dyDescent="0.25">
      <c r="A26" s="150"/>
      <c r="B26" s="151"/>
      <c r="C26" s="161"/>
      <c r="D26" s="159"/>
      <c r="E26" s="159"/>
      <c r="F26" s="57" t="s">
        <v>454</v>
      </c>
      <c r="G26" s="57" t="s">
        <v>213</v>
      </c>
      <c r="H26" s="29">
        <v>5</v>
      </c>
      <c r="I26" s="30">
        <v>0.77</v>
      </c>
      <c r="J26" s="30">
        <f t="shared" si="0"/>
        <v>3.85</v>
      </c>
      <c r="K26" s="153"/>
    </row>
    <row r="27" spans="1:12" ht="45" x14ac:dyDescent="0.25">
      <c r="A27" s="150"/>
      <c r="B27" s="151"/>
      <c r="C27" s="161"/>
      <c r="D27" s="159"/>
      <c r="E27" s="159"/>
      <c r="F27" s="57" t="s">
        <v>455</v>
      </c>
      <c r="G27" s="57" t="s">
        <v>213</v>
      </c>
      <c r="H27" s="29">
        <v>6</v>
      </c>
      <c r="I27" s="30">
        <v>0.98</v>
      </c>
      <c r="J27" s="30">
        <f t="shared" si="0"/>
        <v>5.88</v>
      </c>
      <c r="K27" s="153"/>
    </row>
    <row r="28" spans="1:12" ht="30" x14ac:dyDescent="0.25">
      <c r="A28" s="150"/>
      <c r="B28" s="151"/>
      <c r="C28" s="161"/>
      <c r="D28" s="159"/>
      <c r="E28" s="159"/>
      <c r="F28" s="57" t="s">
        <v>456</v>
      </c>
      <c r="G28" s="57" t="s">
        <v>457</v>
      </c>
      <c r="H28" s="29">
        <v>5</v>
      </c>
      <c r="I28" s="30">
        <v>3.32</v>
      </c>
      <c r="J28" s="30">
        <f t="shared" si="0"/>
        <v>16.599999999999998</v>
      </c>
      <c r="K28" s="153"/>
    </row>
    <row r="29" spans="1:12" ht="45" x14ac:dyDescent="0.25">
      <c r="A29" s="150"/>
      <c r="B29" s="151"/>
      <c r="C29" s="161"/>
      <c r="D29" s="159"/>
      <c r="E29" s="159"/>
      <c r="F29" s="57" t="s">
        <v>458</v>
      </c>
      <c r="G29" s="57" t="s">
        <v>459</v>
      </c>
      <c r="H29" s="29">
        <v>100</v>
      </c>
      <c r="I29" s="30">
        <v>9</v>
      </c>
      <c r="J29" s="30">
        <f t="shared" si="0"/>
        <v>900</v>
      </c>
      <c r="K29" s="153"/>
    </row>
    <row r="30" spans="1:12" ht="30" x14ac:dyDescent="0.25">
      <c r="A30" s="150"/>
      <c r="B30" s="151"/>
      <c r="C30" s="161"/>
      <c r="D30" s="159"/>
      <c r="E30" s="159"/>
      <c r="F30" s="57" t="s">
        <v>143</v>
      </c>
      <c r="G30" s="57" t="s">
        <v>35</v>
      </c>
      <c r="H30" s="29">
        <v>500</v>
      </c>
      <c r="I30" s="30">
        <v>1.3</v>
      </c>
      <c r="J30" s="30">
        <f t="shared" si="0"/>
        <v>650</v>
      </c>
      <c r="K30" s="153"/>
    </row>
    <row r="31" spans="1:12" ht="45" x14ac:dyDescent="0.25">
      <c r="A31" s="150"/>
      <c r="B31" s="151"/>
      <c r="C31" s="161"/>
      <c r="D31" s="159"/>
      <c r="E31" s="159"/>
      <c r="F31" s="57" t="s">
        <v>25</v>
      </c>
      <c r="G31" s="57" t="s">
        <v>354</v>
      </c>
      <c r="H31" s="29">
        <v>150</v>
      </c>
      <c r="I31" s="30">
        <v>0.77</v>
      </c>
      <c r="J31" s="30">
        <f t="shared" si="0"/>
        <v>115.5</v>
      </c>
      <c r="K31" s="153"/>
    </row>
    <row r="32" spans="1:12" ht="60" x14ac:dyDescent="0.25">
      <c r="A32" s="150"/>
      <c r="B32" s="151"/>
      <c r="C32" s="161"/>
      <c r="D32" s="159"/>
      <c r="E32" s="159"/>
      <c r="F32" s="57" t="s">
        <v>460</v>
      </c>
      <c r="G32" s="57" t="s">
        <v>461</v>
      </c>
      <c r="H32" s="29">
        <v>40</v>
      </c>
      <c r="I32" s="30">
        <v>5.63</v>
      </c>
      <c r="J32" s="30">
        <f t="shared" si="0"/>
        <v>225.2</v>
      </c>
      <c r="K32" s="153"/>
    </row>
    <row r="33" spans="1:11" x14ac:dyDescent="0.25">
      <c r="A33" s="150"/>
      <c r="B33" s="151"/>
      <c r="C33" s="161"/>
      <c r="D33" s="159"/>
      <c r="E33" s="159"/>
      <c r="F33" s="57" t="s">
        <v>327</v>
      </c>
      <c r="G33" s="57" t="s">
        <v>24</v>
      </c>
      <c r="H33" s="29">
        <v>300</v>
      </c>
      <c r="I33" s="30">
        <v>0.31</v>
      </c>
      <c r="J33" s="30">
        <f t="shared" si="0"/>
        <v>93</v>
      </c>
      <c r="K33" s="153"/>
    </row>
    <row r="34" spans="1:11" x14ac:dyDescent="0.25">
      <c r="A34" s="150"/>
      <c r="B34" s="151"/>
      <c r="C34" s="161"/>
      <c r="D34" s="159"/>
      <c r="E34" s="159"/>
      <c r="F34" s="57" t="s">
        <v>462</v>
      </c>
      <c r="G34" s="57" t="s">
        <v>463</v>
      </c>
      <c r="H34" s="29">
        <v>600</v>
      </c>
      <c r="I34" s="30">
        <v>0.61</v>
      </c>
      <c r="J34" s="30">
        <f t="shared" si="0"/>
        <v>366</v>
      </c>
      <c r="K34" s="153"/>
    </row>
    <row r="35" spans="1:11" ht="90" x14ac:dyDescent="0.25">
      <c r="A35" s="150"/>
      <c r="B35" s="151"/>
      <c r="C35" s="161"/>
      <c r="D35" s="159"/>
      <c r="E35" s="159"/>
      <c r="F35" s="57" t="s">
        <v>464</v>
      </c>
      <c r="G35" s="57" t="s">
        <v>465</v>
      </c>
      <c r="H35" s="29">
        <v>350</v>
      </c>
      <c r="I35" s="30">
        <v>12.38</v>
      </c>
      <c r="J35" s="30">
        <f t="shared" si="0"/>
        <v>4333</v>
      </c>
      <c r="K35" s="153"/>
    </row>
    <row r="36" spans="1:11" ht="45" x14ac:dyDescent="0.25">
      <c r="A36" s="150"/>
      <c r="B36" s="151"/>
      <c r="C36" s="161"/>
      <c r="D36" s="159"/>
      <c r="E36" s="159"/>
      <c r="F36" s="57" t="s">
        <v>466</v>
      </c>
      <c r="G36" s="57" t="s">
        <v>35</v>
      </c>
      <c r="H36" s="29">
        <v>400</v>
      </c>
      <c r="I36" s="30">
        <v>0.62</v>
      </c>
      <c r="J36" s="30">
        <f t="shared" si="0"/>
        <v>248</v>
      </c>
      <c r="K36" s="153"/>
    </row>
    <row r="37" spans="1:11" ht="45" x14ac:dyDescent="0.25">
      <c r="A37" s="150"/>
      <c r="B37" s="151"/>
      <c r="C37" s="161"/>
      <c r="D37" s="159"/>
      <c r="E37" s="159"/>
      <c r="F37" s="57" t="s">
        <v>357</v>
      </c>
      <c r="G37" s="57" t="s">
        <v>28</v>
      </c>
      <c r="H37" s="29">
        <v>300</v>
      </c>
      <c r="I37" s="30">
        <v>1.36</v>
      </c>
      <c r="J37" s="30">
        <f t="shared" si="0"/>
        <v>408.00000000000006</v>
      </c>
      <c r="K37" s="153"/>
    </row>
    <row r="38" spans="1:11" x14ac:dyDescent="0.25">
      <c r="A38" s="150"/>
      <c r="B38" s="151"/>
      <c r="C38" s="161"/>
      <c r="D38" s="159"/>
      <c r="E38" s="159"/>
      <c r="F38" s="57" t="s">
        <v>467</v>
      </c>
      <c r="G38" s="57" t="s">
        <v>94</v>
      </c>
      <c r="H38" s="29">
        <v>500</v>
      </c>
      <c r="I38" s="30">
        <v>0.45</v>
      </c>
      <c r="J38" s="30">
        <f t="shared" si="0"/>
        <v>225</v>
      </c>
      <c r="K38" s="153"/>
    </row>
    <row r="39" spans="1:11" ht="60" x14ac:dyDescent="0.25">
      <c r="A39" s="150"/>
      <c r="B39" s="151"/>
      <c r="C39" s="161"/>
      <c r="D39" s="159"/>
      <c r="E39" s="159"/>
      <c r="F39" s="57" t="s">
        <v>40</v>
      </c>
      <c r="G39" s="57" t="s">
        <v>468</v>
      </c>
      <c r="H39" s="29">
        <v>30</v>
      </c>
      <c r="I39" s="30">
        <v>1.6</v>
      </c>
      <c r="J39" s="30">
        <f t="shared" si="0"/>
        <v>48</v>
      </c>
      <c r="K39" s="153"/>
    </row>
    <row r="40" spans="1:11" x14ac:dyDescent="0.25">
      <c r="A40" s="150"/>
      <c r="B40" s="151"/>
      <c r="C40" s="161"/>
      <c r="D40" s="159"/>
      <c r="E40" s="159"/>
      <c r="F40" s="57" t="s">
        <v>40</v>
      </c>
      <c r="G40" s="57" t="s">
        <v>469</v>
      </c>
      <c r="H40" s="29">
        <v>800</v>
      </c>
      <c r="I40" s="30">
        <v>0.11</v>
      </c>
      <c r="J40" s="30">
        <f t="shared" si="0"/>
        <v>88</v>
      </c>
      <c r="K40" s="153"/>
    </row>
    <row r="41" spans="1:11" ht="30" x14ac:dyDescent="0.25">
      <c r="A41" s="150"/>
      <c r="B41" s="151"/>
      <c r="C41" s="161"/>
      <c r="D41" s="159"/>
      <c r="E41" s="159"/>
      <c r="F41" s="57" t="s">
        <v>470</v>
      </c>
      <c r="G41" s="57" t="s">
        <v>463</v>
      </c>
      <c r="H41" s="29">
        <v>800</v>
      </c>
      <c r="I41" s="30">
        <v>0.24</v>
      </c>
      <c r="J41" s="30">
        <f t="shared" si="0"/>
        <v>192</v>
      </c>
      <c r="K41" s="153"/>
    </row>
    <row r="42" spans="1:11" ht="60" x14ac:dyDescent="0.25">
      <c r="A42" s="150"/>
      <c r="B42" s="151"/>
      <c r="C42" s="161"/>
      <c r="D42" s="159"/>
      <c r="E42" s="159"/>
      <c r="F42" s="57" t="s">
        <v>471</v>
      </c>
      <c r="G42" s="57" t="s">
        <v>472</v>
      </c>
      <c r="H42" s="29">
        <v>200</v>
      </c>
      <c r="I42" s="30">
        <v>5.4</v>
      </c>
      <c r="J42" s="30">
        <f t="shared" si="0"/>
        <v>1080</v>
      </c>
      <c r="K42" s="153"/>
    </row>
    <row r="43" spans="1:11" x14ac:dyDescent="0.25">
      <c r="A43" s="150"/>
      <c r="B43" s="151"/>
      <c r="C43" s="161"/>
      <c r="D43" s="159"/>
      <c r="E43" s="159"/>
      <c r="F43" s="57" t="s">
        <v>127</v>
      </c>
      <c r="G43" s="57" t="s">
        <v>463</v>
      </c>
      <c r="H43" s="29">
        <v>800</v>
      </c>
      <c r="I43" s="30">
        <v>0.91</v>
      </c>
      <c r="J43" s="30">
        <f t="shared" si="0"/>
        <v>728</v>
      </c>
      <c r="K43" s="153"/>
    </row>
    <row r="44" spans="1:11" ht="60" x14ac:dyDescent="0.25">
      <c r="A44" s="150"/>
      <c r="B44" s="151"/>
      <c r="C44" s="161"/>
      <c r="D44" s="159"/>
      <c r="E44" s="159"/>
      <c r="F44" s="57" t="s">
        <v>473</v>
      </c>
      <c r="G44" s="57" t="s">
        <v>474</v>
      </c>
      <c r="H44" s="29">
        <v>210</v>
      </c>
      <c r="I44" s="30">
        <v>5.24</v>
      </c>
      <c r="J44" s="30">
        <f t="shared" si="0"/>
        <v>1100.4000000000001</v>
      </c>
      <c r="K44" s="153"/>
    </row>
    <row r="45" spans="1:11" ht="90" x14ac:dyDescent="0.25">
      <c r="A45" s="150"/>
      <c r="B45" s="151"/>
      <c r="C45" s="161"/>
      <c r="D45" s="159"/>
      <c r="E45" s="159"/>
      <c r="F45" s="57" t="s">
        <v>475</v>
      </c>
      <c r="G45" s="57" t="s">
        <v>476</v>
      </c>
      <c r="H45" s="29">
        <v>25</v>
      </c>
      <c r="I45" s="30">
        <v>7.79</v>
      </c>
      <c r="J45" s="30">
        <f t="shared" si="0"/>
        <v>194.75</v>
      </c>
      <c r="K45" s="153"/>
    </row>
    <row r="46" spans="1:11" ht="30" x14ac:dyDescent="0.25">
      <c r="A46" s="140"/>
      <c r="B46" s="151"/>
      <c r="C46" s="161"/>
      <c r="D46" s="162"/>
      <c r="E46" s="162"/>
      <c r="F46" s="57" t="s">
        <v>400</v>
      </c>
      <c r="G46" s="57" t="s">
        <v>477</v>
      </c>
      <c r="H46" s="29">
        <v>2</v>
      </c>
      <c r="I46" s="30">
        <v>7.69</v>
      </c>
      <c r="J46" s="30">
        <f t="shared" si="0"/>
        <v>15.38</v>
      </c>
      <c r="K46" s="153"/>
    </row>
    <row r="47" spans="1:11" ht="60" x14ac:dyDescent="0.25">
      <c r="A47" s="139" t="s">
        <v>448</v>
      </c>
      <c r="B47" s="151"/>
      <c r="C47" s="161" t="s">
        <v>478</v>
      </c>
      <c r="D47" s="139" t="s">
        <v>43</v>
      </c>
      <c r="E47" s="139" t="s">
        <v>43</v>
      </c>
      <c r="F47" s="57" t="s">
        <v>479</v>
      </c>
      <c r="G47" s="57" t="s">
        <v>480</v>
      </c>
      <c r="H47" s="29">
        <v>1</v>
      </c>
      <c r="I47" s="30">
        <v>6</v>
      </c>
      <c r="J47" s="30">
        <f t="shared" si="0"/>
        <v>6</v>
      </c>
      <c r="K47" s="153">
        <v>43627</v>
      </c>
    </row>
    <row r="48" spans="1:11" ht="60" x14ac:dyDescent="0.25">
      <c r="A48" s="150"/>
      <c r="B48" s="151"/>
      <c r="C48" s="161"/>
      <c r="D48" s="150"/>
      <c r="E48" s="150"/>
      <c r="F48" s="57" t="s">
        <v>481</v>
      </c>
      <c r="G48" s="57" t="s">
        <v>480</v>
      </c>
      <c r="H48" s="29">
        <v>1</v>
      </c>
      <c r="I48" s="30">
        <v>6</v>
      </c>
      <c r="J48" s="30">
        <f t="shared" si="0"/>
        <v>6</v>
      </c>
      <c r="K48" s="136"/>
    </row>
    <row r="49" spans="1:12" ht="30" x14ac:dyDescent="0.25">
      <c r="A49" s="150"/>
      <c r="B49" s="151"/>
      <c r="C49" s="161"/>
      <c r="D49" s="150"/>
      <c r="E49" s="150"/>
      <c r="F49" s="57" t="s">
        <v>482</v>
      </c>
      <c r="G49" s="57" t="s">
        <v>24</v>
      </c>
      <c r="H49" s="29">
        <v>600</v>
      </c>
      <c r="I49" s="30">
        <v>0.05</v>
      </c>
      <c r="J49" s="30">
        <f t="shared" si="0"/>
        <v>30</v>
      </c>
      <c r="K49" s="136"/>
    </row>
    <row r="50" spans="1:12" ht="60" x14ac:dyDescent="0.25">
      <c r="A50" s="150"/>
      <c r="B50" s="151"/>
      <c r="C50" s="161"/>
      <c r="D50" s="150"/>
      <c r="E50" s="150"/>
      <c r="F50" s="57" t="s">
        <v>483</v>
      </c>
      <c r="G50" s="57" t="s">
        <v>484</v>
      </c>
      <c r="H50" s="29">
        <v>40</v>
      </c>
      <c r="I50" s="30">
        <v>0.16</v>
      </c>
      <c r="J50" s="30">
        <f t="shared" si="0"/>
        <v>6.4</v>
      </c>
      <c r="K50" s="136"/>
    </row>
    <row r="51" spans="1:12" ht="45" x14ac:dyDescent="0.25">
      <c r="A51" s="150"/>
      <c r="B51" s="151"/>
      <c r="C51" s="161"/>
      <c r="D51" s="150"/>
      <c r="E51" s="150"/>
      <c r="F51" s="57" t="s">
        <v>485</v>
      </c>
      <c r="G51" s="57" t="s">
        <v>486</v>
      </c>
      <c r="H51" s="29">
        <v>15</v>
      </c>
      <c r="I51" s="30">
        <v>0.22</v>
      </c>
      <c r="J51" s="30">
        <f t="shared" si="0"/>
        <v>3.3</v>
      </c>
      <c r="K51" s="136"/>
    </row>
    <row r="52" spans="1:12" ht="45" x14ac:dyDescent="0.25">
      <c r="A52" s="140"/>
      <c r="B52" s="151"/>
      <c r="C52" s="161"/>
      <c r="D52" s="140"/>
      <c r="E52" s="140"/>
      <c r="F52" s="57" t="s">
        <v>386</v>
      </c>
      <c r="G52" s="57" t="s">
        <v>486</v>
      </c>
      <c r="H52" s="29">
        <v>3</v>
      </c>
      <c r="I52" s="30">
        <v>0.26</v>
      </c>
      <c r="J52" s="30">
        <f t="shared" si="0"/>
        <v>0.78</v>
      </c>
      <c r="K52" s="136"/>
    </row>
    <row r="53" spans="1:12" ht="60" x14ac:dyDescent="0.25">
      <c r="A53" s="29" t="s">
        <v>448</v>
      </c>
      <c r="B53" s="146"/>
      <c r="C53" s="29" t="s">
        <v>487</v>
      </c>
      <c r="D53" s="29" t="s">
        <v>43</v>
      </c>
      <c r="E53" s="29" t="s">
        <v>43</v>
      </c>
      <c r="F53" s="57" t="s">
        <v>488</v>
      </c>
      <c r="G53" s="57" t="s">
        <v>489</v>
      </c>
      <c r="H53" s="29">
        <v>35</v>
      </c>
      <c r="I53" s="30">
        <v>3.95</v>
      </c>
      <c r="J53" s="30">
        <f t="shared" si="0"/>
        <v>138.25</v>
      </c>
      <c r="K53" s="79">
        <v>43627</v>
      </c>
      <c r="L53" s="181">
        <f>SUM(J22:J53)</f>
        <v>11665.989999999998</v>
      </c>
    </row>
    <row r="54" spans="1:12" ht="45" x14ac:dyDescent="0.25">
      <c r="A54" s="136">
        <v>25110</v>
      </c>
      <c r="B54" s="145" t="s">
        <v>16</v>
      </c>
      <c r="C54" s="145" t="s">
        <v>163</v>
      </c>
      <c r="D54" s="138" t="s">
        <v>43</v>
      </c>
      <c r="E54" s="138" t="s">
        <v>43</v>
      </c>
      <c r="F54" s="27" t="s">
        <v>490</v>
      </c>
      <c r="G54" s="28" t="s">
        <v>172</v>
      </c>
      <c r="H54" s="29">
        <v>10</v>
      </c>
      <c r="I54" s="30">
        <v>11.752000000000001</v>
      </c>
      <c r="J54" s="31">
        <f t="shared" si="0"/>
        <v>117.52000000000001</v>
      </c>
      <c r="K54" s="153">
        <v>43455</v>
      </c>
    </row>
    <row r="55" spans="1:12" ht="45" x14ac:dyDescent="0.25">
      <c r="A55" s="136"/>
      <c r="B55" s="151"/>
      <c r="C55" s="151"/>
      <c r="D55" s="138"/>
      <c r="E55" s="138"/>
      <c r="F55" s="27" t="s">
        <v>491</v>
      </c>
      <c r="G55" s="28" t="s">
        <v>492</v>
      </c>
      <c r="H55" s="29">
        <v>5</v>
      </c>
      <c r="I55" s="30">
        <v>0.93789999999999996</v>
      </c>
      <c r="J55" s="31">
        <f t="shared" si="0"/>
        <v>4.6894999999999998</v>
      </c>
      <c r="K55" s="153"/>
    </row>
    <row r="56" spans="1:12" ht="75" x14ac:dyDescent="0.25">
      <c r="A56" s="136"/>
      <c r="B56" s="151"/>
      <c r="C56" s="151"/>
      <c r="D56" s="138"/>
      <c r="E56" s="138"/>
      <c r="F56" s="27" t="s">
        <v>493</v>
      </c>
      <c r="G56" s="28" t="s">
        <v>494</v>
      </c>
      <c r="H56" s="29">
        <v>75</v>
      </c>
      <c r="I56" s="30">
        <v>11.752000000000001</v>
      </c>
      <c r="J56" s="31">
        <f t="shared" si="0"/>
        <v>881.40000000000009</v>
      </c>
      <c r="K56" s="153"/>
    </row>
    <row r="57" spans="1:12" ht="60" x14ac:dyDescent="0.25">
      <c r="A57" s="136"/>
      <c r="B57" s="151"/>
      <c r="C57" s="151"/>
      <c r="D57" s="138"/>
      <c r="E57" s="138"/>
      <c r="F57" s="27" t="s">
        <v>495</v>
      </c>
      <c r="G57" s="28" t="s">
        <v>496</v>
      </c>
      <c r="H57" s="29">
        <v>10</v>
      </c>
      <c r="I57" s="30">
        <v>15.2889</v>
      </c>
      <c r="J57" s="31">
        <f t="shared" si="0"/>
        <v>152.88900000000001</v>
      </c>
      <c r="K57" s="153"/>
    </row>
    <row r="58" spans="1:12" ht="45" x14ac:dyDescent="0.25">
      <c r="A58" s="136"/>
      <c r="B58" s="151"/>
      <c r="C58" s="151"/>
      <c r="D58" s="138"/>
      <c r="E58" s="138"/>
      <c r="F58" s="27" t="s">
        <v>497</v>
      </c>
      <c r="G58" s="28" t="s">
        <v>498</v>
      </c>
      <c r="H58" s="29">
        <v>50</v>
      </c>
      <c r="I58" s="30">
        <v>7.0625</v>
      </c>
      <c r="J58" s="31">
        <f t="shared" si="0"/>
        <v>353.125</v>
      </c>
      <c r="K58" s="153"/>
    </row>
    <row r="59" spans="1:12" ht="30" x14ac:dyDescent="0.25">
      <c r="A59" s="136"/>
      <c r="B59" s="151"/>
      <c r="C59" s="151"/>
      <c r="D59" s="138"/>
      <c r="E59" s="138"/>
      <c r="F59" s="27" t="s">
        <v>123</v>
      </c>
      <c r="G59" s="28" t="s">
        <v>499</v>
      </c>
      <c r="H59" s="29">
        <v>25</v>
      </c>
      <c r="I59" s="30">
        <v>14.102399999999999</v>
      </c>
      <c r="J59" s="31">
        <f t="shared" si="0"/>
        <v>352.56</v>
      </c>
      <c r="K59" s="153"/>
    </row>
    <row r="60" spans="1:12" ht="30" x14ac:dyDescent="0.25">
      <c r="A60" s="136"/>
      <c r="B60" s="151"/>
      <c r="C60" s="151"/>
      <c r="D60" s="138"/>
      <c r="E60" s="138"/>
      <c r="F60" s="27" t="s">
        <v>305</v>
      </c>
      <c r="G60" s="28" t="s">
        <v>30</v>
      </c>
      <c r="H60" s="29">
        <v>1470</v>
      </c>
      <c r="I60" s="30">
        <v>1.7627999999999999</v>
      </c>
      <c r="J60" s="31">
        <f t="shared" si="0"/>
        <v>2591.3159999999998</v>
      </c>
      <c r="K60" s="153"/>
    </row>
    <row r="61" spans="1:12" x14ac:dyDescent="0.25">
      <c r="A61" s="136"/>
      <c r="B61" s="151"/>
      <c r="C61" s="151"/>
      <c r="D61" s="138"/>
      <c r="E61" s="138"/>
      <c r="F61" s="27" t="s">
        <v>309</v>
      </c>
      <c r="G61" s="28" t="s">
        <v>24</v>
      </c>
      <c r="H61" s="29">
        <v>700</v>
      </c>
      <c r="I61" s="30">
        <v>0.64410000000000001</v>
      </c>
      <c r="J61" s="31">
        <f t="shared" si="0"/>
        <v>450.87</v>
      </c>
      <c r="K61" s="153"/>
    </row>
    <row r="62" spans="1:12" ht="30" x14ac:dyDescent="0.25">
      <c r="A62" s="136"/>
      <c r="B62" s="151"/>
      <c r="C62" s="151"/>
      <c r="D62" s="138"/>
      <c r="E62" s="138"/>
      <c r="F62" s="27" t="s">
        <v>310</v>
      </c>
      <c r="G62" s="28" t="s">
        <v>311</v>
      </c>
      <c r="H62" s="29">
        <v>30</v>
      </c>
      <c r="I62" s="30">
        <v>25.876999999999999</v>
      </c>
      <c r="J62" s="31">
        <f t="shared" si="0"/>
        <v>776.31</v>
      </c>
      <c r="K62" s="153"/>
    </row>
    <row r="63" spans="1:12" ht="45" x14ac:dyDescent="0.25">
      <c r="A63" s="136"/>
      <c r="B63" s="151"/>
      <c r="C63" s="151"/>
      <c r="D63" s="138"/>
      <c r="E63" s="138"/>
      <c r="F63" s="27" t="s">
        <v>500</v>
      </c>
      <c r="G63" s="28" t="s">
        <v>501</v>
      </c>
      <c r="H63" s="29">
        <v>50</v>
      </c>
      <c r="I63" s="30">
        <v>29.391300000000001</v>
      </c>
      <c r="J63" s="31">
        <f t="shared" si="0"/>
        <v>1469.5650000000001</v>
      </c>
      <c r="K63" s="153"/>
    </row>
    <row r="64" spans="1:12" ht="30" x14ac:dyDescent="0.25">
      <c r="A64" s="136"/>
      <c r="B64" s="151"/>
      <c r="C64" s="151"/>
      <c r="D64" s="138"/>
      <c r="E64" s="138"/>
      <c r="F64" s="27" t="s">
        <v>312</v>
      </c>
      <c r="G64" s="28" t="s">
        <v>502</v>
      </c>
      <c r="H64" s="29">
        <v>3</v>
      </c>
      <c r="I64" s="30">
        <v>47.0306</v>
      </c>
      <c r="J64" s="31">
        <f t="shared" si="0"/>
        <v>141.09180000000001</v>
      </c>
      <c r="K64" s="153"/>
    </row>
    <row r="65" spans="1:11" ht="30" x14ac:dyDescent="0.25">
      <c r="A65" s="136"/>
      <c r="B65" s="151"/>
      <c r="C65" s="151"/>
      <c r="D65" s="138"/>
      <c r="E65" s="138"/>
      <c r="F65" s="27" t="s">
        <v>312</v>
      </c>
      <c r="G65" s="28" t="s">
        <v>314</v>
      </c>
      <c r="H65" s="29">
        <v>20</v>
      </c>
      <c r="I65" s="30">
        <v>4.7008000000000001</v>
      </c>
      <c r="J65" s="31">
        <f t="shared" si="0"/>
        <v>94.016000000000005</v>
      </c>
      <c r="K65" s="153"/>
    </row>
    <row r="66" spans="1:11" ht="45" x14ac:dyDescent="0.25">
      <c r="A66" s="136"/>
      <c r="B66" s="151"/>
      <c r="C66" s="151"/>
      <c r="D66" s="138"/>
      <c r="E66" s="138"/>
      <c r="F66" s="27" t="s">
        <v>503</v>
      </c>
      <c r="G66" s="28" t="s">
        <v>504</v>
      </c>
      <c r="H66" s="29">
        <v>25</v>
      </c>
      <c r="I66" s="30">
        <v>11.164400000000001</v>
      </c>
      <c r="J66" s="31">
        <f t="shared" si="0"/>
        <v>279.11</v>
      </c>
      <c r="K66" s="153"/>
    </row>
    <row r="67" spans="1:11" ht="30" x14ac:dyDescent="0.25">
      <c r="A67" s="136"/>
      <c r="B67" s="151"/>
      <c r="C67" s="151"/>
      <c r="D67" s="138"/>
      <c r="E67" s="138"/>
      <c r="F67" s="27" t="s">
        <v>505</v>
      </c>
      <c r="G67" s="28" t="s">
        <v>461</v>
      </c>
      <c r="H67" s="29">
        <v>15</v>
      </c>
      <c r="I67" s="30">
        <v>16.464099999999998</v>
      </c>
      <c r="J67" s="31">
        <f t="shared" si="0"/>
        <v>246.96149999999997</v>
      </c>
      <c r="K67" s="153"/>
    </row>
    <row r="68" spans="1:11" ht="30" x14ac:dyDescent="0.25">
      <c r="A68" s="136"/>
      <c r="B68" s="151"/>
      <c r="C68" s="151"/>
      <c r="D68" s="138"/>
      <c r="E68" s="138"/>
      <c r="F68" s="27" t="s">
        <v>125</v>
      </c>
      <c r="G68" s="28" t="s">
        <v>322</v>
      </c>
      <c r="H68" s="29">
        <v>2</v>
      </c>
      <c r="I68" s="30">
        <v>8.2263999999999999</v>
      </c>
      <c r="J68" s="31">
        <f t="shared" si="0"/>
        <v>16.4528</v>
      </c>
      <c r="K68" s="153"/>
    </row>
    <row r="69" spans="1:11" x14ac:dyDescent="0.25">
      <c r="A69" s="136"/>
      <c r="B69" s="151"/>
      <c r="C69" s="151"/>
      <c r="D69" s="138"/>
      <c r="E69" s="138"/>
      <c r="F69" s="27" t="s">
        <v>95</v>
      </c>
      <c r="G69" s="28" t="s">
        <v>24</v>
      </c>
      <c r="H69" s="29">
        <v>10</v>
      </c>
      <c r="I69" s="30">
        <v>0.19209999999999999</v>
      </c>
      <c r="J69" s="31">
        <f t="shared" si="0"/>
        <v>1.9209999999999998</v>
      </c>
      <c r="K69" s="153"/>
    </row>
    <row r="70" spans="1:11" x14ac:dyDescent="0.25">
      <c r="A70" s="136"/>
      <c r="B70" s="151"/>
      <c r="C70" s="151"/>
      <c r="D70" s="138"/>
      <c r="E70" s="138"/>
      <c r="F70" s="27" t="s">
        <v>506</v>
      </c>
      <c r="G70" s="28" t="s">
        <v>24</v>
      </c>
      <c r="H70" s="29">
        <v>10</v>
      </c>
      <c r="I70" s="30">
        <v>0.12429999999999999</v>
      </c>
      <c r="J70" s="31">
        <f t="shared" ref="J70:J119" si="1">I70*H70</f>
        <v>1.2429999999999999</v>
      </c>
      <c r="K70" s="153"/>
    </row>
    <row r="71" spans="1:11" x14ac:dyDescent="0.25">
      <c r="A71" s="136"/>
      <c r="B71" s="151"/>
      <c r="C71" s="151"/>
      <c r="D71" s="138"/>
      <c r="E71" s="138"/>
      <c r="F71" s="27" t="s">
        <v>507</v>
      </c>
      <c r="G71" s="28" t="s">
        <v>24</v>
      </c>
      <c r="H71" s="29">
        <v>6000</v>
      </c>
      <c r="I71" s="30">
        <v>6.7799999999999999E-2</v>
      </c>
      <c r="J71" s="31">
        <f t="shared" si="1"/>
        <v>406.8</v>
      </c>
      <c r="K71" s="153"/>
    </row>
    <row r="72" spans="1:11" ht="30" x14ac:dyDescent="0.25">
      <c r="A72" s="136"/>
      <c r="B72" s="151"/>
      <c r="C72" s="151"/>
      <c r="D72" s="138"/>
      <c r="E72" s="138"/>
      <c r="F72" s="27" t="s">
        <v>508</v>
      </c>
      <c r="G72" s="28" t="s">
        <v>24</v>
      </c>
      <c r="H72" s="29">
        <v>4000</v>
      </c>
      <c r="I72" s="30">
        <v>0.19209999999999999</v>
      </c>
      <c r="J72" s="31">
        <f t="shared" si="1"/>
        <v>768.4</v>
      </c>
      <c r="K72" s="153"/>
    </row>
    <row r="73" spans="1:11" x14ac:dyDescent="0.25">
      <c r="A73" s="136"/>
      <c r="B73" s="151"/>
      <c r="C73" s="151"/>
      <c r="D73" s="138"/>
      <c r="E73" s="138"/>
      <c r="F73" s="27" t="s">
        <v>509</v>
      </c>
      <c r="G73" s="28" t="s">
        <v>24</v>
      </c>
      <c r="H73" s="29">
        <v>10</v>
      </c>
      <c r="I73" s="30">
        <v>9.0399999999999994E-2</v>
      </c>
      <c r="J73" s="31">
        <f t="shared" si="1"/>
        <v>0.90399999999999991</v>
      </c>
      <c r="K73" s="153"/>
    </row>
    <row r="74" spans="1:11" ht="75" x14ac:dyDescent="0.25">
      <c r="A74" s="136"/>
      <c r="B74" s="151"/>
      <c r="C74" s="151"/>
      <c r="D74" s="138"/>
      <c r="E74" s="138"/>
      <c r="F74" s="27" t="s">
        <v>137</v>
      </c>
      <c r="G74" s="28" t="s">
        <v>333</v>
      </c>
      <c r="H74" s="29">
        <v>300</v>
      </c>
      <c r="I74" s="30">
        <v>21.6282</v>
      </c>
      <c r="J74" s="31">
        <f t="shared" si="1"/>
        <v>6488.46</v>
      </c>
      <c r="K74" s="153"/>
    </row>
    <row r="75" spans="1:11" ht="60" x14ac:dyDescent="0.25">
      <c r="A75" s="136"/>
      <c r="B75" s="151"/>
      <c r="C75" s="151"/>
      <c r="D75" s="138"/>
      <c r="E75" s="138"/>
      <c r="F75" s="27" t="s">
        <v>510</v>
      </c>
      <c r="G75" s="28" t="s">
        <v>511</v>
      </c>
      <c r="H75" s="29">
        <v>20</v>
      </c>
      <c r="I75" s="30">
        <v>11.752000000000001</v>
      </c>
      <c r="J75" s="31">
        <f t="shared" si="1"/>
        <v>235.04000000000002</v>
      </c>
      <c r="K75" s="153"/>
    </row>
    <row r="76" spans="1:11" ht="45" x14ac:dyDescent="0.25">
      <c r="A76" s="136"/>
      <c r="B76" s="151"/>
      <c r="C76" s="151"/>
      <c r="D76" s="138"/>
      <c r="E76" s="138"/>
      <c r="F76" s="27" t="s">
        <v>512</v>
      </c>
      <c r="G76" s="28" t="s">
        <v>486</v>
      </c>
      <c r="H76" s="29">
        <v>100</v>
      </c>
      <c r="I76" s="30">
        <v>4.7008000000000001</v>
      </c>
      <c r="J76" s="31">
        <f t="shared" si="1"/>
        <v>470.08</v>
      </c>
      <c r="K76" s="153"/>
    </row>
    <row r="77" spans="1:11" ht="90" x14ac:dyDescent="0.25">
      <c r="A77" s="136"/>
      <c r="B77" s="151"/>
      <c r="C77" s="151"/>
      <c r="D77" s="138"/>
      <c r="E77" s="138"/>
      <c r="F77" s="27" t="s">
        <v>513</v>
      </c>
      <c r="G77" s="28" t="s">
        <v>514</v>
      </c>
      <c r="H77" s="29">
        <v>50</v>
      </c>
      <c r="I77" s="30">
        <v>8.2263999999999999</v>
      </c>
      <c r="J77" s="31">
        <f t="shared" si="1"/>
        <v>411.32</v>
      </c>
      <c r="K77" s="153"/>
    </row>
    <row r="78" spans="1:11" ht="30" x14ac:dyDescent="0.25">
      <c r="A78" s="136"/>
      <c r="B78" s="151"/>
      <c r="C78" s="151"/>
      <c r="D78" s="138"/>
      <c r="E78" s="138"/>
      <c r="F78" s="27" t="s">
        <v>515</v>
      </c>
      <c r="G78" s="28" t="s">
        <v>339</v>
      </c>
      <c r="H78" s="29">
        <v>450</v>
      </c>
      <c r="I78" s="30">
        <v>0.47460000000000002</v>
      </c>
      <c r="J78" s="31">
        <f t="shared" si="1"/>
        <v>213.57000000000002</v>
      </c>
      <c r="K78" s="153"/>
    </row>
    <row r="79" spans="1:11" ht="30" x14ac:dyDescent="0.25">
      <c r="A79" s="136"/>
      <c r="B79" s="151"/>
      <c r="C79" s="151"/>
      <c r="D79" s="138"/>
      <c r="E79" s="138"/>
      <c r="F79" s="27" t="s">
        <v>340</v>
      </c>
      <c r="G79" s="28" t="s">
        <v>341</v>
      </c>
      <c r="H79" s="29">
        <v>6000</v>
      </c>
      <c r="I79" s="30">
        <v>0.29380000000000001</v>
      </c>
      <c r="J79" s="31">
        <f t="shared" si="1"/>
        <v>1762.8</v>
      </c>
      <c r="K79" s="153"/>
    </row>
    <row r="80" spans="1:11" ht="60" x14ac:dyDescent="0.25">
      <c r="A80" s="136"/>
      <c r="B80" s="151"/>
      <c r="C80" s="151"/>
      <c r="D80" s="138"/>
      <c r="E80" s="138"/>
      <c r="F80" s="27" t="s">
        <v>343</v>
      </c>
      <c r="G80" s="28" t="s">
        <v>468</v>
      </c>
      <c r="H80" s="29">
        <v>50</v>
      </c>
      <c r="I80" s="30">
        <v>2.2599999999999998</v>
      </c>
      <c r="J80" s="31">
        <f t="shared" si="1"/>
        <v>112.99999999999999</v>
      </c>
      <c r="K80" s="153"/>
    </row>
    <row r="81" spans="1:11" x14ac:dyDescent="0.25">
      <c r="A81" s="136"/>
      <c r="B81" s="151"/>
      <c r="C81" s="151"/>
      <c r="D81" s="138"/>
      <c r="E81" s="138"/>
      <c r="F81" s="27" t="s">
        <v>345</v>
      </c>
      <c r="G81" s="28" t="s">
        <v>24</v>
      </c>
      <c r="H81" s="29">
        <v>1000</v>
      </c>
      <c r="I81" s="30">
        <v>1.2091000000000001</v>
      </c>
      <c r="J81" s="31">
        <f t="shared" si="1"/>
        <v>1209.1000000000001</v>
      </c>
      <c r="K81" s="153"/>
    </row>
    <row r="82" spans="1:11" ht="60" x14ac:dyDescent="0.25">
      <c r="A82" s="136"/>
      <c r="B82" s="151"/>
      <c r="C82" s="151"/>
      <c r="D82" s="138"/>
      <c r="E82" s="138"/>
      <c r="F82" s="27" t="s">
        <v>416</v>
      </c>
      <c r="G82" s="28" t="s">
        <v>516</v>
      </c>
      <c r="H82" s="29">
        <v>2</v>
      </c>
      <c r="I82" s="30">
        <v>4.7008000000000001</v>
      </c>
      <c r="J82" s="31">
        <f t="shared" si="1"/>
        <v>9.4016000000000002</v>
      </c>
      <c r="K82" s="153"/>
    </row>
    <row r="83" spans="1:11" ht="60" x14ac:dyDescent="0.25">
      <c r="A83" s="136"/>
      <c r="B83" s="151"/>
      <c r="C83" s="151"/>
      <c r="D83" s="138"/>
      <c r="E83" s="138"/>
      <c r="F83" s="27" t="s">
        <v>517</v>
      </c>
      <c r="G83" s="28" t="s">
        <v>516</v>
      </c>
      <c r="H83" s="29">
        <v>3</v>
      </c>
      <c r="I83" s="30">
        <v>14.102399999999999</v>
      </c>
      <c r="J83" s="31">
        <f t="shared" si="1"/>
        <v>42.307199999999995</v>
      </c>
      <c r="K83" s="153"/>
    </row>
    <row r="84" spans="1:11" x14ac:dyDescent="0.25">
      <c r="A84" s="136"/>
      <c r="B84" s="151"/>
      <c r="C84" s="151"/>
      <c r="D84" s="138"/>
      <c r="E84" s="138"/>
      <c r="F84" s="27" t="s">
        <v>518</v>
      </c>
      <c r="G84" s="28" t="s">
        <v>24</v>
      </c>
      <c r="H84" s="29">
        <v>1300</v>
      </c>
      <c r="I84" s="30">
        <v>0.12429999999999999</v>
      </c>
      <c r="J84" s="31">
        <f t="shared" si="1"/>
        <v>161.59</v>
      </c>
      <c r="K84" s="153"/>
    </row>
    <row r="85" spans="1:11" ht="30" x14ac:dyDescent="0.25">
      <c r="A85" s="136"/>
      <c r="B85" s="151"/>
      <c r="C85" s="151"/>
      <c r="D85" s="138"/>
      <c r="E85" s="138"/>
      <c r="F85" s="27" t="s">
        <v>349</v>
      </c>
      <c r="G85" s="28" t="s">
        <v>339</v>
      </c>
      <c r="H85" s="29">
        <v>500</v>
      </c>
      <c r="I85" s="30">
        <v>1.9775</v>
      </c>
      <c r="J85" s="31">
        <f t="shared" si="1"/>
        <v>988.75</v>
      </c>
      <c r="K85" s="153"/>
    </row>
    <row r="86" spans="1:11" x14ac:dyDescent="0.25">
      <c r="A86" s="136"/>
      <c r="B86" s="151"/>
      <c r="C86" s="151"/>
      <c r="D86" s="138"/>
      <c r="E86" s="138"/>
      <c r="F86" s="27" t="s">
        <v>519</v>
      </c>
      <c r="G86" s="28" t="s">
        <v>24</v>
      </c>
      <c r="H86" s="29">
        <v>1000</v>
      </c>
      <c r="I86" s="30">
        <v>0.58760000000000001</v>
      </c>
      <c r="J86" s="31">
        <f t="shared" si="1"/>
        <v>587.6</v>
      </c>
      <c r="K86" s="153"/>
    </row>
    <row r="87" spans="1:11" ht="75" x14ac:dyDescent="0.25">
      <c r="A87" s="136"/>
      <c r="B87" s="151"/>
      <c r="C87" s="151"/>
      <c r="D87" s="138"/>
      <c r="E87" s="138"/>
      <c r="F87" s="27" t="s">
        <v>520</v>
      </c>
      <c r="G87" s="28" t="s">
        <v>521</v>
      </c>
      <c r="H87" s="29">
        <v>300</v>
      </c>
      <c r="I87" s="30">
        <v>11.752000000000001</v>
      </c>
      <c r="J87" s="31">
        <f t="shared" si="1"/>
        <v>3525.6000000000004</v>
      </c>
      <c r="K87" s="153"/>
    </row>
    <row r="88" spans="1:11" ht="30" x14ac:dyDescent="0.25">
      <c r="A88" s="136"/>
      <c r="B88" s="151"/>
      <c r="C88" s="151"/>
      <c r="D88" s="138"/>
      <c r="E88" s="138"/>
      <c r="F88" s="27" t="s">
        <v>522</v>
      </c>
      <c r="G88" s="28" t="s">
        <v>523</v>
      </c>
      <c r="H88" s="29">
        <v>30</v>
      </c>
      <c r="I88" s="30">
        <v>14.102399999999999</v>
      </c>
      <c r="J88" s="31">
        <f t="shared" si="1"/>
        <v>423.072</v>
      </c>
      <c r="K88" s="153"/>
    </row>
    <row r="89" spans="1:11" ht="45" x14ac:dyDescent="0.25">
      <c r="A89" s="136"/>
      <c r="B89" s="151"/>
      <c r="C89" s="151"/>
      <c r="D89" s="138"/>
      <c r="E89" s="138"/>
      <c r="F89" s="27" t="s">
        <v>524</v>
      </c>
      <c r="G89" s="28" t="s">
        <v>354</v>
      </c>
      <c r="H89" s="29">
        <v>1000</v>
      </c>
      <c r="I89" s="30">
        <v>0.88139999999999996</v>
      </c>
      <c r="J89" s="31">
        <f t="shared" si="1"/>
        <v>881.4</v>
      </c>
      <c r="K89" s="153"/>
    </row>
    <row r="90" spans="1:11" ht="30" x14ac:dyDescent="0.25">
      <c r="A90" s="136"/>
      <c r="B90" s="151"/>
      <c r="C90" s="151"/>
      <c r="D90" s="138"/>
      <c r="E90" s="138"/>
      <c r="F90" s="27" t="s">
        <v>355</v>
      </c>
      <c r="G90" s="28" t="s">
        <v>352</v>
      </c>
      <c r="H90" s="29">
        <v>400</v>
      </c>
      <c r="I90" s="30">
        <v>1.7627999999999999</v>
      </c>
      <c r="J90" s="31">
        <f t="shared" si="1"/>
        <v>705.12</v>
      </c>
      <c r="K90" s="153"/>
    </row>
    <row r="91" spans="1:11" ht="45" x14ac:dyDescent="0.25">
      <c r="A91" s="136"/>
      <c r="B91" s="151"/>
      <c r="C91" s="151"/>
      <c r="D91" s="138"/>
      <c r="E91" s="138"/>
      <c r="F91" s="27" t="s">
        <v>518</v>
      </c>
      <c r="G91" s="28" t="s">
        <v>525</v>
      </c>
      <c r="H91" s="29">
        <v>10</v>
      </c>
      <c r="I91" s="30">
        <v>2.6328999999999998</v>
      </c>
      <c r="J91" s="31">
        <f t="shared" si="1"/>
        <v>26.328999999999997</v>
      </c>
      <c r="K91" s="153"/>
    </row>
    <row r="92" spans="1:11" ht="30" x14ac:dyDescent="0.25">
      <c r="A92" s="136"/>
      <c r="B92" s="151"/>
      <c r="C92" s="151"/>
      <c r="D92" s="138"/>
      <c r="E92" s="138"/>
      <c r="F92" s="27" t="s">
        <v>38</v>
      </c>
      <c r="G92" s="28" t="s">
        <v>360</v>
      </c>
      <c r="H92" s="29">
        <v>3000</v>
      </c>
      <c r="I92" s="30">
        <v>0.58760000000000001</v>
      </c>
      <c r="J92" s="31">
        <f t="shared" si="1"/>
        <v>1762.8</v>
      </c>
      <c r="K92" s="153"/>
    </row>
    <row r="93" spans="1:11" x14ac:dyDescent="0.25">
      <c r="A93" s="136"/>
      <c r="B93" s="151"/>
      <c r="C93" s="151"/>
      <c r="D93" s="138"/>
      <c r="E93" s="138"/>
      <c r="F93" s="27" t="s">
        <v>365</v>
      </c>
      <c r="G93" s="28" t="s">
        <v>352</v>
      </c>
      <c r="H93" s="29">
        <v>1500</v>
      </c>
      <c r="I93" s="30">
        <v>1.4802999999999999</v>
      </c>
      <c r="J93" s="31">
        <f t="shared" si="1"/>
        <v>2220.4499999999998</v>
      </c>
      <c r="K93" s="153"/>
    </row>
    <row r="94" spans="1:11" x14ac:dyDescent="0.25">
      <c r="A94" s="136"/>
      <c r="B94" s="151"/>
      <c r="C94" s="151"/>
      <c r="D94" s="138"/>
      <c r="E94" s="138"/>
      <c r="F94" s="27" t="s">
        <v>373</v>
      </c>
      <c r="G94" s="28" t="s">
        <v>374</v>
      </c>
      <c r="H94" s="29">
        <v>200</v>
      </c>
      <c r="I94" s="30">
        <v>0.81359999999999999</v>
      </c>
      <c r="J94" s="31">
        <f t="shared" si="1"/>
        <v>162.72</v>
      </c>
      <c r="K94" s="153"/>
    </row>
    <row r="95" spans="1:11" ht="90" x14ac:dyDescent="0.25">
      <c r="A95" s="136"/>
      <c r="B95" s="151"/>
      <c r="C95" s="151"/>
      <c r="D95" s="138"/>
      <c r="E95" s="138"/>
      <c r="F95" s="27" t="s">
        <v>526</v>
      </c>
      <c r="G95" s="28" t="s">
        <v>527</v>
      </c>
      <c r="H95" s="29">
        <v>2500</v>
      </c>
      <c r="I95" s="30">
        <v>0.19209999999999999</v>
      </c>
      <c r="J95" s="31">
        <f t="shared" si="1"/>
        <v>480.25</v>
      </c>
      <c r="K95" s="153"/>
    </row>
    <row r="96" spans="1:11" ht="90" x14ac:dyDescent="0.25">
      <c r="A96" s="136"/>
      <c r="B96" s="151"/>
      <c r="C96" s="151"/>
      <c r="D96" s="138"/>
      <c r="E96" s="138"/>
      <c r="F96" s="27" t="s">
        <v>528</v>
      </c>
      <c r="G96" s="28" t="s">
        <v>514</v>
      </c>
      <c r="H96" s="29">
        <v>40</v>
      </c>
      <c r="I96" s="30">
        <v>8.2263999999999999</v>
      </c>
      <c r="J96" s="31">
        <f t="shared" si="1"/>
        <v>329.05599999999998</v>
      </c>
      <c r="K96" s="153"/>
    </row>
    <row r="97" spans="1:11" ht="105" x14ac:dyDescent="0.25">
      <c r="A97" s="136"/>
      <c r="B97" s="151"/>
      <c r="C97" s="151"/>
      <c r="D97" s="138"/>
      <c r="E97" s="138"/>
      <c r="F97" s="27" t="s">
        <v>387</v>
      </c>
      <c r="G97" s="28" t="s">
        <v>529</v>
      </c>
      <c r="H97" s="29">
        <v>70</v>
      </c>
      <c r="I97" s="30">
        <v>35.278599999999997</v>
      </c>
      <c r="J97" s="31">
        <f t="shared" si="1"/>
        <v>2469.502</v>
      </c>
      <c r="K97" s="153"/>
    </row>
    <row r="98" spans="1:11" ht="60" x14ac:dyDescent="0.25">
      <c r="A98" s="136"/>
      <c r="B98" s="151"/>
      <c r="C98" s="151"/>
      <c r="D98" s="138"/>
      <c r="E98" s="138"/>
      <c r="F98" s="27" t="s">
        <v>530</v>
      </c>
      <c r="G98" s="28" t="s">
        <v>390</v>
      </c>
      <c r="H98" s="29">
        <v>10</v>
      </c>
      <c r="I98" s="30">
        <v>38.792900000000003</v>
      </c>
      <c r="J98" s="31">
        <f t="shared" si="1"/>
        <v>387.92900000000003</v>
      </c>
      <c r="K98" s="153"/>
    </row>
    <row r="99" spans="1:11" ht="30" x14ac:dyDescent="0.25">
      <c r="A99" s="136"/>
      <c r="B99" s="151"/>
      <c r="C99" s="151"/>
      <c r="D99" s="138"/>
      <c r="E99" s="138"/>
      <c r="F99" s="27" t="s">
        <v>390</v>
      </c>
      <c r="G99" s="28" t="s">
        <v>391</v>
      </c>
      <c r="H99" s="29">
        <v>70</v>
      </c>
      <c r="I99" s="30">
        <v>11.752000000000001</v>
      </c>
      <c r="J99" s="31">
        <f t="shared" si="1"/>
        <v>822.6400000000001</v>
      </c>
      <c r="K99" s="153"/>
    </row>
    <row r="100" spans="1:11" ht="60" x14ac:dyDescent="0.25">
      <c r="A100" s="136"/>
      <c r="B100" s="151"/>
      <c r="C100" s="151"/>
      <c r="D100" s="138"/>
      <c r="E100" s="138"/>
      <c r="F100" s="27" t="s">
        <v>392</v>
      </c>
      <c r="G100" s="28" t="s">
        <v>531</v>
      </c>
      <c r="H100" s="29">
        <v>150</v>
      </c>
      <c r="I100" s="30">
        <v>7.0625</v>
      </c>
      <c r="J100" s="31">
        <f t="shared" si="1"/>
        <v>1059.375</v>
      </c>
      <c r="K100" s="153"/>
    </row>
    <row r="101" spans="1:11" ht="60" x14ac:dyDescent="0.25">
      <c r="A101" s="136"/>
      <c r="B101" s="151"/>
      <c r="C101" s="151"/>
      <c r="D101" s="138"/>
      <c r="E101" s="138"/>
      <c r="F101" s="27" t="s">
        <v>394</v>
      </c>
      <c r="G101" s="28" t="s">
        <v>531</v>
      </c>
      <c r="H101" s="29">
        <v>2</v>
      </c>
      <c r="I101" s="30">
        <v>7.0625</v>
      </c>
      <c r="J101" s="31">
        <f t="shared" si="1"/>
        <v>14.125</v>
      </c>
      <c r="K101" s="153"/>
    </row>
    <row r="102" spans="1:11" ht="60" x14ac:dyDescent="0.25">
      <c r="A102" s="136"/>
      <c r="B102" s="151"/>
      <c r="C102" s="151"/>
      <c r="D102" s="138"/>
      <c r="E102" s="138"/>
      <c r="F102" s="27" t="s">
        <v>532</v>
      </c>
      <c r="G102" s="28" t="s">
        <v>531</v>
      </c>
      <c r="H102" s="29">
        <v>200</v>
      </c>
      <c r="I102" s="30">
        <v>14.102399999999999</v>
      </c>
      <c r="J102" s="31">
        <f t="shared" si="1"/>
        <v>2820.48</v>
      </c>
      <c r="K102" s="153"/>
    </row>
    <row r="103" spans="1:11" ht="60" x14ac:dyDescent="0.25">
      <c r="A103" s="136"/>
      <c r="B103" s="151"/>
      <c r="C103" s="151"/>
      <c r="D103" s="138"/>
      <c r="E103" s="138"/>
      <c r="F103" s="27" t="s">
        <v>533</v>
      </c>
      <c r="G103" s="28" t="s">
        <v>531</v>
      </c>
      <c r="H103" s="29">
        <v>150</v>
      </c>
      <c r="I103" s="30">
        <v>11.752000000000001</v>
      </c>
      <c r="J103" s="31">
        <f t="shared" si="1"/>
        <v>1762.8000000000002</v>
      </c>
      <c r="K103" s="153"/>
    </row>
    <row r="104" spans="1:11" ht="60" x14ac:dyDescent="0.25">
      <c r="A104" s="136"/>
      <c r="B104" s="151"/>
      <c r="C104" s="151"/>
      <c r="D104" s="138"/>
      <c r="E104" s="138"/>
      <c r="F104" s="27" t="s">
        <v>534</v>
      </c>
      <c r="G104" s="28" t="s">
        <v>531</v>
      </c>
      <c r="H104" s="29">
        <v>150</v>
      </c>
      <c r="I104" s="30">
        <v>8.8140000000000001</v>
      </c>
      <c r="J104" s="31">
        <f t="shared" si="1"/>
        <v>1322.1</v>
      </c>
      <c r="K104" s="153"/>
    </row>
    <row r="105" spans="1:11" ht="30" x14ac:dyDescent="0.25">
      <c r="A105" s="136"/>
      <c r="B105" s="151"/>
      <c r="C105" s="151"/>
      <c r="D105" s="138"/>
      <c r="E105" s="138"/>
      <c r="F105" s="27" t="s">
        <v>535</v>
      </c>
      <c r="G105" s="28" t="s">
        <v>536</v>
      </c>
      <c r="H105" s="29">
        <v>10</v>
      </c>
      <c r="I105" s="30">
        <v>6.5879000000000003</v>
      </c>
      <c r="J105" s="31">
        <f t="shared" si="1"/>
        <v>65.879000000000005</v>
      </c>
      <c r="K105" s="153"/>
    </row>
    <row r="106" spans="1:11" ht="30" x14ac:dyDescent="0.25">
      <c r="A106" s="136"/>
      <c r="B106" s="151"/>
      <c r="C106" s="151"/>
      <c r="D106" s="138"/>
      <c r="E106" s="138"/>
      <c r="F106" s="27" t="s">
        <v>402</v>
      </c>
      <c r="G106" s="28" t="s">
        <v>403</v>
      </c>
      <c r="H106" s="29">
        <v>1</v>
      </c>
      <c r="I106" s="30">
        <v>50.8613</v>
      </c>
      <c r="J106" s="31">
        <f t="shared" si="1"/>
        <v>50.8613</v>
      </c>
      <c r="K106" s="153"/>
    </row>
    <row r="107" spans="1:11" ht="45" x14ac:dyDescent="0.25">
      <c r="A107" s="136"/>
      <c r="B107" s="151"/>
      <c r="C107" s="151"/>
      <c r="D107" s="138"/>
      <c r="E107" s="138"/>
      <c r="F107" s="27" t="s">
        <v>537</v>
      </c>
      <c r="G107" s="28" t="s">
        <v>538</v>
      </c>
      <c r="H107" s="29">
        <v>10</v>
      </c>
      <c r="I107" s="30">
        <v>5.8760000000000003</v>
      </c>
      <c r="J107" s="31">
        <f t="shared" si="1"/>
        <v>58.760000000000005</v>
      </c>
      <c r="K107" s="153"/>
    </row>
    <row r="108" spans="1:11" ht="45" x14ac:dyDescent="0.25">
      <c r="A108" s="136"/>
      <c r="B108" s="151"/>
      <c r="C108" s="151"/>
      <c r="D108" s="138"/>
      <c r="E108" s="138"/>
      <c r="F108" s="27" t="s">
        <v>539</v>
      </c>
      <c r="G108" s="28" t="s">
        <v>540</v>
      </c>
      <c r="H108" s="29">
        <v>50</v>
      </c>
      <c r="I108" s="30">
        <v>7.3449999999999998</v>
      </c>
      <c r="J108" s="31">
        <f t="shared" si="1"/>
        <v>367.25</v>
      </c>
      <c r="K108" s="153"/>
    </row>
    <row r="109" spans="1:11" ht="45" x14ac:dyDescent="0.25">
      <c r="A109" s="136">
        <v>25111</v>
      </c>
      <c r="B109" s="151"/>
      <c r="C109" s="151"/>
      <c r="D109" s="138" t="s">
        <v>43</v>
      </c>
      <c r="E109" s="138" t="s">
        <v>43</v>
      </c>
      <c r="F109" s="27" t="s">
        <v>541</v>
      </c>
      <c r="G109" s="28" t="s">
        <v>269</v>
      </c>
      <c r="H109" s="29">
        <v>75</v>
      </c>
      <c r="I109" s="30">
        <v>11.752000000000001</v>
      </c>
      <c r="J109" s="31">
        <f t="shared" si="1"/>
        <v>881.40000000000009</v>
      </c>
      <c r="K109" s="153">
        <v>43455</v>
      </c>
    </row>
    <row r="110" spans="1:11" ht="45" x14ac:dyDescent="0.25">
      <c r="A110" s="136"/>
      <c r="B110" s="151"/>
      <c r="C110" s="151"/>
      <c r="D110" s="138"/>
      <c r="E110" s="138"/>
      <c r="F110" s="27" t="s">
        <v>542</v>
      </c>
      <c r="G110" s="28" t="s">
        <v>543</v>
      </c>
      <c r="H110" s="29">
        <v>100</v>
      </c>
      <c r="I110" s="30">
        <v>17.628</v>
      </c>
      <c r="J110" s="31">
        <f t="shared" si="1"/>
        <v>1762.8</v>
      </c>
      <c r="K110" s="136"/>
    </row>
    <row r="111" spans="1:11" ht="30" x14ac:dyDescent="0.25">
      <c r="A111" s="136"/>
      <c r="B111" s="151"/>
      <c r="C111" s="151"/>
      <c r="D111" s="138"/>
      <c r="E111" s="138"/>
      <c r="F111" s="27" t="s">
        <v>544</v>
      </c>
      <c r="G111" s="28" t="s">
        <v>336</v>
      </c>
      <c r="H111" s="29">
        <v>200</v>
      </c>
      <c r="I111" s="30">
        <v>14.69</v>
      </c>
      <c r="J111" s="31">
        <f t="shared" si="1"/>
        <v>2938</v>
      </c>
      <c r="K111" s="136"/>
    </row>
    <row r="112" spans="1:11" ht="45" x14ac:dyDescent="0.25">
      <c r="A112" s="136"/>
      <c r="B112" s="151"/>
      <c r="C112" s="151"/>
      <c r="D112" s="138"/>
      <c r="E112" s="138"/>
      <c r="F112" s="27" t="s">
        <v>545</v>
      </c>
      <c r="G112" s="28" t="s">
        <v>352</v>
      </c>
      <c r="H112" s="29">
        <v>5000</v>
      </c>
      <c r="I112" s="30">
        <v>0.71189999999999998</v>
      </c>
      <c r="J112" s="31">
        <f t="shared" si="1"/>
        <v>3559.5</v>
      </c>
      <c r="K112" s="136"/>
    </row>
    <row r="113" spans="1:12" ht="45" x14ac:dyDescent="0.25">
      <c r="A113" s="136"/>
      <c r="B113" s="151"/>
      <c r="C113" s="151"/>
      <c r="D113" s="138"/>
      <c r="E113" s="138"/>
      <c r="F113" s="27" t="s">
        <v>546</v>
      </c>
      <c r="G113" s="28" t="s">
        <v>547</v>
      </c>
      <c r="H113" s="29">
        <v>600</v>
      </c>
      <c r="I113" s="30">
        <v>11.752000000000001</v>
      </c>
      <c r="J113" s="31">
        <f t="shared" si="1"/>
        <v>7051.2000000000007</v>
      </c>
      <c r="K113" s="136"/>
    </row>
    <row r="114" spans="1:12" x14ac:dyDescent="0.25">
      <c r="A114" s="136"/>
      <c r="B114" s="151"/>
      <c r="C114" s="151"/>
      <c r="D114" s="138"/>
      <c r="E114" s="138"/>
      <c r="F114" s="27" t="s">
        <v>356</v>
      </c>
      <c r="G114" s="28" t="s">
        <v>24</v>
      </c>
      <c r="H114" s="29">
        <v>1000</v>
      </c>
      <c r="I114" s="30">
        <v>1.1865000000000001</v>
      </c>
      <c r="J114" s="31">
        <f t="shared" si="1"/>
        <v>1186.5</v>
      </c>
      <c r="K114" s="136"/>
    </row>
    <row r="115" spans="1:12" ht="60" x14ac:dyDescent="0.25">
      <c r="A115" s="136"/>
      <c r="B115" s="151"/>
      <c r="C115" s="151"/>
      <c r="D115" s="138"/>
      <c r="E115" s="138"/>
      <c r="F115" s="27" t="s">
        <v>363</v>
      </c>
      <c r="G115" s="28" t="s">
        <v>364</v>
      </c>
      <c r="H115" s="29">
        <v>1500</v>
      </c>
      <c r="I115" s="30">
        <v>1.1865000000000001</v>
      </c>
      <c r="J115" s="31">
        <f t="shared" si="1"/>
        <v>1779.7500000000002</v>
      </c>
      <c r="K115" s="136"/>
    </row>
    <row r="116" spans="1:12" ht="75" x14ac:dyDescent="0.25">
      <c r="A116" s="136"/>
      <c r="B116" s="151"/>
      <c r="C116" s="151"/>
      <c r="D116" s="138"/>
      <c r="E116" s="138"/>
      <c r="F116" s="27" t="s">
        <v>548</v>
      </c>
      <c r="G116" s="28" t="s">
        <v>549</v>
      </c>
      <c r="H116" s="29">
        <v>50</v>
      </c>
      <c r="I116" s="30">
        <v>47.0306</v>
      </c>
      <c r="J116" s="31">
        <f t="shared" si="1"/>
        <v>2351.5300000000002</v>
      </c>
      <c r="K116" s="136"/>
    </row>
    <row r="117" spans="1:12" ht="60" x14ac:dyDescent="0.25">
      <c r="A117" s="136"/>
      <c r="B117" s="151"/>
      <c r="C117" s="151"/>
      <c r="D117" s="138"/>
      <c r="E117" s="138"/>
      <c r="F117" s="27" t="s">
        <v>550</v>
      </c>
      <c r="G117" s="28" t="s">
        <v>551</v>
      </c>
      <c r="H117" s="29">
        <v>800</v>
      </c>
      <c r="I117" s="30">
        <v>0.29380000000000001</v>
      </c>
      <c r="J117" s="31">
        <f t="shared" si="1"/>
        <v>235.04</v>
      </c>
      <c r="K117" s="136"/>
    </row>
    <row r="118" spans="1:12" ht="45" x14ac:dyDescent="0.25">
      <c r="A118" s="136"/>
      <c r="B118" s="151"/>
      <c r="C118" s="151"/>
      <c r="D118" s="138"/>
      <c r="E118" s="138"/>
      <c r="F118" s="27" t="s">
        <v>552</v>
      </c>
      <c r="G118" s="28" t="s">
        <v>383</v>
      </c>
      <c r="H118" s="29">
        <v>700</v>
      </c>
      <c r="I118" s="30">
        <v>5.5822000000000003</v>
      </c>
      <c r="J118" s="31">
        <f t="shared" si="1"/>
        <v>3907.54</v>
      </c>
      <c r="K118" s="136"/>
    </row>
    <row r="119" spans="1:12" ht="60" x14ac:dyDescent="0.25">
      <c r="A119" s="29">
        <v>25112</v>
      </c>
      <c r="B119" s="146"/>
      <c r="C119" s="146"/>
      <c r="D119" s="28" t="s">
        <v>43</v>
      </c>
      <c r="E119" s="28" t="s">
        <v>43</v>
      </c>
      <c r="F119" s="27" t="s">
        <v>553</v>
      </c>
      <c r="G119" s="28" t="s">
        <v>371</v>
      </c>
      <c r="H119" s="29">
        <v>500</v>
      </c>
      <c r="I119" s="30">
        <v>0.81359999999999999</v>
      </c>
      <c r="J119" s="31">
        <f t="shared" si="1"/>
        <v>406.8</v>
      </c>
      <c r="K119" s="79">
        <v>43455</v>
      </c>
      <c r="L119" s="183">
        <f>SUM(J54:J119)</f>
        <v>69578.721700000009</v>
      </c>
    </row>
    <row r="120" spans="1:12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181">
        <f>+L119+L53+L21+L5</f>
        <v>95046.481700000018</v>
      </c>
    </row>
    <row r="121" spans="1:12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2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2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2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2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2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2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2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</sheetData>
  <mergeCells count="31">
    <mergeCell ref="K22:K46"/>
    <mergeCell ref="A47:A52"/>
    <mergeCell ref="C47:C52"/>
    <mergeCell ref="D47:D52"/>
    <mergeCell ref="E47:E52"/>
    <mergeCell ref="K47:K52"/>
    <mergeCell ref="A22:A46"/>
    <mergeCell ref="B22:B53"/>
    <mergeCell ref="C22:C46"/>
    <mergeCell ref="D22:D46"/>
    <mergeCell ref="E22:E46"/>
    <mergeCell ref="A4:A5"/>
    <mergeCell ref="B4:B5"/>
    <mergeCell ref="C4:C5"/>
    <mergeCell ref="K4:K5"/>
    <mergeCell ref="A6:A21"/>
    <mergeCell ref="B6:B21"/>
    <mergeCell ref="C9:C21"/>
    <mergeCell ref="D9:D21"/>
    <mergeCell ref="E9:E21"/>
    <mergeCell ref="K9:K21"/>
    <mergeCell ref="K54:K108"/>
    <mergeCell ref="A109:A118"/>
    <mergeCell ref="D109:D118"/>
    <mergeCell ref="E109:E118"/>
    <mergeCell ref="K109:K118"/>
    <mergeCell ref="A54:A108"/>
    <mergeCell ref="B54:B119"/>
    <mergeCell ref="C54:C119"/>
    <mergeCell ref="D54:D108"/>
    <mergeCell ref="E54:E108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4555-9B7A-44D3-9A03-ABCCE9BDD756}">
  <dimension ref="A1:L94"/>
  <sheetViews>
    <sheetView workbookViewId="0">
      <selection activeCell="L94" sqref="L94"/>
    </sheetView>
  </sheetViews>
  <sheetFormatPr baseColWidth="10" defaultRowHeight="15" x14ac:dyDescent="0.25"/>
  <cols>
    <col min="2" max="2" width="25.28515625" customWidth="1"/>
    <col min="3" max="3" width="19.28515625" customWidth="1"/>
    <col min="6" max="6" width="33.7109375" customWidth="1"/>
    <col min="7" max="7" width="16.85546875" customWidth="1"/>
    <col min="12" max="12" width="12.5703125" bestFit="1" customWidth="1"/>
  </cols>
  <sheetData>
    <row r="1" spans="1:12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6" t="s">
        <v>10</v>
      </c>
    </row>
    <row r="2" spans="1:12" ht="54.75" customHeight="1" x14ac:dyDescent="0.25">
      <c r="A2" s="145" t="s">
        <v>792</v>
      </c>
      <c r="B2" s="145" t="s">
        <v>793</v>
      </c>
      <c r="C2" s="138" t="s">
        <v>794</v>
      </c>
      <c r="D2" s="28" t="s">
        <v>43</v>
      </c>
      <c r="E2" s="28" t="s">
        <v>43</v>
      </c>
      <c r="F2" s="32" t="s">
        <v>795</v>
      </c>
      <c r="G2" s="28" t="s">
        <v>796</v>
      </c>
      <c r="H2" s="33">
        <v>100</v>
      </c>
      <c r="I2" s="34">
        <v>1.93</v>
      </c>
      <c r="J2" s="34">
        <f>H2*I2</f>
        <v>193</v>
      </c>
      <c r="K2" s="35">
        <v>44155</v>
      </c>
    </row>
    <row r="3" spans="1:12" ht="21" customHeight="1" x14ac:dyDescent="0.25">
      <c r="A3" s="151"/>
      <c r="B3" s="151"/>
      <c r="C3" s="138"/>
      <c r="D3" s="28" t="s">
        <v>43</v>
      </c>
      <c r="E3" s="28" t="s">
        <v>43</v>
      </c>
      <c r="F3" s="32" t="s">
        <v>797</v>
      </c>
      <c r="G3" s="28" t="s">
        <v>798</v>
      </c>
      <c r="H3" s="33">
        <v>2000</v>
      </c>
      <c r="I3" s="34">
        <v>1.03</v>
      </c>
      <c r="J3" s="34">
        <f t="shared" ref="J3:J9" si="0">H3*I3</f>
        <v>2060</v>
      </c>
      <c r="K3" s="35">
        <v>44155</v>
      </c>
    </row>
    <row r="4" spans="1:12" ht="49.5" customHeight="1" x14ac:dyDescent="0.25">
      <c r="A4" s="151"/>
      <c r="B4" s="151"/>
      <c r="C4" s="138"/>
      <c r="D4" s="28" t="s">
        <v>43</v>
      </c>
      <c r="E4" s="28" t="s">
        <v>43</v>
      </c>
      <c r="F4" s="32" t="s">
        <v>799</v>
      </c>
      <c r="G4" s="28" t="s">
        <v>796</v>
      </c>
      <c r="H4" s="28">
        <v>50</v>
      </c>
      <c r="I4" s="34">
        <v>1.6</v>
      </c>
      <c r="J4" s="34">
        <f t="shared" si="0"/>
        <v>80</v>
      </c>
      <c r="K4" s="35">
        <v>44155</v>
      </c>
    </row>
    <row r="5" spans="1:12" ht="36.75" customHeight="1" x14ac:dyDescent="0.25">
      <c r="A5" s="151"/>
      <c r="B5" s="151"/>
      <c r="C5" s="138"/>
      <c r="D5" s="28" t="s">
        <v>43</v>
      </c>
      <c r="E5" s="28" t="s">
        <v>43</v>
      </c>
      <c r="F5" s="32" t="s">
        <v>800</v>
      </c>
      <c r="G5" s="36" t="s">
        <v>24</v>
      </c>
      <c r="H5" s="28">
        <v>4000</v>
      </c>
      <c r="I5" s="34">
        <v>0.09</v>
      </c>
      <c r="J5" s="34">
        <f>H5*I5</f>
        <v>360</v>
      </c>
      <c r="K5" s="35">
        <v>44155</v>
      </c>
    </row>
    <row r="6" spans="1:12" ht="35.25" customHeight="1" x14ac:dyDescent="0.25">
      <c r="A6" s="151"/>
      <c r="B6" s="151"/>
      <c r="C6" s="138"/>
      <c r="D6" s="28" t="s">
        <v>43</v>
      </c>
      <c r="E6" s="28" t="s">
        <v>43</v>
      </c>
      <c r="F6" s="32" t="s">
        <v>801</v>
      </c>
      <c r="G6" s="36" t="s">
        <v>360</v>
      </c>
      <c r="H6" s="28">
        <v>1000</v>
      </c>
      <c r="I6" s="34">
        <v>0.54</v>
      </c>
      <c r="J6" s="34">
        <f>H6*I6</f>
        <v>540</v>
      </c>
      <c r="K6" s="35">
        <v>44155</v>
      </c>
    </row>
    <row r="7" spans="1:12" ht="40.5" customHeight="1" x14ac:dyDescent="0.25">
      <c r="A7" s="151"/>
      <c r="B7" s="151"/>
      <c r="C7" s="145" t="s">
        <v>802</v>
      </c>
      <c r="D7" s="28" t="s">
        <v>43</v>
      </c>
      <c r="E7" s="36" t="s">
        <v>43</v>
      </c>
      <c r="F7" s="32" t="s">
        <v>803</v>
      </c>
      <c r="G7" s="36" t="s">
        <v>804</v>
      </c>
      <c r="H7" s="32">
        <v>35</v>
      </c>
      <c r="I7" s="34">
        <v>38.4</v>
      </c>
      <c r="J7" s="34">
        <f>H7*I7</f>
        <v>1344</v>
      </c>
      <c r="K7" s="35">
        <v>44155</v>
      </c>
    </row>
    <row r="8" spans="1:12" ht="45" customHeight="1" x14ac:dyDescent="0.25">
      <c r="A8" s="151"/>
      <c r="B8" s="151"/>
      <c r="C8" s="151"/>
      <c r="D8" s="28" t="s">
        <v>43</v>
      </c>
      <c r="E8" s="36" t="s">
        <v>43</v>
      </c>
      <c r="F8" s="32" t="s">
        <v>805</v>
      </c>
      <c r="G8" s="36" t="s">
        <v>796</v>
      </c>
      <c r="H8" s="32">
        <v>15</v>
      </c>
      <c r="I8" s="34">
        <v>1.81</v>
      </c>
      <c r="J8" s="34">
        <f t="shared" si="0"/>
        <v>27.150000000000002</v>
      </c>
      <c r="K8" s="35">
        <v>44155</v>
      </c>
    </row>
    <row r="9" spans="1:12" ht="36.75" customHeight="1" x14ac:dyDescent="0.25">
      <c r="A9" s="146"/>
      <c r="B9" s="146"/>
      <c r="C9" s="146"/>
      <c r="D9" s="28" t="s">
        <v>43</v>
      </c>
      <c r="E9" s="36" t="s">
        <v>43</v>
      </c>
      <c r="F9" s="32" t="s">
        <v>800</v>
      </c>
      <c r="G9" s="36" t="s">
        <v>806</v>
      </c>
      <c r="H9" s="32">
        <v>1000</v>
      </c>
      <c r="I9" s="34">
        <v>0.24</v>
      </c>
      <c r="J9" s="34">
        <f t="shared" si="0"/>
        <v>240</v>
      </c>
      <c r="K9" s="35">
        <v>44155</v>
      </c>
      <c r="L9" s="181">
        <f>SUM(J2:J9)</f>
        <v>4844.1499999999996</v>
      </c>
    </row>
    <row r="10" spans="1:12" ht="30" x14ac:dyDescent="0.25">
      <c r="A10" s="117">
        <v>26743</v>
      </c>
      <c r="B10" s="120" t="s">
        <v>16</v>
      </c>
      <c r="C10" s="120" t="s">
        <v>882</v>
      </c>
      <c r="D10" s="18" t="s">
        <v>43</v>
      </c>
      <c r="E10" s="18" t="s">
        <v>43</v>
      </c>
      <c r="F10" s="27" t="s">
        <v>305</v>
      </c>
      <c r="G10" s="28" t="s">
        <v>30</v>
      </c>
      <c r="H10" s="29">
        <v>2200</v>
      </c>
      <c r="I10" s="30">
        <v>1.7967</v>
      </c>
      <c r="J10" s="31">
        <f t="shared" ref="J10:J93" si="1">I10*H10</f>
        <v>3952.74</v>
      </c>
      <c r="K10" s="163">
        <v>43853</v>
      </c>
    </row>
    <row r="11" spans="1:12" ht="30" x14ac:dyDescent="0.25">
      <c r="A11" s="118"/>
      <c r="B11" s="121"/>
      <c r="C11" s="121"/>
      <c r="D11" s="2"/>
      <c r="E11" s="2"/>
      <c r="F11" s="27" t="s">
        <v>143</v>
      </c>
      <c r="G11" s="28" t="s">
        <v>30</v>
      </c>
      <c r="H11" s="29">
        <v>500</v>
      </c>
      <c r="I11" s="30">
        <v>1.6158999999999999</v>
      </c>
      <c r="J11" s="31">
        <f t="shared" si="1"/>
        <v>807.94999999999993</v>
      </c>
      <c r="K11" s="164"/>
    </row>
    <row r="12" spans="1:12" x14ac:dyDescent="0.25">
      <c r="A12" s="118"/>
      <c r="B12" s="121"/>
      <c r="C12" s="121"/>
      <c r="D12" s="2"/>
      <c r="E12" s="2"/>
      <c r="F12" s="27" t="s">
        <v>25</v>
      </c>
      <c r="G12" s="28" t="s">
        <v>883</v>
      </c>
      <c r="H12" s="29">
        <v>150</v>
      </c>
      <c r="I12" s="30">
        <v>0.63280000000000003</v>
      </c>
      <c r="J12" s="31">
        <f t="shared" si="1"/>
        <v>94.92</v>
      </c>
      <c r="K12" s="164"/>
    </row>
    <row r="13" spans="1:12" x14ac:dyDescent="0.25">
      <c r="A13" s="118"/>
      <c r="B13" s="121"/>
      <c r="C13" s="121"/>
      <c r="D13" s="2"/>
      <c r="E13" s="2"/>
      <c r="F13" s="27" t="s">
        <v>413</v>
      </c>
      <c r="G13" s="28" t="s">
        <v>350</v>
      </c>
      <c r="H13" s="29">
        <v>3200</v>
      </c>
      <c r="I13" s="30">
        <v>0.16950000000000001</v>
      </c>
      <c r="J13" s="31">
        <f t="shared" si="1"/>
        <v>542.40000000000009</v>
      </c>
      <c r="K13" s="164"/>
    </row>
    <row r="14" spans="1:12" ht="45" x14ac:dyDescent="0.25">
      <c r="A14" s="118"/>
      <c r="B14" s="121"/>
      <c r="C14" s="121"/>
      <c r="D14" s="2"/>
      <c r="E14" s="2"/>
      <c r="F14" s="27" t="s">
        <v>512</v>
      </c>
      <c r="G14" s="28" t="s">
        <v>884</v>
      </c>
      <c r="H14" s="29">
        <v>100</v>
      </c>
      <c r="I14" s="30">
        <v>4.5538999999999996</v>
      </c>
      <c r="J14" s="31">
        <f t="shared" si="1"/>
        <v>455.39</v>
      </c>
      <c r="K14" s="164"/>
    </row>
    <row r="15" spans="1:12" x14ac:dyDescent="0.25">
      <c r="A15" s="118"/>
      <c r="B15" s="121"/>
      <c r="C15" s="121"/>
      <c r="D15" s="2"/>
      <c r="E15" s="2"/>
      <c r="F15" s="27" t="s">
        <v>519</v>
      </c>
      <c r="G15" s="28" t="s">
        <v>94</v>
      </c>
      <c r="H15" s="29">
        <v>1600</v>
      </c>
      <c r="I15" s="30">
        <v>0.39550000000000002</v>
      </c>
      <c r="J15" s="31">
        <f t="shared" si="1"/>
        <v>632.80000000000007</v>
      </c>
      <c r="K15" s="164"/>
    </row>
    <row r="16" spans="1:12" x14ac:dyDescent="0.25">
      <c r="A16" s="119"/>
      <c r="B16" s="122"/>
      <c r="C16" s="122"/>
      <c r="D16" s="2"/>
      <c r="E16" s="2"/>
      <c r="F16" s="27" t="s">
        <v>416</v>
      </c>
      <c r="G16" s="28" t="s">
        <v>885</v>
      </c>
      <c r="H16" s="29">
        <v>1</v>
      </c>
      <c r="I16" s="30">
        <v>8.6999999999999993</v>
      </c>
      <c r="J16" s="31">
        <f t="shared" si="1"/>
        <v>8.6999999999999993</v>
      </c>
      <c r="K16" s="165"/>
      <c r="L16" s="183">
        <f>SUM(J10:J16)</f>
        <v>6494.9000000000005</v>
      </c>
    </row>
    <row r="17" spans="1:11" ht="30" customHeight="1" x14ac:dyDescent="0.25">
      <c r="A17" s="117">
        <v>26744</v>
      </c>
      <c r="B17" s="120" t="s">
        <v>16</v>
      </c>
      <c r="C17" s="120" t="s">
        <v>886</v>
      </c>
      <c r="D17" s="120" t="s">
        <v>43</v>
      </c>
      <c r="E17" s="120" t="s">
        <v>43</v>
      </c>
      <c r="F17" s="27" t="s">
        <v>887</v>
      </c>
      <c r="G17" s="28" t="s">
        <v>896</v>
      </c>
      <c r="H17" s="29">
        <v>3</v>
      </c>
      <c r="I17" s="30">
        <v>1.8757999999999999</v>
      </c>
      <c r="J17" s="31">
        <f t="shared" si="1"/>
        <v>5.6273999999999997</v>
      </c>
      <c r="K17" s="163">
        <v>43853</v>
      </c>
    </row>
    <row r="18" spans="1:11" ht="45" x14ac:dyDescent="0.25">
      <c r="A18" s="118"/>
      <c r="B18" s="121"/>
      <c r="C18" s="121"/>
      <c r="D18" s="121"/>
      <c r="E18" s="121"/>
      <c r="F18" s="27" t="s">
        <v>888</v>
      </c>
      <c r="G18" s="28" t="s">
        <v>896</v>
      </c>
      <c r="H18" s="29">
        <v>3</v>
      </c>
      <c r="I18" s="30">
        <v>3.468874</v>
      </c>
      <c r="J18" s="31">
        <f t="shared" si="1"/>
        <v>10.406622</v>
      </c>
      <c r="K18" s="118"/>
    </row>
    <row r="19" spans="1:11" ht="30" x14ac:dyDescent="0.25">
      <c r="A19" s="118"/>
      <c r="B19" s="121"/>
      <c r="C19" s="121"/>
      <c r="D19" s="121"/>
      <c r="E19" s="121"/>
      <c r="F19" s="27" t="s">
        <v>889</v>
      </c>
      <c r="G19" s="28" t="s">
        <v>561</v>
      </c>
      <c r="H19" s="29">
        <v>35</v>
      </c>
      <c r="I19" s="30">
        <v>3.071453</v>
      </c>
      <c r="J19" s="31">
        <f t="shared" si="1"/>
        <v>107.500855</v>
      </c>
      <c r="K19" s="118"/>
    </row>
    <row r="20" spans="1:11" ht="30" x14ac:dyDescent="0.25">
      <c r="A20" s="118"/>
      <c r="B20" s="121"/>
      <c r="C20" s="121"/>
      <c r="D20" s="121"/>
      <c r="E20" s="121"/>
      <c r="F20" s="27" t="s">
        <v>450</v>
      </c>
      <c r="G20" s="28" t="s">
        <v>561</v>
      </c>
      <c r="H20" s="29">
        <v>7</v>
      </c>
      <c r="I20" s="30">
        <v>3.071434</v>
      </c>
      <c r="J20" s="31">
        <f t="shared" si="1"/>
        <v>21.500038</v>
      </c>
      <c r="K20" s="118"/>
    </row>
    <row r="21" spans="1:11" ht="30" x14ac:dyDescent="0.25">
      <c r="A21" s="118"/>
      <c r="B21" s="121"/>
      <c r="C21" s="121"/>
      <c r="D21" s="121"/>
      <c r="E21" s="121"/>
      <c r="F21" s="27" t="s">
        <v>272</v>
      </c>
      <c r="G21" s="28" t="s">
        <v>561</v>
      </c>
      <c r="H21" s="29">
        <v>1</v>
      </c>
      <c r="I21" s="30">
        <v>7.1664599999999998</v>
      </c>
      <c r="J21" s="31">
        <f t="shared" si="1"/>
        <v>7.1664599999999998</v>
      </c>
      <c r="K21" s="118"/>
    </row>
    <row r="22" spans="1:11" ht="30" x14ac:dyDescent="0.25">
      <c r="A22" s="118"/>
      <c r="B22" s="121"/>
      <c r="C22" s="121"/>
      <c r="D22" s="121"/>
      <c r="E22" s="121"/>
      <c r="F22" s="27" t="s">
        <v>890</v>
      </c>
      <c r="G22" s="28" t="s">
        <v>172</v>
      </c>
      <c r="H22" s="29">
        <v>70</v>
      </c>
      <c r="I22" s="30">
        <v>12.285586</v>
      </c>
      <c r="J22" s="31">
        <f t="shared" si="1"/>
        <v>859.99102000000005</v>
      </c>
      <c r="K22" s="118"/>
    </row>
    <row r="23" spans="1:11" ht="45" x14ac:dyDescent="0.25">
      <c r="A23" s="118"/>
      <c r="B23" s="121"/>
      <c r="C23" s="121"/>
      <c r="D23" s="121"/>
      <c r="E23" s="121"/>
      <c r="F23" s="27" t="s">
        <v>891</v>
      </c>
      <c r="G23" s="28" t="s">
        <v>897</v>
      </c>
      <c r="H23" s="29">
        <v>10</v>
      </c>
      <c r="I23" s="30">
        <v>1.0237879999999999</v>
      </c>
      <c r="J23" s="31">
        <f t="shared" si="1"/>
        <v>10.237879999999999</v>
      </c>
      <c r="K23" s="118"/>
    </row>
    <row r="24" spans="1:11" ht="45" x14ac:dyDescent="0.25">
      <c r="A24" s="118"/>
      <c r="B24" s="121"/>
      <c r="C24" s="121"/>
      <c r="D24" s="121"/>
      <c r="E24" s="121"/>
      <c r="F24" s="27" t="s">
        <v>892</v>
      </c>
      <c r="G24" s="28" t="s">
        <v>213</v>
      </c>
      <c r="H24" s="29">
        <v>300</v>
      </c>
      <c r="I24" s="30">
        <v>1.2285360000000001</v>
      </c>
      <c r="J24" s="31">
        <f t="shared" si="1"/>
        <v>368.56080000000003</v>
      </c>
      <c r="K24" s="118"/>
    </row>
    <row r="25" spans="1:11" ht="45" x14ac:dyDescent="0.25">
      <c r="A25" s="118"/>
      <c r="B25" s="121"/>
      <c r="C25" s="121"/>
      <c r="D25" s="121"/>
      <c r="E25" s="121"/>
      <c r="F25" s="27" t="s">
        <v>893</v>
      </c>
      <c r="G25" s="28" t="s">
        <v>898</v>
      </c>
      <c r="H25" s="29">
        <v>4</v>
      </c>
      <c r="I25" s="30">
        <v>21.311800000000002</v>
      </c>
      <c r="J25" s="31">
        <f t="shared" si="1"/>
        <v>85.247200000000007</v>
      </c>
      <c r="K25" s="118"/>
    </row>
    <row r="26" spans="1:11" ht="45" x14ac:dyDescent="0.25">
      <c r="A26" s="118"/>
      <c r="B26" s="121"/>
      <c r="C26" s="121"/>
      <c r="D26" s="121"/>
      <c r="E26" s="121"/>
      <c r="F26" s="27" t="s">
        <v>894</v>
      </c>
      <c r="G26" s="28" t="s">
        <v>899</v>
      </c>
      <c r="H26" s="29">
        <v>3</v>
      </c>
      <c r="I26" s="30">
        <v>3.5410810000000001</v>
      </c>
      <c r="J26" s="31">
        <f t="shared" si="1"/>
        <v>10.623243</v>
      </c>
      <c r="K26" s="118"/>
    </row>
    <row r="27" spans="1:11" ht="45" x14ac:dyDescent="0.25">
      <c r="A27" s="118"/>
      <c r="B27" s="121"/>
      <c r="C27" s="121"/>
      <c r="D27" s="121"/>
      <c r="E27" s="121"/>
      <c r="F27" s="27" t="s">
        <v>895</v>
      </c>
      <c r="G27" s="28" t="s">
        <v>900</v>
      </c>
      <c r="H27" s="29">
        <v>3</v>
      </c>
      <c r="I27" s="30">
        <v>1.0599400000000001</v>
      </c>
      <c r="J27" s="31">
        <f t="shared" si="1"/>
        <v>3.1798200000000003</v>
      </c>
      <c r="K27" s="118"/>
    </row>
    <row r="28" spans="1:11" x14ac:dyDescent="0.25">
      <c r="A28" s="118"/>
      <c r="B28" s="121"/>
      <c r="C28" s="121"/>
      <c r="D28" s="121"/>
      <c r="E28" s="121"/>
      <c r="F28" s="27" t="s">
        <v>901</v>
      </c>
      <c r="G28" s="28" t="s">
        <v>911</v>
      </c>
      <c r="H28" s="29">
        <v>100</v>
      </c>
      <c r="I28" s="30">
        <v>10.551036</v>
      </c>
      <c r="J28" s="31">
        <f t="shared" si="1"/>
        <v>1055.1035999999999</v>
      </c>
      <c r="K28" s="118"/>
    </row>
    <row r="29" spans="1:11" ht="30" x14ac:dyDescent="0.25">
      <c r="A29" s="118"/>
      <c r="B29" s="121"/>
      <c r="C29" s="121"/>
      <c r="D29" s="121"/>
      <c r="E29" s="121"/>
      <c r="F29" s="27" t="s">
        <v>902</v>
      </c>
      <c r="G29" s="28" t="s">
        <v>912</v>
      </c>
      <c r="H29" s="29">
        <v>80</v>
      </c>
      <c r="I29" s="30">
        <v>9.2141330000000004</v>
      </c>
      <c r="J29" s="31">
        <f t="shared" si="1"/>
        <v>737.13064000000008</v>
      </c>
      <c r="K29" s="118"/>
    </row>
    <row r="30" spans="1:11" ht="60" x14ac:dyDescent="0.25">
      <c r="A30" s="118"/>
      <c r="B30" s="121"/>
      <c r="C30" s="121"/>
      <c r="D30" s="121"/>
      <c r="E30" s="121"/>
      <c r="F30" s="27" t="s">
        <v>903</v>
      </c>
      <c r="G30" s="28" t="s">
        <v>912</v>
      </c>
      <c r="H30" s="29">
        <v>100</v>
      </c>
      <c r="I30" s="30">
        <v>11.550746999999999</v>
      </c>
      <c r="J30" s="31">
        <f t="shared" si="1"/>
        <v>1155.0746999999999</v>
      </c>
      <c r="K30" s="118"/>
    </row>
    <row r="31" spans="1:11" ht="30" x14ac:dyDescent="0.25">
      <c r="A31" s="118"/>
      <c r="B31" s="121"/>
      <c r="C31" s="121"/>
      <c r="D31" s="121"/>
      <c r="E31" s="121"/>
      <c r="F31" s="27" t="s">
        <v>921</v>
      </c>
      <c r="G31" s="28" t="s">
        <v>912</v>
      </c>
      <c r="H31" s="29">
        <v>50</v>
      </c>
      <c r="I31" s="30">
        <v>15.07985</v>
      </c>
      <c r="J31" s="31">
        <f t="shared" si="1"/>
        <v>753.99250000000006</v>
      </c>
      <c r="K31" s="118"/>
    </row>
    <row r="32" spans="1:11" ht="60" x14ac:dyDescent="0.25">
      <c r="A32" s="118"/>
      <c r="B32" s="121"/>
      <c r="C32" s="121"/>
      <c r="D32" s="121"/>
      <c r="E32" s="121"/>
      <c r="F32" s="27" t="s">
        <v>903</v>
      </c>
      <c r="G32" s="28" t="s">
        <v>913</v>
      </c>
      <c r="H32" s="29">
        <v>30</v>
      </c>
      <c r="I32" s="30">
        <v>14.092343</v>
      </c>
      <c r="J32" s="31">
        <f t="shared" si="1"/>
        <v>422.77028999999999</v>
      </c>
      <c r="K32" s="118"/>
    </row>
    <row r="33" spans="1:11" ht="30" x14ac:dyDescent="0.25">
      <c r="A33" s="118"/>
      <c r="B33" s="121"/>
      <c r="C33" s="121"/>
      <c r="D33" s="121"/>
      <c r="E33" s="121"/>
      <c r="F33" s="27" t="s">
        <v>904</v>
      </c>
      <c r="G33" s="28" t="s">
        <v>922</v>
      </c>
      <c r="H33" s="29">
        <v>150</v>
      </c>
      <c r="I33" s="30">
        <v>6.6847409999999998</v>
      </c>
      <c r="J33" s="31">
        <f t="shared" si="1"/>
        <v>1002.71115</v>
      </c>
      <c r="K33" s="118"/>
    </row>
    <row r="34" spans="1:11" ht="30" x14ac:dyDescent="0.25">
      <c r="A34" s="118"/>
      <c r="B34" s="121"/>
      <c r="C34" s="121"/>
      <c r="D34" s="121"/>
      <c r="E34" s="121"/>
      <c r="F34" s="27" t="s">
        <v>905</v>
      </c>
      <c r="G34" s="28" t="s">
        <v>914</v>
      </c>
      <c r="H34" s="29">
        <v>30</v>
      </c>
      <c r="I34" s="30">
        <v>13.501918</v>
      </c>
      <c r="J34" s="31">
        <f t="shared" si="1"/>
        <v>405.05754000000002</v>
      </c>
      <c r="K34" s="118"/>
    </row>
    <row r="35" spans="1:11" ht="30" x14ac:dyDescent="0.25">
      <c r="A35" s="118"/>
      <c r="B35" s="121"/>
      <c r="C35" s="121"/>
      <c r="D35" s="121"/>
      <c r="E35" s="121"/>
      <c r="F35" s="27" t="s">
        <v>906</v>
      </c>
      <c r="G35" s="28" t="s">
        <v>915</v>
      </c>
      <c r="H35" s="29">
        <v>40</v>
      </c>
      <c r="I35" s="30">
        <v>21.138458</v>
      </c>
      <c r="J35" s="31">
        <f t="shared" si="1"/>
        <v>845.53832</v>
      </c>
      <c r="K35" s="118"/>
    </row>
    <row r="36" spans="1:11" ht="60" x14ac:dyDescent="0.25">
      <c r="A36" s="118"/>
      <c r="B36" s="121"/>
      <c r="C36" s="121"/>
      <c r="D36" s="121"/>
      <c r="E36" s="121"/>
      <c r="F36" s="27" t="s">
        <v>907</v>
      </c>
      <c r="G36" s="28" t="s">
        <v>916</v>
      </c>
      <c r="H36" s="29">
        <v>400</v>
      </c>
      <c r="I36" s="30">
        <v>4.4684720000000002</v>
      </c>
      <c r="J36" s="31">
        <f t="shared" si="1"/>
        <v>1787.3888000000002</v>
      </c>
      <c r="K36" s="118"/>
    </row>
    <row r="37" spans="1:11" x14ac:dyDescent="0.25">
      <c r="A37" s="118"/>
      <c r="B37" s="121"/>
      <c r="C37" s="121"/>
      <c r="D37" s="121"/>
      <c r="E37" s="121"/>
      <c r="F37" s="27" t="s">
        <v>309</v>
      </c>
      <c r="G37" s="28" t="s">
        <v>436</v>
      </c>
      <c r="H37" s="29">
        <v>500</v>
      </c>
      <c r="I37" s="30">
        <v>0.65042800000000001</v>
      </c>
      <c r="J37" s="31">
        <f t="shared" si="1"/>
        <v>325.214</v>
      </c>
      <c r="K37" s="118"/>
    </row>
    <row r="38" spans="1:11" ht="75" x14ac:dyDescent="0.25">
      <c r="A38" s="118"/>
      <c r="B38" s="121"/>
      <c r="C38" s="121"/>
      <c r="D38" s="121"/>
      <c r="E38" s="121"/>
      <c r="F38" s="27" t="s">
        <v>500</v>
      </c>
      <c r="G38" s="28" t="s">
        <v>917</v>
      </c>
      <c r="H38" s="29">
        <v>43</v>
      </c>
      <c r="I38" s="30">
        <v>31.556719000000001</v>
      </c>
      <c r="J38" s="31">
        <f t="shared" si="1"/>
        <v>1356.9389169999999</v>
      </c>
      <c r="K38" s="118"/>
    </row>
    <row r="39" spans="1:11" ht="30" x14ac:dyDescent="0.25">
      <c r="A39" s="118"/>
      <c r="B39" s="121"/>
      <c r="C39" s="121"/>
      <c r="D39" s="121"/>
      <c r="E39" s="121"/>
      <c r="F39" s="27" t="s">
        <v>312</v>
      </c>
      <c r="G39" s="28" t="s">
        <v>918</v>
      </c>
      <c r="H39" s="29">
        <v>20</v>
      </c>
      <c r="I39" s="30">
        <v>9.2261109999999995</v>
      </c>
      <c r="J39" s="31">
        <f t="shared" si="1"/>
        <v>184.52222</v>
      </c>
      <c r="K39" s="118"/>
    </row>
    <row r="40" spans="1:11" ht="30" x14ac:dyDescent="0.25">
      <c r="A40" s="118"/>
      <c r="B40" s="121"/>
      <c r="C40" s="121"/>
      <c r="D40" s="121"/>
      <c r="E40" s="121"/>
      <c r="F40" s="27" t="s">
        <v>908</v>
      </c>
      <c r="G40" s="28" t="s">
        <v>919</v>
      </c>
      <c r="H40" s="29">
        <v>15</v>
      </c>
      <c r="I40" s="30">
        <v>7.4692999999999996</v>
      </c>
      <c r="J40" s="31">
        <f t="shared" si="1"/>
        <v>112.03949999999999</v>
      </c>
      <c r="K40" s="118"/>
    </row>
    <row r="41" spans="1:11" ht="45" x14ac:dyDescent="0.25">
      <c r="A41" s="118"/>
      <c r="B41" s="121"/>
      <c r="C41" s="121"/>
      <c r="D41" s="121"/>
      <c r="E41" s="121"/>
      <c r="F41" s="27" t="s">
        <v>909</v>
      </c>
      <c r="G41" s="28" t="s">
        <v>919</v>
      </c>
      <c r="H41" s="29">
        <v>30</v>
      </c>
      <c r="I41" s="30">
        <v>6.0945419999999997</v>
      </c>
      <c r="J41" s="31">
        <f t="shared" si="1"/>
        <v>182.83625999999998</v>
      </c>
      <c r="K41" s="118"/>
    </row>
    <row r="42" spans="1:11" x14ac:dyDescent="0.25">
      <c r="A42" s="118"/>
      <c r="B42" s="121"/>
      <c r="C42" s="121"/>
      <c r="D42" s="121"/>
      <c r="E42" s="121"/>
      <c r="F42" s="27" t="s">
        <v>910</v>
      </c>
      <c r="G42" s="28" t="s">
        <v>920</v>
      </c>
      <c r="H42" s="29">
        <v>60</v>
      </c>
      <c r="I42" s="30">
        <v>2.0355819999999998</v>
      </c>
      <c r="J42" s="31">
        <f t="shared" si="1"/>
        <v>122.13491999999999</v>
      </c>
      <c r="K42" s="118"/>
    </row>
    <row r="43" spans="1:11" x14ac:dyDescent="0.25">
      <c r="A43" s="118"/>
      <c r="B43" s="121"/>
      <c r="C43" s="121"/>
      <c r="D43" s="121"/>
      <c r="E43" s="121"/>
      <c r="F43" s="27" t="s">
        <v>923</v>
      </c>
      <c r="G43" s="28" t="s">
        <v>436</v>
      </c>
      <c r="H43" s="29">
        <v>120</v>
      </c>
      <c r="I43" s="30">
        <v>0.192665</v>
      </c>
      <c r="J43" s="31">
        <f t="shared" si="1"/>
        <v>23.119800000000001</v>
      </c>
      <c r="K43" s="118"/>
    </row>
    <row r="44" spans="1:11" x14ac:dyDescent="0.25">
      <c r="A44" s="118"/>
      <c r="B44" s="121"/>
      <c r="C44" s="121"/>
      <c r="D44" s="121"/>
      <c r="E44" s="121"/>
      <c r="F44" s="27" t="s">
        <v>924</v>
      </c>
      <c r="G44" s="28" t="s">
        <v>436</v>
      </c>
      <c r="H44" s="29">
        <v>1100</v>
      </c>
      <c r="I44" s="30">
        <v>0.24091599999999999</v>
      </c>
      <c r="J44" s="31">
        <f t="shared" si="1"/>
        <v>265.00759999999997</v>
      </c>
      <c r="K44" s="118"/>
    </row>
    <row r="45" spans="1:11" ht="45" x14ac:dyDescent="0.25">
      <c r="A45" s="118"/>
      <c r="B45" s="121"/>
      <c r="C45" s="121"/>
      <c r="D45" s="121"/>
      <c r="E45" s="121"/>
      <c r="F45" s="27" t="s">
        <v>925</v>
      </c>
      <c r="G45" s="28" t="s">
        <v>938</v>
      </c>
      <c r="H45" s="29">
        <v>24</v>
      </c>
      <c r="I45" s="30">
        <v>32.568407999999998</v>
      </c>
      <c r="J45" s="31">
        <f t="shared" si="1"/>
        <v>781.6417919999999</v>
      </c>
      <c r="K45" s="118"/>
    </row>
    <row r="46" spans="1:11" ht="60" x14ac:dyDescent="0.25">
      <c r="A46" s="118"/>
      <c r="B46" s="121"/>
      <c r="C46" s="121"/>
      <c r="D46" s="121"/>
      <c r="E46" s="121"/>
      <c r="F46" s="27" t="s">
        <v>926</v>
      </c>
      <c r="G46" s="28" t="s">
        <v>939</v>
      </c>
      <c r="H46" s="29">
        <v>150</v>
      </c>
      <c r="I46" s="30">
        <v>22.716051</v>
      </c>
      <c r="J46" s="31">
        <f t="shared" si="1"/>
        <v>3407.4076500000001</v>
      </c>
      <c r="K46" s="118"/>
    </row>
    <row r="47" spans="1:11" ht="75" x14ac:dyDescent="0.25">
      <c r="A47" s="118"/>
      <c r="B47" s="121"/>
      <c r="C47" s="121"/>
      <c r="D47" s="121"/>
      <c r="E47" s="121"/>
      <c r="F47" s="27" t="s">
        <v>927</v>
      </c>
      <c r="G47" s="28" t="s">
        <v>940</v>
      </c>
      <c r="H47" s="29">
        <v>30</v>
      </c>
      <c r="I47" s="30">
        <v>7.5519030000000003</v>
      </c>
      <c r="J47" s="31">
        <f t="shared" si="1"/>
        <v>226.55709000000002</v>
      </c>
      <c r="K47" s="118"/>
    </row>
    <row r="48" spans="1:11" x14ac:dyDescent="0.25">
      <c r="A48" s="118"/>
      <c r="B48" s="121"/>
      <c r="C48" s="121"/>
      <c r="D48" s="121"/>
      <c r="E48" s="121"/>
      <c r="F48" s="27" t="s">
        <v>928</v>
      </c>
      <c r="G48" s="28" t="s">
        <v>941</v>
      </c>
      <c r="H48" s="29">
        <v>260</v>
      </c>
      <c r="I48" s="30">
        <v>13.598307</v>
      </c>
      <c r="J48" s="31">
        <f t="shared" si="1"/>
        <v>3535.5598199999999</v>
      </c>
      <c r="K48" s="118"/>
    </row>
    <row r="49" spans="1:11" ht="30" x14ac:dyDescent="0.25">
      <c r="A49" s="118"/>
      <c r="B49" s="121"/>
      <c r="C49" s="121"/>
      <c r="D49" s="121"/>
      <c r="E49" s="121"/>
      <c r="F49" s="27" t="s">
        <v>929</v>
      </c>
      <c r="G49" s="28" t="s">
        <v>942</v>
      </c>
      <c r="H49" s="29">
        <v>600</v>
      </c>
      <c r="I49" s="30">
        <v>0.50590100000000005</v>
      </c>
      <c r="J49" s="31">
        <f t="shared" si="1"/>
        <v>303.54060000000004</v>
      </c>
      <c r="K49" s="118"/>
    </row>
    <row r="50" spans="1:11" ht="30" x14ac:dyDescent="0.25">
      <c r="A50" s="118"/>
      <c r="B50" s="121"/>
      <c r="C50" s="121"/>
      <c r="D50" s="121"/>
      <c r="E50" s="121"/>
      <c r="F50" s="27" t="s">
        <v>930</v>
      </c>
      <c r="G50" s="28" t="s">
        <v>943</v>
      </c>
      <c r="H50" s="29">
        <v>7000</v>
      </c>
      <c r="I50" s="30">
        <v>0.33719199999999999</v>
      </c>
      <c r="J50" s="31">
        <f t="shared" si="1"/>
        <v>2360.3440000000001</v>
      </c>
      <c r="K50" s="118"/>
    </row>
    <row r="51" spans="1:11" ht="60" x14ac:dyDescent="0.25">
      <c r="A51" s="118"/>
      <c r="B51" s="121"/>
      <c r="C51" s="121"/>
      <c r="D51" s="121"/>
      <c r="E51" s="121"/>
      <c r="F51" s="27" t="s">
        <v>931</v>
      </c>
      <c r="G51" s="28" t="s">
        <v>944</v>
      </c>
      <c r="H51" s="29">
        <v>200</v>
      </c>
      <c r="I51" s="30">
        <v>14.248735</v>
      </c>
      <c r="J51" s="31">
        <f t="shared" si="1"/>
        <v>2849.7469999999998</v>
      </c>
      <c r="K51" s="118"/>
    </row>
    <row r="52" spans="1:11" ht="45" x14ac:dyDescent="0.25">
      <c r="A52" s="118"/>
      <c r="B52" s="121"/>
      <c r="C52" s="121"/>
      <c r="D52" s="121"/>
      <c r="E52" s="121"/>
      <c r="F52" s="27" t="s">
        <v>932</v>
      </c>
      <c r="G52" s="28" t="s">
        <v>945</v>
      </c>
      <c r="H52" s="29">
        <v>100</v>
      </c>
      <c r="I52" s="30">
        <v>2.0956980000000001</v>
      </c>
      <c r="J52" s="31">
        <f t="shared" si="1"/>
        <v>209.56980000000001</v>
      </c>
      <c r="K52" s="118"/>
    </row>
    <row r="53" spans="1:11" x14ac:dyDescent="0.25">
      <c r="A53" s="118"/>
      <c r="B53" s="121"/>
      <c r="C53" s="121"/>
      <c r="D53" s="121"/>
      <c r="E53" s="121"/>
      <c r="F53" s="27" t="s">
        <v>933</v>
      </c>
      <c r="G53" s="28" t="s">
        <v>436</v>
      </c>
      <c r="H53" s="29">
        <v>2100</v>
      </c>
      <c r="I53" s="30">
        <v>1.3610850000000001</v>
      </c>
      <c r="J53" s="31">
        <f t="shared" si="1"/>
        <v>2858.2785000000003</v>
      </c>
      <c r="K53" s="118"/>
    </row>
    <row r="54" spans="1:11" ht="45" x14ac:dyDescent="0.25">
      <c r="A54" s="118"/>
      <c r="B54" s="121"/>
      <c r="C54" s="121"/>
      <c r="D54" s="121"/>
      <c r="E54" s="121"/>
      <c r="F54" s="27" t="s">
        <v>934</v>
      </c>
      <c r="G54" s="28" t="s">
        <v>946</v>
      </c>
      <c r="H54" s="29">
        <v>1</v>
      </c>
      <c r="I54" s="30">
        <v>12.791261</v>
      </c>
      <c r="J54" s="31">
        <f t="shared" si="1"/>
        <v>12.791261</v>
      </c>
      <c r="K54" s="118"/>
    </row>
    <row r="55" spans="1:11" x14ac:dyDescent="0.25">
      <c r="A55" s="118"/>
      <c r="B55" s="121"/>
      <c r="C55" s="121"/>
      <c r="D55" s="121"/>
      <c r="E55" s="121"/>
      <c r="F55" s="27" t="s">
        <v>935</v>
      </c>
      <c r="G55" s="28" t="s">
        <v>436</v>
      </c>
      <c r="H55" s="29">
        <v>1300</v>
      </c>
      <c r="I55" s="30">
        <v>9.6389000000000002E-2</v>
      </c>
      <c r="J55" s="31">
        <f t="shared" si="1"/>
        <v>125.3057</v>
      </c>
      <c r="K55" s="118"/>
    </row>
    <row r="56" spans="1:11" x14ac:dyDescent="0.25">
      <c r="A56" s="118"/>
      <c r="B56" s="121"/>
      <c r="C56" s="121"/>
      <c r="D56" s="121"/>
      <c r="E56" s="121"/>
      <c r="F56" s="27" t="s">
        <v>936</v>
      </c>
      <c r="G56" s="28" t="s">
        <v>152</v>
      </c>
      <c r="H56" s="29">
        <v>900</v>
      </c>
      <c r="I56" s="30">
        <v>1.903033</v>
      </c>
      <c r="J56" s="31">
        <f t="shared" si="1"/>
        <v>1712.7296999999999</v>
      </c>
      <c r="K56" s="118"/>
    </row>
    <row r="57" spans="1:11" ht="45" x14ac:dyDescent="0.25">
      <c r="A57" s="118"/>
      <c r="B57" s="121"/>
      <c r="C57" s="121"/>
      <c r="D57" s="121"/>
      <c r="E57" s="121"/>
      <c r="F57" s="27" t="s">
        <v>937</v>
      </c>
      <c r="G57" s="28" t="s">
        <v>883</v>
      </c>
      <c r="H57" s="29">
        <v>2400</v>
      </c>
      <c r="I57" s="30">
        <v>0.59019900000000003</v>
      </c>
      <c r="J57" s="31">
        <f t="shared" si="1"/>
        <v>1416.4776000000002</v>
      </c>
      <c r="K57" s="118"/>
    </row>
    <row r="58" spans="1:11" ht="30" x14ac:dyDescent="0.25">
      <c r="A58" s="118"/>
      <c r="B58" s="121"/>
      <c r="C58" s="121"/>
      <c r="D58" s="121"/>
      <c r="E58" s="121"/>
      <c r="F58" s="27" t="s">
        <v>546</v>
      </c>
      <c r="G58" s="28" t="s">
        <v>947</v>
      </c>
      <c r="H58" s="29">
        <v>600</v>
      </c>
      <c r="I58" s="30">
        <v>11.442266999999999</v>
      </c>
      <c r="J58" s="31">
        <f t="shared" si="1"/>
        <v>6865.3601999999992</v>
      </c>
      <c r="K58" s="118"/>
    </row>
    <row r="59" spans="1:11" ht="45" x14ac:dyDescent="0.25">
      <c r="A59" s="118"/>
      <c r="B59" s="121"/>
      <c r="C59" s="121"/>
      <c r="D59" s="121"/>
      <c r="E59" s="121"/>
      <c r="F59" s="27" t="s">
        <v>948</v>
      </c>
      <c r="G59" s="28" t="s">
        <v>949</v>
      </c>
      <c r="H59" s="29">
        <v>1400</v>
      </c>
      <c r="I59" s="30">
        <v>0.89134400000000003</v>
      </c>
      <c r="J59" s="31">
        <f t="shared" si="1"/>
        <v>1247.8815999999999</v>
      </c>
      <c r="K59" s="118"/>
    </row>
    <row r="60" spans="1:11" x14ac:dyDescent="0.25">
      <c r="A60" s="118"/>
      <c r="B60" s="121"/>
      <c r="C60" s="121"/>
      <c r="D60" s="121"/>
      <c r="E60" s="121"/>
      <c r="F60" s="27" t="s">
        <v>950</v>
      </c>
      <c r="G60" s="28" t="s">
        <v>352</v>
      </c>
      <c r="H60" s="29">
        <v>480</v>
      </c>
      <c r="I60" s="30">
        <v>1.7586040000000001</v>
      </c>
      <c r="J60" s="31">
        <f t="shared" si="1"/>
        <v>844.12992000000008</v>
      </c>
      <c r="K60" s="118"/>
    </row>
    <row r="61" spans="1:11" x14ac:dyDescent="0.25">
      <c r="A61" s="118"/>
      <c r="B61" s="121"/>
      <c r="C61" s="121"/>
      <c r="D61" s="121"/>
      <c r="E61" s="121"/>
      <c r="F61" s="27" t="s">
        <v>951</v>
      </c>
      <c r="G61" s="28" t="s">
        <v>436</v>
      </c>
      <c r="H61" s="29">
        <v>800</v>
      </c>
      <c r="I61" s="30">
        <v>0.98762000000000005</v>
      </c>
      <c r="J61" s="31">
        <f t="shared" si="1"/>
        <v>790.096</v>
      </c>
      <c r="K61" s="118"/>
    </row>
    <row r="62" spans="1:11" ht="45" x14ac:dyDescent="0.25">
      <c r="A62" s="118"/>
      <c r="B62" s="121"/>
      <c r="C62" s="121"/>
      <c r="D62" s="121"/>
      <c r="E62" s="121"/>
      <c r="F62" s="27" t="s">
        <v>952</v>
      </c>
      <c r="G62" s="28" t="s">
        <v>153</v>
      </c>
      <c r="H62" s="29">
        <v>6115</v>
      </c>
      <c r="I62" s="30">
        <v>0.77088599999999996</v>
      </c>
      <c r="J62" s="31">
        <f t="shared" si="1"/>
        <v>4713.9678899999999</v>
      </c>
      <c r="K62" s="118"/>
    </row>
    <row r="63" spans="1:11" ht="30" x14ac:dyDescent="0.25">
      <c r="A63" s="118"/>
      <c r="B63" s="121"/>
      <c r="C63" s="121"/>
      <c r="D63" s="121"/>
      <c r="E63" s="121"/>
      <c r="F63" s="27" t="s">
        <v>38</v>
      </c>
      <c r="G63" s="28" t="s">
        <v>360</v>
      </c>
      <c r="H63" s="29">
        <v>900</v>
      </c>
      <c r="I63" s="30">
        <v>0.626359</v>
      </c>
      <c r="J63" s="31">
        <f t="shared" si="1"/>
        <v>563.72310000000004</v>
      </c>
      <c r="K63" s="118"/>
    </row>
    <row r="64" spans="1:11" ht="30" x14ac:dyDescent="0.25">
      <c r="A64" s="118"/>
      <c r="B64" s="121"/>
      <c r="C64" s="121"/>
      <c r="D64" s="121"/>
      <c r="E64" s="121"/>
      <c r="F64" s="27" t="s">
        <v>953</v>
      </c>
      <c r="G64" s="28" t="s">
        <v>960</v>
      </c>
      <c r="H64" s="29">
        <v>500</v>
      </c>
      <c r="I64" s="30">
        <v>0.24091599999999999</v>
      </c>
      <c r="J64" s="31">
        <f t="shared" si="1"/>
        <v>120.458</v>
      </c>
      <c r="K64" s="118"/>
    </row>
    <row r="65" spans="1:11" x14ac:dyDescent="0.25">
      <c r="A65" s="118"/>
      <c r="B65" s="121"/>
      <c r="C65" s="121"/>
      <c r="D65" s="121"/>
      <c r="E65" s="121"/>
      <c r="F65" s="27" t="s">
        <v>954</v>
      </c>
      <c r="G65" s="28" t="s">
        <v>153</v>
      </c>
      <c r="H65" s="29">
        <v>500</v>
      </c>
      <c r="I65" s="30">
        <v>0.50590100000000005</v>
      </c>
      <c r="J65" s="31">
        <f t="shared" si="1"/>
        <v>252.95050000000003</v>
      </c>
      <c r="K65" s="118"/>
    </row>
    <row r="66" spans="1:11" ht="45" x14ac:dyDescent="0.25">
      <c r="A66" s="118"/>
      <c r="B66" s="121"/>
      <c r="C66" s="121"/>
      <c r="D66" s="121"/>
      <c r="E66" s="121"/>
      <c r="F66" s="27" t="s">
        <v>363</v>
      </c>
      <c r="G66" s="28" t="s">
        <v>961</v>
      </c>
      <c r="H66" s="29">
        <v>1800</v>
      </c>
      <c r="I66" s="30">
        <v>1.300856</v>
      </c>
      <c r="J66" s="31">
        <f t="shared" si="1"/>
        <v>2341.5408000000002</v>
      </c>
      <c r="K66" s="118"/>
    </row>
    <row r="67" spans="1:11" x14ac:dyDescent="0.25">
      <c r="A67" s="118"/>
      <c r="B67" s="121"/>
      <c r="C67" s="121"/>
      <c r="D67" s="121"/>
      <c r="E67" s="121"/>
      <c r="F67" s="27" t="s">
        <v>955</v>
      </c>
      <c r="G67" s="28" t="s">
        <v>883</v>
      </c>
      <c r="H67" s="29">
        <v>1800</v>
      </c>
      <c r="I67" s="30">
        <v>1.7946660000000001</v>
      </c>
      <c r="J67" s="31">
        <f t="shared" si="1"/>
        <v>3230.3988000000004</v>
      </c>
      <c r="K67" s="118"/>
    </row>
    <row r="68" spans="1:11" ht="45" x14ac:dyDescent="0.25">
      <c r="A68" s="118"/>
      <c r="B68" s="121"/>
      <c r="C68" s="121"/>
      <c r="D68" s="121"/>
      <c r="E68" s="121"/>
      <c r="F68" s="27" t="s">
        <v>956</v>
      </c>
      <c r="G68" s="28" t="s">
        <v>945</v>
      </c>
      <c r="H68" s="29">
        <v>30</v>
      </c>
      <c r="I68" s="30">
        <v>1.7464150000000001</v>
      </c>
      <c r="J68" s="31">
        <f t="shared" si="1"/>
        <v>52.392450000000004</v>
      </c>
      <c r="K68" s="118"/>
    </row>
    <row r="69" spans="1:11" x14ac:dyDescent="0.25">
      <c r="A69" s="118"/>
      <c r="B69" s="121"/>
      <c r="C69" s="121"/>
      <c r="D69" s="121"/>
      <c r="E69" s="121"/>
      <c r="F69" s="27" t="s">
        <v>956</v>
      </c>
      <c r="G69" s="28" t="s">
        <v>883</v>
      </c>
      <c r="H69" s="29">
        <v>1000</v>
      </c>
      <c r="I69" s="30">
        <v>0.120458</v>
      </c>
      <c r="J69" s="31">
        <f t="shared" si="1"/>
        <v>120.458</v>
      </c>
      <c r="K69" s="118"/>
    </row>
    <row r="70" spans="1:11" ht="30" x14ac:dyDescent="0.25">
      <c r="A70" s="118"/>
      <c r="B70" s="121"/>
      <c r="C70" s="121"/>
      <c r="D70" s="121"/>
      <c r="E70" s="121"/>
      <c r="F70" s="27" t="s">
        <v>957</v>
      </c>
      <c r="G70" s="28" t="s">
        <v>154</v>
      </c>
      <c r="H70" s="29">
        <v>500</v>
      </c>
      <c r="I70" s="30">
        <v>0.28905399999999998</v>
      </c>
      <c r="J70" s="31">
        <f t="shared" si="1"/>
        <v>144.52699999999999</v>
      </c>
      <c r="K70" s="118"/>
    </row>
    <row r="71" spans="1:11" ht="60" x14ac:dyDescent="0.25">
      <c r="A71" s="118"/>
      <c r="B71" s="121"/>
      <c r="C71" s="121"/>
      <c r="D71" s="121"/>
      <c r="E71" s="121"/>
      <c r="F71" s="27" t="s">
        <v>958</v>
      </c>
      <c r="G71" s="28" t="s">
        <v>962</v>
      </c>
      <c r="H71" s="29">
        <v>12</v>
      </c>
      <c r="I71" s="30">
        <v>8.5275449999999999</v>
      </c>
      <c r="J71" s="31">
        <f t="shared" si="1"/>
        <v>102.33054</v>
      </c>
      <c r="K71" s="118"/>
    </row>
    <row r="72" spans="1:11" ht="60" x14ac:dyDescent="0.25">
      <c r="A72" s="118"/>
      <c r="B72" s="121"/>
      <c r="C72" s="121"/>
      <c r="D72" s="121"/>
      <c r="E72" s="121"/>
      <c r="F72" s="27" t="s">
        <v>92</v>
      </c>
      <c r="G72" s="28" t="s">
        <v>963</v>
      </c>
      <c r="H72" s="29">
        <v>40</v>
      </c>
      <c r="I72" s="30">
        <v>43.842191999999997</v>
      </c>
      <c r="J72" s="31">
        <f t="shared" si="1"/>
        <v>1753.68768</v>
      </c>
      <c r="K72" s="118"/>
    </row>
    <row r="73" spans="1:11" ht="45" x14ac:dyDescent="0.25">
      <c r="A73" s="118"/>
      <c r="B73" s="121"/>
      <c r="C73" s="121"/>
      <c r="D73" s="121"/>
      <c r="E73" s="121"/>
      <c r="F73" s="27" t="s">
        <v>959</v>
      </c>
      <c r="G73" s="28" t="s">
        <v>964</v>
      </c>
      <c r="H73" s="29">
        <v>600</v>
      </c>
      <c r="I73" s="30">
        <v>0.81902399999999997</v>
      </c>
      <c r="J73" s="31">
        <f t="shared" si="1"/>
        <v>491.4144</v>
      </c>
      <c r="K73" s="118"/>
    </row>
    <row r="74" spans="1:11" x14ac:dyDescent="0.25">
      <c r="A74" s="118"/>
      <c r="B74" s="121"/>
      <c r="C74" s="121"/>
      <c r="D74" s="121"/>
      <c r="E74" s="121"/>
      <c r="F74" s="27" t="s">
        <v>373</v>
      </c>
      <c r="G74" s="28" t="s">
        <v>374</v>
      </c>
      <c r="H74" s="29">
        <v>900</v>
      </c>
      <c r="I74" s="30">
        <v>0.80902399999999997</v>
      </c>
      <c r="J74" s="31">
        <f t="shared" si="1"/>
        <v>728.12159999999994</v>
      </c>
      <c r="K74" s="118"/>
    </row>
    <row r="75" spans="1:11" ht="45" x14ac:dyDescent="0.25">
      <c r="A75" s="118"/>
      <c r="B75" s="121"/>
      <c r="C75" s="121"/>
      <c r="D75" s="121"/>
      <c r="E75" s="121"/>
      <c r="F75" s="27" t="s">
        <v>965</v>
      </c>
      <c r="G75" s="28" t="s">
        <v>976</v>
      </c>
      <c r="H75" s="29">
        <v>2200</v>
      </c>
      <c r="I75" s="30">
        <v>1.6380479999999999</v>
      </c>
      <c r="J75" s="31">
        <f t="shared" si="1"/>
        <v>3603.7055999999998</v>
      </c>
      <c r="K75" s="118"/>
    </row>
    <row r="76" spans="1:11" ht="45" x14ac:dyDescent="0.25">
      <c r="A76" s="118"/>
      <c r="B76" s="121"/>
      <c r="C76" s="121"/>
      <c r="D76" s="121"/>
      <c r="E76" s="121"/>
      <c r="F76" s="27" t="s">
        <v>966</v>
      </c>
      <c r="G76" s="28" t="s">
        <v>977</v>
      </c>
      <c r="H76" s="29">
        <v>10</v>
      </c>
      <c r="I76" s="30">
        <v>6.6606719999999999</v>
      </c>
      <c r="J76" s="31">
        <f t="shared" si="1"/>
        <v>66.606719999999996</v>
      </c>
      <c r="K76" s="118"/>
    </row>
    <row r="77" spans="1:11" ht="60" x14ac:dyDescent="0.25">
      <c r="A77" s="118"/>
      <c r="B77" s="121"/>
      <c r="C77" s="121"/>
      <c r="D77" s="121"/>
      <c r="E77" s="121"/>
      <c r="F77" s="27" t="s">
        <v>967</v>
      </c>
      <c r="G77" s="28" t="s">
        <v>978</v>
      </c>
      <c r="H77" s="29">
        <v>3200</v>
      </c>
      <c r="I77" s="30">
        <v>0.168596</v>
      </c>
      <c r="J77" s="31">
        <f t="shared" si="1"/>
        <v>539.50720000000001</v>
      </c>
      <c r="K77" s="118"/>
    </row>
    <row r="78" spans="1:11" ht="45" x14ac:dyDescent="0.25">
      <c r="A78" s="118"/>
      <c r="B78" s="121"/>
      <c r="C78" s="121"/>
      <c r="D78" s="121"/>
      <c r="E78" s="121"/>
      <c r="F78" s="27" t="s">
        <v>968</v>
      </c>
      <c r="G78" s="28" t="s">
        <v>979</v>
      </c>
      <c r="H78" s="29">
        <v>216</v>
      </c>
      <c r="I78" s="30">
        <v>6.1668620000000001</v>
      </c>
      <c r="J78" s="31">
        <f t="shared" si="1"/>
        <v>1332.0421920000001</v>
      </c>
      <c r="K78" s="118"/>
    </row>
    <row r="79" spans="1:11" ht="75" x14ac:dyDescent="0.25">
      <c r="A79" s="118"/>
      <c r="B79" s="121"/>
      <c r="C79" s="121"/>
      <c r="D79" s="121"/>
      <c r="E79" s="121"/>
      <c r="F79" s="27" t="s">
        <v>969</v>
      </c>
      <c r="G79" s="28" t="s">
        <v>980</v>
      </c>
      <c r="H79" s="29">
        <v>300</v>
      </c>
      <c r="I79" s="30">
        <v>8.4552250000000004</v>
      </c>
      <c r="J79" s="31">
        <f t="shared" si="1"/>
        <v>2536.5675000000001</v>
      </c>
      <c r="K79" s="118"/>
    </row>
    <row r="80" spans="1:11" ht="45" x14ac:dyDescent="0.25">
      <c r="A80" s="118"/>
      <c r="B80" s="121"/>
      <c r="C80" s="121"/>
      <c r="D80" s="121"/>
      <c r="E80" s="121"/>
      <c r="F80" s="27" t="s">
        <v>970</v>
      </c>
      <c r="G80" s="28" t="s">
        <v>383</v>
      </c>
      <c r="H80" s="29">
        <v>350</v>
      </c>
      <c r="I80" s="30">
        <v>4.7576390000000002</v>
      </c>
      <c r="J80" s="31">
        <f t="shared" si="1"/>
        <v>1665.17365</v>
      </c>
      <c r="K80" s="118"/>
    </row>
    <row r="81" spans="1:12" ht="75" x14ac:dyDescent="0.25">
      <c r="A81" s="118"/>
      <c r="B81" s="121"/>
      <c r="C81" s="121"/>
      <c r="D81" s="121"/>
      <c r="E81" s="121"/>
      <c r="F81" s="27" t="s">
        <v>971</v>
      </c>
      <c r="G81" s="28" t="s">
        <v>981</v>
      </c>
      <c r="H81" s="29">
        <v>25</v>
      </c>
      <c r="I81" s="30">
        <v>34.531669999999998</v>
      </c>
      <c r="J81" s="31">
        <f t="shared" si="1"/>
        <v>863.29174999999998</v>
      </c>
      <c r="K81" s="118"/>
    </row>
    <row r="82" spans="1:12" ht="45" x14ac:dyDescent="0.25">
      <c r="A82" s="118"/>
      <c r="B82" s="121"/>
      <c r="C82" s="121"/>
      <c r="D82" s="121"/>
      <c r="E82" s="121"/>
      <c r="F82" s="27" t="s">
        <v>530</v>
      </c>
      <c r="G82" s="28" t="s">
        <v>982</v>
      </c>
      <c r="H82" s="29">
        <v>35</v>
      </c>
      <c r="I82" s="30">
        <v>32.291445000000003</v>
      </c>
      <c r="J82" s="31">
        <f t="shared" si="1"/>
        <v>1130.2005750000001</v>
      </c>
      <c r="K82" s="118"/>
    </row>
    <row r="83" spans="1:12" ht="30" x14ac:dyDescent="0.25">
      <c r="A83" s="118"/>
      <c r="B83" s="121"/>
      <c r="C83" s="121"/>
      <c r="D83" s="121"/>
      <c r="E83" s="121"/>
      <c r="F83" s="27" t="s">
        <v>972</v>
      </c>
      <c r="G83" s="28" t="s">
        <v>983</v>
      </c>
      <c r="H83" s="29">
        <v>60</v>
      </c>
      <c r="I83" s="30">
        <v>13.020199</v>
      </c>
      <c r="J83" s="31">
        <f t="shared" si="1"/>
        <v>781.21194000000003</v>
      </c>
      <c r="K83" s="118"/>
    </row>
    <row r="84" spans="1:12" ht="45" x14ac:dyDescent="0.25">
      <c r="A84" s="118"/>
      <c r="B84" s="121"/>
      <c r="C84" s="121"/>
      <c r="D84" s="121"/>
      <c r="E84" s="121"/>
      <c r="F84" s="27" t="s">
        <v>984</v>
      </c>
      <c r="G84" s="28" t="s">
        <v>985</v>
      </c>
      <c r="H84" s="29">
        <v>70</v>
      </c>
      <c r="I84" s="30">
        <v>8.2625600000000006</v>
      </c>
      <c r="J84" s="31">
        <f t="shared" si="1"/>
        <v>578.37920000000008</v>
      </c>
      <c r="K84" s="118"/>
    </row>
    <row r="85" spans="1:12" ht="45" x14ac:dyDescent="0.25">
      <c r="A85" s="118"/>
      <c r="B85" s="121"/>
      <c r="C85" s="121"/>
      <c r="D85" s="121"/>
      <c r="E85" s="121"/>
      <c r="F85" s="27" t="s">
        <v>394</v>
      </c>
      <c r="G85" s="28" t="s">
        <v>987</v>
      </c>
      <c r="H85" s="29">
        <v>2</v>
      </c>
      <c r="I85" s="30">
        <v>6.8894970000000004</v>
      </c>
      <c r="J85" s="31">
        <f t="shared" si="1"/>
        <v>13.778994000000001</v>
      </c>
      <c r="K85" s="118"/>
    </row>
    <row r="86" spans="1:12" ht="60" x14ac:dyDescent="0.25">
      <c r="A86" s="118"/>
      <c r="B86" s="121"/>
      <c r="C86" s="121"/>
      <c r="D86" s="121"/>
      <c r="E86" s="121"/>
      <c r="F86" s="27" t="s">
        <v>973</v>
      </c>
      <c r="G86" s="28" t="s">
        <v>986</v>
      </c>
      <c r="H86" s="29">
        <v>150</v>
      </c>
      <c r="I86" s="30">
        <v>15.850623000000001</v>
      </c>
      <c r="J86" s="31">
        <f t="shared" si="1"/>
        <v>2377.5934500000003</v>
      </c>
      <c r="K86" s="118"/>
    </row>
    <row r="87" spans="1:12" ht="45" x14ac:dyDescent="0.25">
      <c r="A87" s="118"/>
      <c r="B87" s="121"/>
      <c r="C87" s="121"/>
      <c r="D87" s="121"/>
      <c r="E87" s="121"/>
      <c r="F87" s="27" t="s">
        <v>974</v>
      </c>
      <c r="G87" s="28" t="s">
        <v>988</v>
      </c>
      <c r="H87" s="29">
        <v>150</v>
      </c>
      <c r="I87" s="30">
        <v>13.369482</v>
      </c>
      <c r="J87" s="31">
        <f t="shared" si="1"/>
        <v>2005.4223</v>
      </c>
      <c r="K87" s="118"/>
    </row>
    <row r="88" spans="1:12" ht="45" x14ac:dyDescent="0.25">
      <c r="A88" s="118"/>
      <c r="B88" s="121"/>
      <c r="C88" s="121"/>
      <c r="D88" s="121"/>
      <c r="E88" s="121"/>
      <c r="F88" s="27" t="s">
        <v>975</v>
      </c>
      <c r="G88" s="28" t="s">
        <v>989</v>
      </c>
      <c r="H88" s="29">
        <v>130</v>
      </c>
      <c r="I88" s="30">
        <v>9.1539040000000007</v>
      </c>
      <c r="J88" s="31">
        <f t="shared" si="1"/>
        <v>1190.0075200000001</v>
      </c>
      <c r="K88" s="118"/>
    </row>
    <row r="89" spans="1:12" ht="30" x14ac:dyDescent="0.25">
      <c r="A89" s="118"/>
      <c r="B89" s="121"/>
      <c r="C89" s="121"/>
      <c r="D89" s="121"/>
      <c r="E89" s="121"/>
      <c r="F89" s="27" t="s">
        <v>990</v>
      </c>
      <c r="G89" s="28" t="s">
        <v>991</v>
      </c>
      <c r="H89" s="29">
        <v>1</v>
      </c>
      <c r="I89" s="30">
        <v>8.3168000000000006</v>
      </c>
      <c r="J89" s="31">
        <f t="shared" si="1"/>
        <v>8.3168000000000006</v>
      </c>
      <c r="K89" s="118"/>
    </row>
    <row r="90" spans="1:12" x14ac:dyDescent="0.25">
      <c r="A90" s="118"/>
      <c r="B90" s="121"/>
      <c r="C90" s="121"/>
      <c r="D90" s="121"/>
      <c r="E90" s="121"/>
      <c r="F90" s="27" t="s">
        <v>992</v>
      </c>
      <c r="G90" s="28" t="s">
        <v>993</v>
      </c>
      <c r="H90" s="29">
        <v>1</v>
      </c>
      <c r="I90" s="30">
        <v>39.403100000000002</v>
      </c>
      <c r="J90" s="31">
        <f t="shared" si="1"/>
        <v>39.403100000000002</v>
      </c>
      <c r="K90" s="118"/>
    </row>
    <row r="91" spans="1:12" ht="30" x14ac:dyDescent="0.25">
      <c r="A91" s="118"/>
      <c r="B91" s="121"/>
      <c r="C91" s="121"/>
      <c r="D91" s="121"/>
      <c r="E91" s="121"/>
      <c r="F91" s="27" t="s">
        <v>994</v>
      </c>
      <c r="G91" s="28" t="s">
        <v>997</v>
      </c>
      <c r="H91" s="29">
        <v>30</v>
      </c>
      <c r="I91" s="30">
        <v>5.5284120000000003</v>
      </c>
      <c r="J91" s="31">
        <f t="shared" si="1"/>
        <v>165.85236</v>
      </c>
      <c r="K91" s="118"/>
    </row>
    <row r="92" spans="1:12" ht="30" x14ac:dyDescent="0.25">
      <c r="A92" s="118"/>
      <c r="B92" s="121"/>
      <c r="C92" s="121"/>
      <c r="D92" s="121"/>
      <c r="E92" s="121"/>
      <c r="F92" s="27" t="s">
        <v>995</v>
      </c>
      <c r="G92" s="28" t="s">
        <v>998</v>
      </c>
      <c r="H92" s="29">
        <v>40</v>
      </c>
      <c r="I92" s="30">
        <v>7.1785509999999997</v>
      </c>
      <c r="J92" s="31">
        <f t="shared" si="1"/>
        <v>287.14204000000001</v>
      </c>
      <c r="K92" s="118"/>
    </row>
    <row r="93" spans="1:12" x14ac:dyDescent="0.25">
      <c r="A93" s="119"/>
      <c r="B93" s="122"/>
      <c r="C93" s="122"/>
      <c r="D93" s="122"/>
      <c r="E93" s="122"/>
      <c r="F93" s="27" t="s">
        <v>996</v>
      </c>
      <c r="G93" s="28" t="s">
        <v>153</v>
      </c>
      <c r="H93" s="29">
        <v>270</v>
      </c>
      <c r="I93" s="30">
        <v>0.4669741</v>
      </c>
      <c r="J93" s="31">
        <f t="shared" si="1"/>
        <v>126.08300699999999</v>
      </c>
      <c r="K93" s="119"/>
      <c r="L93" s="183">
        <f>SUM(J17:J93)</f>
        <v>75700.296986000001</v>
      </c>
    </row>
    <row r="94" spans="1:12" x14ac:dyDescent="0.25">
      <c r="L94" s="181">
        <f>+L93+L16+L9</f>
        <v>87039.34698599999</v>
      </c>
    </row>
  </sheetData>
  <mergeCells count="14">
    <mergeCell ref="K10:K16"/>
    <mergeCell ref="K17:K93"/>
    <mergeCell ref="D17:D93"/>
    <mergeCell ref="E17:E93"/>
    <mergeCell ref="C17:C93"/>
    <mergeCell ref="B17:B93"/>
    <mergeCell ref="A17:A93"/>
    <mergeCell ref="A2:A9"/>
    <mergeCell ref="B2:B9"/>
    <mergeCell ref="C2:C6"/>
    <mergeCell ref="C7:C9"/>
    <mergeCell ref="A10:A16"/>
    <mergeCell ref="B10:B16"/>
    <mergeCell ref="C10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82C9-6090-4A4B-8939-90B1D3EAFEEA}">
  <dimension ref="A3:L111"/>
  <sheetViews>
    <sheetView topLeftCell="A97" zoomScale="80" zoomScaleNormal="80" workbookViewId="0">
      <selection activeCell="L112" sqref="L112"/>
    </sheetView>
  </sheetViews>
  <sheetFormatPr baseColWidth="10" defaultRowHeight="15" x14ac:dyDescent="0.25"/>
  <cols>
    <col min="1" max="1" width="12.5703125" customWidth="1"/>
    <col min="2" max="2" width="37.28515625" customWidth="1"/>
    <col min="3" max="3" width="30.7109375" customWidth="1"/>
    <col min="6" max="7" width="22.5703125" customWidth="1"/>
    <col min="8" max="8" width="11.42578125" style="17"/>
    <col min="9" max="9" width="16" style="16" customWidth="1"/>
    <col min="10" max="10" width="12.42578125" style="16" bestFit="1" customWidth="1"/>
    <col min="11" max="11" width="12" style="9" customWidth="1"/>
    <col min="12" max="12" width="13" customWidth="1"/>
  </cols>
  <sheetData>
    <row r="3" spans="1:11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  <c r="K3" s="8" t="s">
        <v>10</v>
      </c>
    </row>
    <row r="4" spans="1:11" s="13" customFormat="1" ht="30" x14ac:dyDescent="0.25">
      <c r="A4" s="108" t="s">
        <v>80</v>
      </c>
      <c r="B4" s="105" t="s">
        <v>81</v>
      </c>
      <c r="C4" s="43" t="s">
        <v>50</v>
      </c>
      <c r="D4" s="105" t="s">
        <v>43</v>
      </c>
      <c r="E4" s="175" t="s">
        <v>43</v>
      </c>
      <c r="F4" s="44" t="s">
        <v>51</v>
      </c>
      <c r="G4" s="45" t="s">
        <v>52</v>
      </c>
      <c r="H4" s="43">
        <v>10</v>
      </c>
      <c r="I4" s="46">
        <v>4.5</v>
      </c>
      <c r="J4" s="46">
        <f>I4*H4</f>
        <v>45</v>
      </c>
      <c r="K4" s="102">
        <v>44376</v>
      </c>
    </row>
    <row r="5" spans="1:11" s="13" customFormat="1" ht="30" x14ac:dyDescent="0.25">
      <c r="A5" s="109"/>
      <c r="B5" s="106"/>
      <c r="C5" s="105" t="s">
        <v>53</v>
      </c>
      <c r="D5" s="106"/>
      <c r="E5" s="176"/>
      <c r="F5" s="44" t="s">
        <v>54</v>
      </c>
      <c r="G5" s="45" t="s">
        <v>55</v>
      </c>
      <c r="H5" s="43">
        <v>2</v>
      </c>
      <c r="I5" s="47">
        <v>5.42</v>
      </c>
      <c r="J5" s="46">
        <f t="shared" ref="J5:J17" si="0">I5*H5</f>
        <v>10.84</v>
      </c>
      <c r="K5" s="124"/>
    </row>
    <row r="6" spans="1:11" s="13" customFormat="1" ht="30" x14ac:dyDescent="0.25">
      <c r="A6" s="109"/>
      <c r="B6" s="106"/>
      <c r="C6" s="106"/>
      <c r="D6" s="106"/>
      <c r="E6" s="176"/>
      <c r="F6" s="44" t="s">
        <v>56</v>
      </c>
      <c r="G6" s="45" t="s">
        <v>57</v>
      </c>
      <c r="H6" s="43">
        <v>10</v>
      </c>
      <c r="I6" s="47">
        <v>20.34</v>
      </c>
      <c r="J6" s="46">
        <f t="shared" si="0"/>
        <v>203.4</v>
      </c>
      <c r="K6" s="124"/>
    </row>
    <row r="7" spans="1:11" s="13" customFormat="1" ht="30" x14ac:dyDescent="0.25">
      <c r="A7" s="109"/>
      <c r="B7" s="106"/>
      <c r="C7" s="106"/>
      <c r="D7" s="106"/>
      <c r="E7" s="176"/>
      <c r="F7" s="44" t="s">
        <v>58</v>
      </c>
      <c r="G7" s="45" t="s">
        <v>59</v>
      </c>
      <c r="H7" s="43">
        <v>15</v>
      </c>
      <c r="I7" s="47">
        <v>3.11</v>
      </c>
      <c r="J7" s="46">
        <f t="shared" si="0"/>
        <v>46.65</v>
      </c>
      <c r="K7" s="124"/>
    </row>
    <row r="8" spans="1:11" s="13" customFormat="1" ht="45" x14ac:dyDescent="0.25">
      <c r="A8" s="109"/>
      <c r="B8" s="106"/>
      <c r="C8" s="106"/>
      <c r="D8" s="106"/>
      <c r="E8" s="176"/>
      <c r="F8" s="44" t="s">
        <v>60</v>
      </c>
      <c r="G8" s="45" t="s">
        <v>61</v>
      </c>
      <c r="H8" s="43">
        <v>9</v>
      </c>
      <c r="I8" s="47">
        <v>37.5</v>
      </c>
      <c r="J8" s="46">
        <f t="shared" si="0"/>
        <v>337.5</v>
      </c>
      <c r="K8" s="124"/>
    </row>
    <row r="9" spans="1:11" s="13" customFormat="1" ht="105" x14ac:dyDescent="0.25">
      <c r="A9" s="109"/>
      <c r="B9" s="106"/>
      <c r="C9" s="106"/>
      <c r="D9" s="106"/>
      <c r="E9" s="176"/>
      <c r="F9" s="44" t="s">
        <v>62</v>
      </c>
      <c r="G9" s="45" t="s">
        <v>63</v>
      </c>
      <c r="H9" s="43">
        <v>4</v>
      </c>
      <c r="I9" s="47">
        <v>16.78</v>
      </c>
      <c r="J9" s="46">
        <f t="shared" si="0"/>
        <v>67.12</v>
      </c>
      <c r="K9" s="124"/>
    </row>
    <row r="10" spans="1:11" s="13" customFormat="1" ht="45" x14ac:dyDescent="0.25">
      <c r="A10" s="109"/>
      <c r="B10" s="106"/>
      <c r="C10" s="106"/>
      <c r="D10" s="106"/>
      <c r="E10" s="176"/>
      <c r="F10" s="44" t="s">
        <v>64</v>
      </c>
      <c r="G10" s="45" t="s">
        <v>65</v>
      </c>
      <c r="H10" s="43">
        <v>2</v>
      </c>
      <c r="I10" s="47">
        <v>11.3</v>
      </c>
      <c r="J10" s="46">
        <f t="shared" si="0"/>
        <v>22.6</v>
      </c>
      <c r="K10" s="124"/>
    </row>
    <row r="11" spans="1:11" s="13" customFormat="1" ht="60" x14ac:dyDescent="0.25">
      <c r="A11" s="109"/>
      <c r="B11" s="106"/>
      <c r="C11" s="106"/>
      <c r="D11" s="106"/>
      <c r="E11" s="176"/>
      <c r="F11" s="44" t="s">
        <v>66</v>
      </c>
      <c r="G11" s="45" t="s">
        <v>67</v>
      </c>
      <c r="H11" s="43">
        <v>200</v>
      </c>
      <c r="I11" s="47">
        <v>6.78</v>
      </c>
      <c r="J11" s="46">
        <f t="shared" si="0"/>
        <v>1356</v>
      </c>
      <c r="K11" s="124"/>
    </row>
    <row r="12" spans="1:11" s="13" customFormat="1" ht="45" x14ac:dyDescent="0.25">
      <c r="A12" s="109"/>
      <c r="B12" s="106"/>
      <c r="C12" s="106"/>
      <c r="D12" s="106"/>
      <c r="E12" s="176"/>
      <c r="F12" s="44" t="s">
        <v>68</v>
      </c>
      <c r="G12" s="45" t="s">
        <v>69</v>
      </c>
      <c r="H12" s="43">
        <v>3</v>
      </c>
      <c r="I12" s="47">
        <v>1.7</v>
      </c>
      <c r="J12" s="46">
        <f t="shared" si="0"/>
        <v>5.0999999999999996</v>
      </c>
      <c r="K12" s="124"/>
    </row>
    <row r="13" spans="1:11" s="13" customFormat="1" ht="90" x14ac:dyDescent="0.25">
      <c r="A13" s="109"/>
      <c r="B13" s="106"/>
      <c r="C13" s="107"/>
      <c r="D13" s="107"/>
      <c r="E13" s="177"/>
      <c r="F13" s="44" t="s">
        <v>70</v>
      </c>
      <c r="G13" s="48" t="s">
        <v>71</v>
      </c>
      <c r="H13" s="43">
        <v>2</v>
      </c>
      <c r="I13" s="47">
        <v>3.96</v>
      </c>
      <c r="J13" s="46">
        <f t="shared" si="0"/>
        <v>7.92</v>
      </c>
      <c r="K13" s="124"/>
    </row>
    <row r="14" spans="1:11" s="13" customFormat="1" ht="75" x14ac:dyDescent="0.25">
      <c r="A14" s="109"/>
      <c r="B14" s="106"/>
      <c r="C14" s="172" t="s">
        <v>72</v>
      </c>
      <c r="D14" s="105" t="s">
        <v>43</v>
      </c>
      <c r="E14" s="105" t="s">
        <v>43</v>
      </c>
      <c r="F14" s="44" t="s">
        <v>73</v>
      </c>
      <c r="G14" s="45" t="s">
        <v>74</v>
      </c>
      <c r="H14" s="43">
        <v>150</v>
      </c>
      <c r="I14" s="47">
        <v>12.38</v>
      </c>
      <c r="J14" s="46">
        <f t="shared" si="0"/>
        <v>1857.0000000000002</v>
      </c>
      <c r="K14" s="124"/>
    </row>
    <row r="15" spans="1:11" s="13" customFormat="1" ht="30" x14ac:dyDescent="0.25">
      <c r="A15" s="109"/>
      <c r="B15" s="106"/>
      <c r="C15" s="173"/>
      <c r="D15" s="106"/>
      <c r="E15" s="106"/>
      <c r="F15" s="44" t="s">
        <v>75</v>
      </c>
      <c r="G15" s="45" t="s">
        <v>76</v>
      </c>
      <c r="H15" s="43">
        <v>100</v>
      </c>
      <c r="I15" s="47">
        <v>12.2</v>
      </c>
      <c r="J15" s="46">
        <f t="shared" si="0"/>
        <v>1220</v>
      </c>
      <c r="K15" s="124"/>
    </row>
    <row r="16" spans="1:11" s="13" customFormat="1" ht="30" x14ac:dyDescent="0.25">
      <c r="A16" s="109"/>
      <c r="B16" s="106"/>
      <c r="C16" s="173"/>
      <c r="D16" s="106"/>
      <c r="E16" s="106"/>
      <c r="F16" s="44" t="s">
        <v>77</v>
      </c>
      <c r="G16" s="45" t="s">
        <v>78</v>
      </c>
      <c r="H16" s="43">
        <v>5</v>
      </c>
      <c r="I16" s="47">
        <v>1.5</v>
      </c>
      <c r="J16" s="46">
        <f t="shared" si="0"/>
        <v>7.5</v>
      </c>
      <c r="K16" s="124"/>
    </row>
    <row r="17" spans="1:12" s="13" customFormat="1" ht="45" x14ac:dyDescent="0.25">
      <c r="A17" s="110"/>
      <c r="B17" s="107"/>
      <c r="C17" s="174"/>
      <c r="D17" s="107"/>
      <c r="E17" s="107"/>
      <c r="F17" s="44" t="s">
        <v>68</v>
      </c>
      <c r="G17" s="45" t="s">
        <v>79</v>
      </c>
      <c r="H17" s="43">
        <v>4</v>
      </c>
      <c r="I17" s="47">
        <v>1.5</v>
      </c>
      <c r="J17" s="46">
        <f t="shared" si="0"/>
        <v>6</v>
      </c>
      <c r="K17" s="125"/>
      <c r="L17" s="179">
        <f>SUM(J4:J17)</f>
        <v>5192.63</v>
      </c>
    </row>
    <row r="18" spans="1:12" s="7" customFormat="1" ht="51" x14ac:dyDescent="0.25">
      <c r="A18" s="136">
        <v>27868</v>
      </c>
      <c r="B18" s="167" t="s">
        <v>16</v>
      </c>
      <c r="C18" s="168" t="s">
        <v>163</v>
      </c>
      <c r="D18" s="145" t="s">
        <v>43</v>
      </c>
      <c r="E18" s="145" t="s">
        <v>43</v>
      </c>
      <c r="F18" s="37" t="s">
        <v>265</v>
      </c>
      <c r="G18" s="37" t="s">
        <v>266</v>
      </c>
      <c r="H18" s="38">
        <v>3</v>
      </c>
      <c r="I18" s="39">
        <v>2.06</v>
      </c>
      <c r="J18" s="39">
        <v>6.16</v>
      </c>
      <c r="K18" s="169">
        <v>44299</v>
      </c>
    </row>
    <row r="19" spans="1:12" ht="51" x14ac:dyDescent="0.25">
      <c r="A19" s="136"/>
      <c r="B19" s="167"/>
      <c r="C19" s="168"/>
      <c r="D19" s="151"/>
      <c r="E19" s="151"/>
      <c r="F19" s="37" t="s">
        <v>267</v>
      </c>
      <c r="G19" s="37" t="s">
        <v>266</v>
      </c>
      <c r="H19" s="38">
        <v>3</v>
      </c>
      <c r="I19" s="39">
        <v>1.64</v>
      </c>
      <c r="J19" s="39">
        <v>4.91</v>
      </c>
      <c r="K19" s="170"/>
    </row>
    <row r="20" spans="1:12" ht="25.5" x14ac:dyDescent="0.25">
      <c r="A20" s="136"/>
      <c r="B20" s="167"/>
      <c r="C20" s="168"/>
      <c r="D20" s="151"/>
      <c r="E20" s="151"/>
      <c r="F20" s="37" t="s">
        <v>268</v>
      </c>
      <c r="G20" s="37" t="s">
        <v>269</v>
      </c>
      <c r="H20" s="38">
        <v>17</v>
      </c>
      <c r="I20" s="39">
        <v>2.68</v>
      </c>
      <c r="J20" s="39">
        <v>45.52</v>
      </c>
      <c r="K20" s="170"/>
    </row>
    <row r="21" spans="1:12" ht="38.25" x14ac:dyDescent="0.25">
      <c r="A21" s="136"/>
      <c r="B21" s="167"/>
      <c r="C21" s="168"/>
      <c r="D21" s="151"/>
      <c r="E21" s="151"/>
      <c r="F21" s="37" t="s">
        <v>270</v>
      </c>
      <c r="G21" s="37" t="s">
        <v>271</v>
      </c>
      <c r="H21" s="38">
        <v>5</v>
      </c>
      <c r="I21" s="39">
        <v>2.57</v>
      </c>
      <c r="J21" s="39">
        <v>12.82</v>
      </c>
      <c r="K21" s="170"/>
    </row>
    <row r="22" spans="1:12" ht="38.25" x14ac:dyDescent="0.25">
      <c r="A22" s="136"/>
      <c r="B22" s="167"/>
      <c r="C22" s="168"/>
      <c r="D22" s="151"/>
      <c r="E22" s="151"/>
      <c r="F22" s="37" t="s">
        <v>272</v>
      </c>
      <c r="G22" s="37" t="s">
        <v>271</v>
      </c>
      <c r="H22" s="38">
        <v>6</v>
      </c>
      <c r="I22" s="39">
        <v>6.25</v>
      </c>
      <c r="J22" s="39">
        <v>37.49</v>
      </c>
      <c r="K22" s="170"/>
    </row>
    <row r="23" spans="1:12" ht="51" x14ac:dyDescent="0.25">
      <c r="A23" s="136"/>
      <c r="B23" s="167"/>
      <c r="C23" s="168"/>
      <c r="D23" s="151"/>
      <c r="E23" s="151"/>
      <c r="F23" s="37" t="s">
        <v>273</v>
      </c>
      <c r="G23" s="37" t="s">
        <v>274</v>
      </c>
      <c r="H23" s="38">
        <v>2</v>
      </c>
      <c r="I23" s="39">
        <v>30.98</v>
      </c>
      <c r="J23" s="39">
        <f>+I23*H23</f>
        <v>61.96</v>
      </c>
      <c r="K23" s="170"/>
    </row>
    <row r="24" spans="1:12" ht="38.25" x14ac:dyDescent="0.25">
      <c r="A24" s="136"/>
      <c r="B24" s="167"/>
      <c r="C24" s="168"/>
      <c r="D24" s="151"/>
      <c r="E24" s="151"/>
      <c r="F24" s="37" t="s">
        <v>275</v>
      </c>
      <c r="G24" s="37" t="s">
        <v>276</v>
      </c>
      <c r="H24" s="38">
        <v>1450</v>
      </c>
      <c r="I24" s="39">
        <v>0.88</v>
      </c>
      <c r="J24" s="39">
        <v>1278.03</v>
      </c>
      <c r="K24" s="170"/>
    </row>
    <row r="25" spans="1:12" ht="63.75" x14ac:dyDescent="0.25">
      <c r="A25" s="136"/>
      <c r="B25" s="167"/>
      <c r="C25" s="168"/>
      <c r="D25" s="151"/>
      <c r="E25" s="151"/>
      <c r="F25" s="37" t="s">
        <v>277</v>
      </c>
      <c r="G25" s="37" t="s">
        <v>65</v>
      </c>
      <c r="H25" s="38">
        <v>50</v>
      </c>
      <c r="I25" s="39">
        <v>14.33</v>
      </c>
      <c r="J25" s="39">
        <v>716.42</v>
      </c>
      <c r="K25" s="170"/>
    </row>
    <row r="26" spans="1:12" ht="51" x14ac:dyDescent="0.25">
      <c r="A26" s="136"/>
      <c r="B26" s="167"/>
      <c r="C26" s="168"/>
      <c r="D26" s="151"/>
      <c r="E26" s="151"/>
      <c r="F26" s="37" t="s">
        <v>278</v>
      </c>
      <c r="G26" s="37" t="s">
        <v>279</v>
      </c>
      <c r="H26" s="38">
        <v>7</v>
      </c>
      <c r="I26" s="39">
        <v>16.29</v>
      </c>
      <c r="J26" s="39">
        <v>114.06</v>
      </c>
      <c r="K26" s="170"/>
    </row>
    <row r="27" spans="1:12" ht="102" x14ac:dyDescent="0.25">
      <c r="A27" s="136"/>
      <c r="B27" s="167"/>
      <c r="C27" s="168"/>
      <c r="D27" s="151"/>
      <c r="E27" s="151"/>
      <c r="F27" s="37" t="s">
        <v>280</v>
      </c>
      <c r="G27" s="37" t="s">
        <v>213</v>
      </c>
      <c r="H27" s="38">
        <v>5</v>
      </c>
      <c r="I27" s="39">
        <v>0.86</v>
      </c>
      <c r="J27" s="39">
        <v>4.29</v>
      </c>
      <c r="K27" s="170"/>
    </row>
    <row r="28" spans="1:12" ht="51" x14ac:dyDescent="0.25">
      <c r="A28" s="136"/>
      <c r="B28" s="167"/>
      <c r="C28" s="168"/>
      <c r="D28" s="151"/>
      <c r="E28" s="151"/>
      <c r="F28" s="37" t="s">
        <v>281</v>
      </c>
      <c r="G28" s="37" t="s">
        <v>269</v>
      </c>
      <c r="H28" s="38">
        <v>1</v>
      </c>
      <c r="I28" s="39">
        <v>17.850000000000001</v>
      </c>
      <c r="J28" s="39">
        <v>17.850000000000001</v>
      </c>
      <c r="K28" s="170"/>
    </row>
    <row r="29" spans="1:12" ht="51" x14ac:dyDescent="0.25">
      <c r="A29" s="136"/>
      <c r="B29" s="167"/>
      <c r="C29" s="168"/>
      <c r="D29" s="151"/>
      <c r="E29" s="151"/>
      <c r="F29" s="37" t="s">
        <v>282</v>
      </c>
      <c r="G29" s="37" t="s">
        <v>283</v>
      </c>
      <c r="H29" s="38">
        <v>10</v>
      </c>
      <c r="I29" s="39">
        <v>0.21</v>
      </c>
      <c r="J29" s="39">
        <v>2.14</v>
      </c>
      <c r="K29" s="170"/>
    </row>
    <row r="30" spans="1:12" ht="63.75" x14ac:dyDescent="0.25">
      <c r="A30" s="136"/>
      <c r="B30" s="167"/>
      <c r="C30" s="168"/>
      <c r="D30" s="151"/>
      <c r="E30" s="151"/>
      <c r="F30" s="37" t="s">
        <v>284</v>
      </c>
      <c r="G30" s="37" t="s">
        <v>285</v>
      </c>
      <c r="H30" s="38">
        <v>4</v>
      </c>
      <c r="I30" s="39">
        <v>0.66</v>
      </c>
      <c r="J30" s="39">
        <v>2.62</v>
      </c>
      <c r="K30" s="170"/>
    </row>
    <row r="31" spans="1:12" ht="76.5" x14ac:dyDescent="0.25">
      <c r="A31" s="136"/>
      <c r="B31" s="167"/>
      <c r="C31" s="168"/>
      <c r="D31" s="151"/>
      <c r="E31" s="151"/>
      <c r="F31" s="37" t="s">
        <v>286</v>
      </c>
      <c r="G31" s="37" t="s">
        <v>287</v>
      </c>
      <c r="H31" s="38">
        <v>5</v>
      </c>
      <c r="I31" s="39">
        <v>4.67</v>
      </c>
      <c r="J31" s="39">
        <v>23.33</v>
      </c>
      <c r="K31" s="170"/>
    </row>
    <row r="32" spans="1:12" ht="25.5" x14ac:dyDescent="0.25">
      <c r="A32" s="136"/>
      <c r="B32" s="167"/>
      <c r="C32" s="168"/>
      <c r="D32" s="151"/>
      <c r="E32" s="151"/>
      <c r="F32" s="37" t="s">
        <v>288</v>
      </c>
      <c r="G32" s="37" t="s">
        <v>289</v>
      </c>
      <c r="H32" s="38">
        <v>2</v>
      </c>
      <c r="I32" s="39">
        <v>44.54</v>
      </c>
      <c r="J32" s="39">
        <v>89.09</v>
      </c>
      <c r="K32" s="170"/>
    </row>
    <row r="33" spans="1:11" ht="51" x14ac:dyDescent="0.25">
      <c r="A33" s="136"/>
      <c r="B33" s="167"/>
      <c r="C33" s="168"/>
      <c r="D33" s="151"/>
      <c r="E33" s="151"/>
      <c r="F33" s="37" t="s">
        <v>290</v>
      </c>
      <c r="G33" s="37" t="s">
        <v>291</v>
      </c>
      <c r="H33" s="38">
        <v>3</v>
      </c>
      <c r="I33" s="39">
        <v>3.63</v>
      </c>
      <c r="J33" s="39">
        <v>10.88</v>
      </c>
      <c r="K33" s="170"/>
    </row>
    <row r="34" spans="1:11" ht="38.25" x14ac:dyDescent="0.25">
      <c r="A34" s="136"/>
      <c r="B34" s="167"/>
      <c r="C34" s="168"/>
      <c r="D34" s="151"/>
      <c r="E34" s="151"/>
      <c r="F34" s="37" t="s">
        <v>292</v>
      </c>
      <c r="G34" s="37" t="s">
        <v>293</v>
      </c>
      <c r="H34" s="38">
        <v>2</v>
      </c>
      <c r="I34" s="39">
        <v>1.08</v>
      </c>
      <c r="J34" s="39">
        <v>2.17</v>
      </c>
      <c r="K34" s="170"/>
    </row>
    <row r="35" spans="1:11" ht="51" x14ac:dyDescent="0.25">
      <c r="A35" s="136"/>
      <c r="B35" s="167"/>
      <c r="C35" s="168"/>
      <c r="D35" s="151"/>
      <c r="E35" s="151"/>
      <c r="F35" s="37" t="s">
        <v>294</v>
      </c>
      <c r="G35" s="37" t="s">
        <v>295</v>
      </c>
      <c r="H35" s="38">
        <v>2</v>
      </c>
      <c r="I35" s="39">
        <v>23.73</v>
      </c>
      <c r="J35" s="39">
        <v>47.46</v>
      </c>
      <c r="K35" s="170"/>
    </row>
    <row r="36" spans="1:11" ht="25.5" x14ac:dyDescent="0.25">
      <c r="A36" s="136"/>
      <c r="B36" s="167"/>
      <c r="C36" s="168"/>
      <c r="D36" s="151"/>
      <c r="E36" s="151"/>
      <c r="F36" s="37" t="s">
        <v>296</v>
      </c>
      <c r="G36" s="37" t="s">
        <v>297</v>
      </c>
      <c r="H36" s="38">
        <v>100</v>
      </c>
      <c r="I36" s="39">
        <v>11.42</v>
      </c>
      <c r="J36" s="39">
        <v>1142.43</v>
      </c>
      <c r="K36" s="170"/>
    </row>
    <row r="37" spans="1:11" ht="63.75" x14ac:dyDescent="0.25">
      <c r="A37" s="136"/>
      <c r="B37" s="167"/>
      <c r="C37" s="168"/>
      <c r="D37" s="151"/>
      <c r="E37" s="151"/>
      <c r="F37" s="37" t="s">
        <v>298</v>
      </c>
      <c r="G37" s="37" t="s">
        <v>299</v>
      </c>
      <c r="H37" s="38">
        <v>50</v>
      </c>
      <c r="I37" s="39">
        <v>13.02</v>
      </c>
      <c r="J37" s="39">
        <v>650.88</v>
      </c>
      <c r="K37" s="170"/>
    </row>
    <row r="38" spans="1:11" ht="51" x14ac:dyDescent="0.25">
      <c r="A38" s="136"/>
      <c r="B38" s="167"/>
      <c r="C38" s="168"/>
      <c r="D38" s="151"/>
      <c r="E38" s="151"/>
      <c r="F38" s="37" t="s">
        <v>300</v>
      </c>
      <c r="G38" s="37" t="s">
        <v>299</v>
      </c>
      <c r="H38" s="38">
        <v>25</v>
      </c>
      <c r="I38" s="39">
        <v>16.440000000000001</v>
      </c>
      <c r="J38" s="39">
        <v>416.12</v>
      </c>
      <c r="K38" s="170"/>
    </row>
    <row r="39" spans="1:11" ht="25.5" x14ac:dyDescent="0.25">
      <c r="A39" s="136"/>
      <c r="B39" s="167"/>
      <c r="C39" s="168"/>
      <c r="D39" s="151"/>
      <c r="E39" s="151"/>
      <c r="F39" s="37" t="s">
        <v>301</v>
      </c>
      <c r="G39" s="37" t="s">
        <v>302</v>
      </c>
      <c r="H39" s="38">
        <v>25</v>
      </c>
      <c r="I39" s="39">
        <v>7.85</v>
      </c>
      <c r="J39" s="39">
        <v>196.34</v>
      </c>
      <c r="K39" s="170"/>
    </row>
    <row r="40" spans="1:11" ht="25.5" x14ac:dyDescent="0.25">
      <c r="A40" s="136"/>
      <c r="B40" s="167"/>
      <c r="C40" s="168"/>
      <c r="D40" s="151"/>
      <c r="E40" s="151"/>
      <c r="F40" s="37" t="s">
        <v>303</v>
      </c>
      <c r="G40" s="37" t="s">
        <v>304</v>
      </c>
      <c r="H40" s="38">
        <v>40</v>
      </c>
      <c r="I40" s="39">
        <v>22.89</v>
      </c>
      <c r="J40" s="39">
        <v>915.75</v>
      </c>
      <c r="K40" s="170"/>
    </row>
    <row r="41" spans="1:11" ht="25.5" x14ac:dyDescent="0.25">
      <c r="A41" s="136"/>
      <c r="B41" s="167"/>
      <c r="C41" s="168"/>
      <c r="D41" s="151"/>
      <c r="E41" s="151"/>
      <c r="F41" s="37" t="s">
        <v>305</v>
      </c>
      <c r="G41" s="37" t="s">
        <v>306</v>
      </c>
      <c r="H41" s="38">
        <v>1800</v>
      </c>
      <c r="I41" s="39">
        <v>1.86</v>
      </c>
      <c r="J41" s="39">
        <v>3356.1</v>
      </c>
      <c r="K41" s="170"/>
    </row>
    <row r="42" spans="1:11" ht="25.5" x14ac:dyDescent="0.25">
      <c r="A42" s="136"/>
      <c r="B42" s="167"/>
      <c r="C42" s="168"/>
      <c r="D42" s="151"/>
      <c r="E42" s="151"/>
      <c r="F42" s="37" t="s">
        <v>307</v>
      </c>
      <c r="G42" s="37" t="s">
        <v>308</v>
      </c>
      <c r="H42" s="38">
        <v>650</v>
      </c>
      <c r="I42" s="39">
        <v>3.9</v>
      </c>
      <c r="J42" s="39">
        <v>2534.0300000000002</v>
      </c>
      <c r="K42" s="170"/>
    </row>
    <row r="43" spans="1:11" x14ac:dyDescent="0.25">
      <c r="A43" s="136"/>
      <c r="B43" s="167"/>
      <c r="C43" s="168"/>
      <c r="D43" s="151"/>
      <c r="E43" s="151"/>
      <c r="F43" s="37" t="s">
        <v>309</v>
      </c>
      <c r="G43" s="37" t="s">
        <v>24</v>
      </c>
      <c r="H43" s="38">
        <v>400</v>
      </c>
      <c r="I43" s="39">
        <v>0.66</v>
      </c>
      <c r="J43" s="39">
        <v>262.16000000000003</v>
      </c>
      <c r="K43" s="170"/>
    </row>
    <row r="44" spans="1:11" ht="25.5" x14ac:dyDescent="0.25">
      <c r="A44" s="136"/>
      <c r="B44" s="167"/>
      <c r="C44" s="168"/>
      <c r="D44" s="151"/>
      <c r="E44" s="151"/>
      <c r="F44" s="37" t="s">
        <v>310</v>
      </c>
      <c r="G44" s="37" t="s">
        <v>311</v>
      </c>
      <c r="H44" s="38">
        <v>46</v>
      </c>
      <c r="I44" s="39">
        <v>26.7</v>
      </c>
      <c r="J44" s="39">
        <v>1228.29</v>
      </c>
      <c r="K44" s="170"/>
    </row>
    <row r="45" spans="1:11" ht="25.5" x14ac:dyDescent="0.25">
      <c r="A45" s="136"/>
      <c r="B45" s="167"/>
      <c r="C45" s="168"/>
      <c r="D45" s="151"/>
      <c r="E45" s="151"/>
      <c r="F45" s="37" t="s">
        <v>312</v>
      </c>
      <c r="G45" s="37" t="s">
        <v>313</v>
      </c>
      <c r="H45" s="38">
        <v>10</v>
      </c>
      <c r="I45" s="39">
        <v>45.7</v>
      </c>
      <c r="J45" s="39">
        <v>456.97</v>
      </c>
      <c r="K45" s="170"/>
    </row>
    <row r="46" spans="1:11" x14ac:dyDescent="0.25">
      <c r="A46" s="136"/>
      <c r="B46" s="167"/>
      <c r="C46" s="168"/>
      <c r="D46" s="151"/>
      <c r="E46" s="151"/>
      <c r="F46" s="37" t="s">
        <v>312</v>
      </c>
      <c r="G46" s="37" t="s">
        <v>314</v>
      </c>
      <c r="H46" s="38">
        <v>25</v>
      </c>
      <c r="I46" s="39">
        <v>9.48</v>
      </c>
      <c r="J46" s="39">
        <v>237.02</v>
      </c>
      <c r="K46" s="170"/>
    </row>
    <row r="47" spans="1:11" x14ac:dyDescent="0.25">
      <c r="A47" s="136"/>
      <c r="B47" s="167"/>
      <c r="C47" s="168"/>
      <c r="D47" s="151"/>
      <c r="E47" s="151"/>
      <c r="F47" s="37" t="s">
        <v>315</v>
      </c>
      <c r="G47" s="37" t="s">
        <v>316</v>
      </c>
      <c r="H47" s="38">
        <v>25</v>
      </c>
      <c r="I47" s="39">
        <v>6.64</v>
      </c>
      <c r="J47" s="39">
        <v>166.11</v>
      </c>
      <c r="K47" s="170"/>
    </row>
    <row r="48" spans="1:11" x14ac:dyDescent="0.25">
      <c r="A48" s="136"/>
      <c r="B48" s="167"/>
      <c r="C48" s="168"/>
      <c r="D48" s="151"/>
      <c r="E48" s="151"/>
      <c r="F48" s="37" t="s">
        <v>317</v>
      </c>
      <c r="G48" s="37" t="s">
        <v>318</v>
      </c>
      <c r="H48" s="38">
        <v>20</v>
      </c>
      <c r="I48" s="39">
        <v>8.94</v>
      </c>
      <c r="J48" s="39">
        <v>178.77</v>
      </c>
      <c r="K48" s="170"/>
    </row>
    <row r="49" spans="1:11" ht="51" x14ac:dyDescent="0.25">
      <c r="A49" s="136"/>
      <c r="B49" s="167"/>
      <c r="C49" s="168"/>
      <c r="D49" s="151"/>
      <c r="E49" s="151"/>
      <c r="F49" s="37" t="s">
        <v>319</v>
      </c>
      <c r="G49" s="37" t="s">
        <v>318</v>
      </c>
      <c r="H49" s="38">
        <v>40</v>
      </c>
      <c r="I49" s="39">
        <v>6.26</v>
      </c>
      <c r="J49" s="39">
        <v>250.41</v>
      </c>
      <c r="K49" s="170"/>
    </row>
    <row r="50" spans="1:11" x14ac:dyDescent="0.25">
      <c r="A50" s="136"/>
      <c r="B50" s="167"/>
      <c r="C50" s="168"/>
      <c r="D50" s="151"/>
      <c r="E50" s="151"/>
      <c r="F50" s="37" t="s">
        <v>145</v>
      </c>
      <c r="G50" s="37" t="s">
        <v>320</v>
      </c>
      <c r="H50" s="38">
        <v>60</v>
      </c>
      <c r="I50" s="39">
        <v>1.88</v>
      </c>
      <c r="J50" s="39">
        <v>112.55</v>
      </c>
      <c r="K50" s="170"/>
    </row>
    <row r="51" spans="1:11" x14ac:dyDescent="0.25">
      <c r="A51" s="136"/>
      <c r="B51" s="167"/>
      <c r="C51" s="168"/>
      <c r="D51" s="151"/>
      <c r="E51" s="151"/>
      <c r="F51" s="37" t="s">
        <v>321</v>
      </c>
      <c r="G51" s="37" t="s">
        <v>24</v>
      </c>
      <c r="H51" s="38">
        <v>300</v>
      </c>
      <c r="I51" s="39">
        <v>0.49</v>
      </c>
      <c r="J51" s="39">
        <v>145.77000000000001</v>
      </c>
      <c r="K51" s="170"/>
    </row>
    <row r="52" spans="1:11" x14ac:dyDescent="0.25">
      <c r="A52" s="136"/>
      <c r="B52" s="167"/>
      <c r="C52" s="168"/>
      <c r="D52" s="151"/>
      <c r="E52" s="151"/>
      <c r="F52" s="37" t="s">
        <v>125</v>
      </c>
      <c r="G52" s="37" t="s">
        <v>322</v>
      </c>
      <c r="H52" s="38">
        <v>5</v>
      </c>
      <c r="I52" s="39">
        <v>9.36</v>
      </c>
      <c r="J52" s="39">
        <v>46.78</v>
      </c>
      <c r="K52" s="170"/>
    </row>
    <row r="53" spans="1:11" x14ac:dyDescent="0.25">
      <c r="A53" s="136"/>
      <c r="B53" s="167"/>
      <c r="C53" s="168"/>
      <c r="D53" s="151"/>
      <c r="E53" s="151"/>
      <c r="F53" s="37" t="s">
        <v>95</v>
      </c>
      <c r="G53" s="37" t="s">
        <v>24</v>
      </c>
      <c r="H53" s="38">
        <v>10</v>
      </c>
      <c r="I53" s="39">
        <v>0.16</v>
      </c>
      <c r="J53" s="39">
        <v>1.58</v>
      </c>
      <c r="K53" s="170"/>
    </row>
    <row r="54" spans="1:11" ht="25.5" x14ac:dyDescent="0.25">
      <c r="A54" s="136"/>
      <c r="B54" s="167"/>
      <c r="C54" s="168"/>
      <c r="D54" s="151"/>
      <c r="E54" s="151"/>
      <c r="F54" s="37" t="s">
        <v>323</v>
      </c>
      <c r="G54" s="37" t="s">
        <v>24</v>
      </c>
      <c r="H54" s="38">
        <v>8</v>
      </c>
      <c r="I54" s="39">
        <v>0.11</v>
      </c>
      <c r="J54" s="39">
        <v>0.9</v>
      </c>
      <c r="K54" s="170"/>
    </row>
    <row r="55" spans="1:11" ht="25.5" x14ac:dyDescent="0.25">
      <c r="A55" s="136"/>
      <c r="B55" s="167"/>
      <c r="C55" s="168"/>
      <c r="D55" s="151"/>
      <c r="E55" s="151"/>
      <c r="F55" s="37" t="s">
        <v>324</v>
      </c>
      <c r="G55" s="37" t="s">
        <v>325</v>
      </c>
      <c r="H55" s="38">
        <v>2</v>
      </c>
      <c r="I55" s="40" t="s">
        <v>326</v>
      </c>
      <c r="J55" s="39"/>
      <c r="K55" s="170"/>
    </row>
    <row r="56" spans="1:11" ht="25.5" x14ac:dyDescent="0.25">
      <c r="A56" s="136"/>
      <c r="B56" s="167"/>
      <c r="C56" s="168"/>
      <c r="D56" s="151"/>
      <c r="E56" s="151"/>
      <c r="F56" s="37" t="s">
        <v>327</v>
      </c>
      <c r="G56" s="37" t="s">
        <v>30</v>
      </c>
      <c r="H56" s="38">
        <v>230</v>
      </c>
      <c r="I56" s="39">
        <v>0.37</v>
      </c>
      <c r="J56" s="39">
        <v>85.77</v>
      </c>
      <c r="K56" s="170"/>
    </row>
    <row r="57" spans="1:11" ht="25.5" x14ac:dyDescent="0.25">
      <c r="A57" s="136"/>
      <c r="B57" s="167"/>
      <c r="C57" s="168"/>
      <c r="D57" s="151"/>
      <c r="E57" s="151"/>
      <c r="F57" s="37" t="s">
        <v>328</v>
      </c>
      <c r="G57" s="37" t="s">
        <v>24</v>
      </c>
      <c r="H57" s="38">
        <v>2000</v>
      </c>
      <c r="I57" s="39">
        <v>0.24</v>
      </c>
      <c r="J57" s="41" t="s">
        <v>329</v>
      </c>
      <c r="K57" s="170"/>
    </row>
    <row r="58" spans="1:11" x14ac:dyDescent="0.25">
      <c r="A58" s="136"/>
      <c r="B58" s="167"/>
      <c r="C58" s="168"/>
      <c r="D58" s="151"/>
      <c r="E58" s="151"/>
      <c r="F58" s="37" t="s">
        <v>330</v>
      </c>
      <c r="G58" s="37" t="s">
        <v>331</v>
      </c>
      <c r="H58" s="38">
        <v>10</v>
      </c>
      <c r="I58" s="39">
        <v>0.14000000000000001</v>
      </c>
      <c r="J58" s="39">
        <v>1.36</v>
      </c>
      <c r="K58" s="170"/>
    </row>
    <row r="59" spans="1:11" ht="38.25" x14ac:dyDescent="0.25">
      <c r="A59" s="136"/>
      <c r="B59" s="167"/>
      <c r="C59" s="168"/>
      <c r="D59" s="151"/>
      <c r="E59" s="151"/>
      <c r="F59" s="37" t="s">
        <v>332</v>
      </c>
      <c r="G59" s="37" t="s">
        <v>333</v>
      </c>
      <c r="H59" s="38">
        <v>300</v>
      </c>
      <c r="I59" s="39">
        <v>22.16</v>
      </c>
      <c r="J59" s="39">
        <v>6647.79</v>
      </c>
      <c r="K59" s="170"/>
    </row>
    <row r="60" spans="1:11" ht="51" x14ac:dyDescent="0.25">
      <c r="A60" s="136"/>
      <c r="B60" s="167"/>
      <c r="C60" s="168"/>
      <c r="D60" s="151"/>
      <c r="E60" s="151"/>
      <c r="F60" s="37" t="s">
        <v>334</v>
      </c>
      <c r="G60" s="37" t="s">
        <v>335</v>
      </c>
      <c r="H60" s="38">
        <v>75</v>
      </c>
      <c r="I60" s="39">
        <v>8.6</v>
      </c>
      <c r="J60" s="39">
        <v>644.95000000000005</v>
      </c>
      <c r="K60" s="170"/>
    </row>
    <row r="61" spans="1:11" x14ac:dyDescent="0.25">
      <c r="A61" s="136"/>
      <c r="B61" s="167"/>
      <c r="C61" s="168"/>
      <c r="D61" s="151"/>
      <c r="E61" s="151"/>
      <c r="F61" s="37" t="s">
        <v>47</v>
      </c>
      <c r="G61" s="37" t="s">
        <v>336</v>
      </c>
      <c r="H61" s="38">
        <v>230</v>
      </c>
      <c r="I61" s="39">
        <v>13.94</v>
      </c>
      <c r="J61" s="41" t="s">
        <v>337</v>
      </c>
      <c r="K61" s="170"/>
    </row>
    <row r="62" spans="1:11" ht="25.5" x14ac:dyDescent="0.25">
      <c r="A62" s="136"/>
      <c r="B62" s="167"/>
      <c r="C62" s="168"/>
      <c r="D62" s="151"/>
      <c r="E62" s="151"/>
      <c r="F62" s="37" t="s">
        <v>338</v>
      </c>
      <c r="G62" s="37" t="s">
        <v>339</v>
      </c>
      <c r="H62" s="38">
        <v>400</v>
      </c>
      <c r="I62" s="39">
        <v>0.56999999999999995</v>
      </c>
      <c r="J62" s="39">
        <v>226</v>
      </c>
      <c r="K62" s="170"/>
    </row>
    <row r="63" spans="1:11" ht="38.25" x14ac:dyDescent="0.25">
      <c r="A63" s="136"/>
      <c r="B63" s="167"/>
      <c r="C63" s="168"/>
      <c r="D63" s="151"/>
      <c r="E63" s="151"/>
      <c r="F63" s="37" t="s">
        <v>340</v>
      </c>
      <c r="G63" s="37" t="s">
        <v>341</v>
      </c>
      <c r="H63" s="38">
        <v>5000</v>
      </c>
      <c r="I63" s="39">
        <v>0.37</v>
      </c>
      <c r="J63" s="41" t="s">
        <v>342</v>
      </c>
      <c r="K63" s="170"/>
    </row>
    <row r="64" spans="1:11" ht="25.5" x14ac:dyDescent="0.25">
      <c r="A64" s="136"/>
      <c r="B64" s="167"/>
      <c r="C64" s="168"/>
      <c r="D64" s="151"/>
      <c r="E64" s="151"/>
      <c r="F64" s="37" t="s">
        <v>343</v>
      </c>
      <c r="G64" s="37" t="s">
        <v>344</v>
      </c>
      <c r="H64" s="38">
        <v>75</v>
      </c>
      <c r="I64" s="39">
        <v>2.2799999999999998</v>
      </c>
      <c r="J64" s="39">
        <v>171.2</v>
      </c>
      <c r="K64" s="170"/>
    </row>
    <row r="65" spans="1:11" x14ac:dyDescent="0.25">
      <c r="A65" s="136"/>
      <c r="B65" s="167"/>
      <c r="C65" s="168"/>
      <c r="D65" s="151"/>
      <c r="E65" s="151"/>
      <c r="F65" s="37" t="s">
        <v>345</v>
      </c>
      <c r="G65" s="37" t="s">
        <v>24</v>
      </c>
      <c r="H65" s="38">
        <v>2000</v>
      </c>
      <c r="I65" s="39">
        <v>1.23</v>
      </c>
      <c r="J65" s="39">
        <v>2463.4</v>
      </c>
      <c r="K65" s="170"/>
    </row>
    <row r="66" spans="1:11" ht="25.5" x14ac:dyDescent="0.25">
      <c r="A66" s="136"/>
      <c r="B66" s="167"/>
      <c r="C66" s="168"/>
      <c r="D66" s="151"/>
      <c r="E66" s="151"/>
      <c r="F66" s="37" t="s">
        <v>346</v>
      </c>
      <c r="G66" s="37" t="s">
        <v>347</v>
      </c>
      <c r="H66" s="38">
        <v>2</v>
      </c>
      <c r="I66" s="39">
        <v>12.48</v>
      </c>
      <c r="J66" s="39">
        <v>24.95</v>
      </c>
      <c r="K66" s="170"/>
    </row>
    <row r="67" spans="1:11" x14ac:dyDescent="0.25">
      <c r="A67" s="136"/>
      <c r="B67" s="167"/>
      <c r="C67" s="168"/>
      <c r="D67" s="151"/>
      <c r="E67" s="151"/>
      <c r="F67" s="37" t="s">
        <v>348</v>
      </c>
      <c r="G67" s="37" t="s">
        <v>242</v>
      </c>
      <c r="H67" s="38">
        <v>1300</v>
      </c>
      <c r="I67" s="39">
        <v>0.11</v>
      </c>
      <c r="J67" s="39">
        <v>146.9</v>
      </c>
      <c r="K67" s="170"/>
    </row>
    <row r="68" spans="1:11" x14ac:dyDescent="0.25">
      <c r="A68" s="136"/>
      <c r="B68" s="167"/>
      <c r="C68" s="168"/>
      <c r="D68" s="151"/>
      <c r="E68" s="151"/>
      <c r="F68" s="37" t="s">
        <v>349</v>
      </c>
      <c r="G68" s="37" t="s">
        <v>350</v>
      </c>
      <c r="H68" s="38">
        <v>1308</v>
      </c>
      <c r="I68" s="39">
        <v>1.94</v>
      </c>
      <c r="J68" s="39">
        <v>2542.23</v>
      </c>
      <c r="K68" s="170"/>
    </row>
    <row r="69" spans="1:11" ht="51" x14ac:dyDescent="0.25">
      <c r="A69" s="136"/>
      <c r="B69" s="167"/>
      <c r="C69" s="168"/>
      <c r="D69" s="151"/>
      <c r="E69" s="151"/>
      <c r="F69" s="37" t="s">
        <v>351</v>
      </c>
      <c r="G69" s="37" t="s">
        <v>352</v>
      </c>
      <c r="H69" s="38">
        <v>3500</v>
      </c>
      <c r="I69" s="39">
        <v>0.64</v>
      </c>
      <c r="J69" s="39">
        <v>2254.35</v>
      </c>
      <c r="K69" s="170"/>
    </row>
    <row r="70" spans="1:11" ht="25.5" x14ac:dyDescent="0.25">
      <c r="A70" s="136"/>
      <c r="B70" s="167"/>
      <c r="C70" s="168"/>
      <c r="D70" s="151"/>
      <c r="E70" s="151"/>
      <c r="F70" s="37" t="s">
        <v>353</v>
      </c>
      <c r="G70" s="37" t="s">
        <v>354</v>
      </c>
      <c r="H70" s="38">
        <v>985</v>
      </c>
      <c r="I70" s="39">
        <v>0.91</v>
      </c>
      <c r="J70" s="39">
        <v>901.57</v>
      </c>
      <c r="K70" s="170"/>
    </row>
    <row r="71" spans="1:11" ht="25.5" x14ac:dyDescent="0.25">
      <c r="A71" s="136"/>
      <c r="B71" s="167"/>
      <c r="C71" s="168"/>
      <c r="D71" s="151"/>
      <c r="E71" s="151"/>
      <c r="F71" s="37" t="s">
        <v>355</v>
      </c>
      <c r="G71" s="37" t="s">
        <v>352</v>
      </c>
      <c r="H71" s="38">
        <v>350</v>
      </c>
      <c r="I71" s="39">
        <v>1.75</v>
      </c>
      <c r="J71" s="39">
        <v>613.03</v>
      </c>
      <c r="K71" s="170"/>
    </row>
    <row r="72" spans="1:11" ht="25.5" x14ac:dyDescent="0.25">
      <c r="A72" s="136"/>
      <c r="B72" s="167"/>
      <c r="C72" s="168"/>
      <c r="D72" s="151"/>
      <c r="E72" s="151"/>
      <c r="F72" s="37" t="s">
        <v>356</v>
      </c>
      <c r="G72" s="37" t="s">
        <v>24</v>
      </c>
      <c r="H72" s="38">
        <v>600</v>
      </c>
      <c r="I72" s="39">
        <v>1.08</v>
      </c>
      <c r="J72" s="39">
        <v>650.88</v>
      </c>
      <c r="K72" s="170"/>
    </row>
    <row r="73" spans="1:11" ht="38.25" x14ac:dyDescent="0.25">
      <c r="A73" s="136"/>
      <c r="B73" s="167"/>
      <c r="C73" s="168"/>
      <c r="D73" s="151"/>
      <c r="E73" s="151"/>
      <c r="F73" s="37" t="s">
        <v>357</v>
      </c>
      <c r="G73" s="37" t="s">
        <v>35</v>
      </c>
      <c r="H73" s="38">
        <v>300</v>
      </c>
      <c r="I73" s="39">
        <v>1.51</v>
      </c>
      <c r="J73" s="39">
        <v>454.26</v>
      </c>
      <c r="K73" s="170"/>
    </row>
    <row r="74" spans="1:11" ht="25.5" x14ac:dyDescent="0.25">
      <c r="A74" s="136"/>
      <c r="B74" s="167"/>
      <c r="C74" s="168"/>
      <c r="D74" s="151"/>
      <c r="E74" s="151"/>
      <c r="F74" s="37" t="s">
        <v>348</v>
      </c>
      <c r="G74" s="37" t="s">
        <v>358</v>
      </c>
      <c r="H74" s="38">
        <v>2</v>
      </c>
      <c r="I74" s="39">
        <v>2.75</v>
      </c>
      <c r="J74" s="39">
        <v>5.49</v>
      </c>
      <c r="K74" s="170"/>
    </row>
    <row r="75" spans="1:11" ht="51" x14ac:dyDescent="0.25">
      <c r="A75" s="136"/>
      <c r="B75" s="167"/>
      <c r="C75" s="168"/>
      <c r="D75" s="151"/>
      <c r="E75" s="151"/>
      <c r="F75" s="37" t="s">
        <v>359</v>
      </c>
      <c r="G75" s="37" t="s">
        <v>94</v>
      </c>
      <c r="H75" s="38">
        <v>1500</v>
      </c>
      <c r="I75" s="39">
        <v>0.79</v>
      </c>
      <c r="J75" s="39">
        <v>1186.5</v>
      </c>
      <c r="K75" s="170"/>
    </row>
    <row r="76" spans="1:11" ht="25.5" x14ac:dyDescent="0.25">
      <c r="A76" s="136"/>
      <c r="B76" s="167"/>
      <c r="C76" s="168"/>
      <c r="D76" s="151"/>
      <c r="E76" s="151"/>
      <c r="F76" s="37" t="s">
        <v>38</v>
      </c>
      <c r="G76" s="37" t="s">
        <v>360</v>
      </c>
      <c r="H76" s="38">
        <v>1000</v>
      </c>
      <c r="I76" s="39">
        <v>0.6</v>
      </c>
      <c r="J76" s="39">
        <v>598.9</v>
      </c>
      <c r="K76" s="170"/>
    </row>
    <row r="77" spans="1:11" x14ac:dyDescent="0.25">
      <c r="A77" s="136"/>
      <c r="B77" s="167"/>
      <c r="C77" s="168"/>
      <c r="D77" s="151"/>
      <c r="E77" s="151"/>
      <c r="F77" s="37" t="s">
        <v>361</v>
      </c>
      <c r="G77" s="37" t="s">
        <v>362</v>
      </c>
      <c r="H77" s="38">
        <v>1200</v>
      </c>
      <c r="I77" s="39">
        <v>0.27</v>
      </c>
      <c r="J77" s="39">
        <v>325.44</v>
      </c>
      <c r="K77" s="170"/>
    </row>
    <row r="78" spans="1:11" ht="25.5" x14ac:dyDescent="0.25">
      <c r="A78" s="136"/>
      <c r="B78" s="167"/>
      <c r="C78" s="168"/>
      <c r="D78" s="151"/>
      <c r="E78" s="151"/>
      <c r="F78" s="37" t="s">
        <v>363</v>
      </c>
      <c r="G78" s="37" t="s">
        <v>364</v>
      </c>
      <c r="H78" s="38">
        <v>1700</v>
      </c>
      <c r="I78" s="39">
        <v>1.4</v>
      </c>
      <c r="J78" s="39">
        <v>2382.04</v>
      </c>
      <c r="K78" s="170"/>
    </row>
    <row r="79" spans="1:11" x14ac:dyDescent="0.25">
      <c r="A79" s="136"/>
      <c r="B79" s="167"/>
      <c r="C79" s="168"/>
      <c r="D79" s="151"/>
      <c r="E79" s="151"/>
      <c r="F79" s="37" t="s">
        <v>365</v>
      </c>
      <c r="G79" s="37" t="s">
        <v>352</v>
      </c>
      <c r="H79" s="38">
        <v>1400</v>
      </c>
      <c r="I79" s="39">
        <v>1.85</v>
      </c>
      <c r="J79" s="39">
        <v>2594.48</v>
      </c>
      <c r="K79" s="170"/>
    </row>
    <row r="80" spans="1:11" ht="25.5" x14ac:dyDescent="0.25">
      <c r="A80" s="136"/>
      <c r="B80" s="167"/>
      <c r="C80" s="168"/>
      <c r="D80" s="151"/>
      <c r="E80" s="151"/>
      <c r="F80" s="37" t="s">
        <v>366</v>
      </c>
      <c r="G80" s="37" t="s">
        <v>367</v>
      </c>
      <c r="H80" s="38">
        <v>212</v>
      </c>
      <c r="I80" s="39">
        <v>0.89</v>
      </c>
      <c r="J80" s="39">
        <v>189.25</v>
      </c>
      <c r="K80" s="170"/>
    </row>
    <row r="81" spans="1:11" x14ac:dyDescent="0.25">
      <c r="A81" s="136"/>
      <c r="B81" s="167"/>
      <c r="C81" s="168"/>
      <c r="D81" s="151"/>
      <c r="E81" s="151"/>
      <c r="F81" s="37" t="s">
        <v>368</v>
      </c>
      <c r="G81" s="37" t="s">
        <v>352</v>
      </c>
      <c r="H81" s="38">
        <v>750</v>
      </c>
      <c r="I81" s="39">
        <v>0.14000000000000001</v>
      </c>
      <c r="J81" s="39">
        <v>101.7</v>
      </c>
      <c r="K81" s="170"/>
    </row>
    <row r="82" spans="1:11" ht="38.25" x14ac:dyDescent="0.25">
      <c r="A82" s="136"/>
      <c r="B82" s="167"/>
      <c r="C82" s="168"/>
      <c r="D82" s="151"/>
      <c r="E82" s="151"/>
      <c r="F82" s="37" t="s">
        <v>92</v>
      </c>
      <c r="G82" s="37" t="s">
        <v>369</v>
      </c>
      <c r="H82" s="38">
        <v>32</v>
      </c>
      <c r="I82" s="39">
        <v>44.99</v>
      </c>
      <c r="J82" s="39">
        <v>1439.53</v>
      </c>
      <c r="K82" s="170"/>
    </row>
    <row r="83" spans="1:11" ht="38.25" x14ac:dyDescent="0.25">
      <c r="A83" s="136"/>
      <c r="B83" s="167"/>
      <c r="C83" s="168"/>
      <c r="D83" s="151"/>
      <c r="E83" s="151"/>
      <c r="F83" s="37" t="s">
        <v>370</v>
      </c>
      <c r="G83" s="37" t="s">
        <v>371</v>
      </c>
      <c r="H83" s="38">
        <v>1140</v>
      </c>
      <c r="I83" s="39">
        <v>0.88</v>
      </c>
      <c r="J83" s="39">
        <v>1004.8</v>
      </c>
      <c r="K83" s="170"/>
    </row>
    <row r="84" spans="1:11" ht="38.25" x14ac:dyDescent="0.25">
      <c r="A84" s="136"/>
      <c r="B84" s="167"/>
      <c r="C84" s="168"/>
      <c r="D84" s="151"/>
      <c r="E84" s="151"/>
      <c r="F84" s="37" t="s">
        <v>148</v>
      </c>
      <c r="G84" s="37" t="s">
        <v>372</v>
      </c>
      <c r="H84" s="38">
        <v>60</v>
      </c>
      <c r="I84" s="39">
        <v>5.67</v>
      </c>
      <c r="J84" s="39">
        <v>340.36</v>
      </c>
      <c r="K84" s="170"/>
    </row>
    <row r="85" spans="1:11" x14ac:dyDescent="0.25">
      <c r="A85" s="136"/>
      <c r="B85" s="167"/>
      <c r="C85" s="168"/>
      <c r="D85" s="151"/>
      <c r="E85" s="151"/>
      <c r="F85" s="37" t="s">
        <v>373</v>
      </c>
      <c r="G85" s="37" t="s">
        <v>374</v>
      </c>
      <c r="H85" s="38">
        <v>800</v>
      </c>
      <c r="I85" s="39">
        <v>0.8</v>
      </c>
      <c r="J85" s="41" t="s">
        <v>375</v>
      </c>
      <c r="K85" s="170"/>
    </row>
    <row r="86" spans="1:11" ht="25.5" x14ac:dyDescent="0.25">
      <c r="A86" s="136"/>
      <c r="B86" s="167"/>
      <c r="C86" s="168"/>
      <c r="D86" s="151"/>
      <c r="E86" s="151"/>
      <c r="F86" s="37" t="s">
        <v>376</v>
      </c>
      <c r="G86" s="37" t="s">
        <v>377</v>
      </c>
      <c r="H86" s="38">
        <v>1500</v>
      </c>
      <c r="I86" s="39">
        <v>1.76</v>
      </c>
      <c r="J86" s="39">
        <v>2644.2</v>
      </c>
      <c r="K86" s="170"/>
    </row>
    <row r="87" spans="1:11" ht="63.75" x14ac:dyDescent="0.25">
      <c r="A87" s="136"/>
      <c r="B87" s="167"/>
      <c r="C87" s="168"/>
      <c r="D87" s="151"/>
      <c r="E87" s="151"/>
      <c r="F87" s="37" t="s">
        <v>378</v>
      </c>
      <c r="G87" s="37" t="s">
        <v>379</v>
      </c>
      <c r="H87" s="38">
        <v>10</v>
      </c>
      <c r="I87" s="39">
        <v>7.23</v>
      </c>
      <c r="J87" s="39">
        <v>72.319999999999993</v>
      </c>
      <c r="K87" s="170"/>
    </row>
    <row r="88" spans="1:11" ht="38.25" x14ac:dyDescent="0.25">
      <c r="A88" s="136"/>
      <c r="B88" s="167"/>
      <c r="C88" s="168"/>
      <c r="D88" s="151"/>
      <c r="E88" s="151"/>
      <c r="F88" s="37" t="s">
        <v>380</v>
      </c>
      <c r="G88" s="37" t="s">
        <v>381</v>
      </c>
      <c r="H88" s="38">
        <v>170</v>
      </c>
      <c r="I88" s="39">
        <v>10.119999999999999</v>
      </c>
      <c r="J88" s="39">
        <v>1721.22</v>
      </c>
      <c r="K88" s="170"/>
    </row>
    <row r="89" spans="1:11" ht="25.5" x14ac:dyDescent="0.25">
      <c r="A89" s="136"/>
      <c r="B89" s="167"/>
      <c r="C89" s="168"/>
      <c r="D89" s="151"/>
      <c r="E89" s="151"/>
      <c r="F89" s="37" t="s">
        <v>382</v>
      </c>
      <c r="G89" s="37" t="s">
        <v>383</v>
      </c>
      <c r="H89" s="38">
        <v>336</v>
      </c>
      <c r="I89" s="39">
        <v>5.62</v>
      </c>
      <c r="J89" s="39">
        <v>1887.01</v>
      </c>
      <c r="K89" s="170"/>
    </row>
    <row r="90" spans="1:11" ht="63.75" x14ac:dyDescent="0.25">
      <c r="A90" s="136"/>
      <c r="B90" s="167"/>
      <c r="C90" s="168"/>
      <c r="D90" s="151"/>
      <c r="E90" s="151"/>
      <c r="F90" s="37" t="s">
        <v>384</v>
      </c>
      <c r="G90" s="37" t="s">
        <v>385</v>
      </c>
      <c r="H90" s="38">
        <v>20</v>
      </c>
      <c r="I90" s="39">
        <v>8.6</v>
      </c>
      <c r="J90" s="39">
        <v>171.99</v>
      </c>
      <c r="K90" s="170"/>
    </row>
    <row r="91" spans="1:11" ht="25.5" x14ac:dyDescent="0.25">
      <c r="A91" s="136"/>
      <c r="B91" s="167"/>
      <c r="C91" s="168"/>
      <c r="D91" s="151"/>
      <c r="E91" s="151"/>
      <c r="F91" s="37" t="s">
        <v>386</v>
      </c>
      <c r="G91" s="37" t="s">
        <v>344</v>
      </c>
      <c r="H91" s="38">
        <v>2</v>
      </c>
      <c r="I91" s="39">
        <v>6.38</v>
      </c>
      <c r="J91" s="39">
        <v>12.77</v>
      </c>
      <c r="K91" s="170"/>
    </row>
    <row r="92" spans="1:11" ht="38.25" x14ac:dyDescent="0.25">
      <c r="A92" s="136"/>
      <c r="B92" s="167"/>
      <c r="C92" s="168"/>
      <c r="D92" s="151"/>
      <c r="E92" s="151"/>
      <c r="F92" s="37" t="s">
        <v>387</v>
      </c>
      <c r="G92" s="37" t="s">
        <v>388</v>
      </c>
      <c r="H92" s="38">
        <v>37</v>
      </c>
      <c r="I92" s="39">
        <v>37.31</v>
      </c>
      <c r="J92" s="39">
        <v>1380.57</v>
      </c>
      <c r="K92" s="170"/>
    </row>
    <row r="93" spans="1:11" x14ac:dyDescent="0.25">
      <c r="A93" s="136"/>
      <c r="B93" s="167"/>
      <c r="C93" s="168"/>
      <c r="D93" s="151"/>
      <c r="E93" s="151"/>
      <c r="F93" s="37" t="s">
        <v>389</v>
      </c>
      <c r="G93" s="37" t="s">
        <v>24</v>
      </c>
      <c r="H93" s="38">
        <v>300</v>
      </c>
      <c r="I93" s="39">
        <v>1.01</v>
      </c>
      <c r="J93" s="39">
        <v>301.70999999999998</v>
      </c>
      <c r="K93" s="170"/>
    </row>
    <row r="94" spans="1:11" ht="25.5" x14ac:dyDescent="0.25">
      <c r="A94" s="136"/>
      <c r="B94" s="167"/>
      <c r="C94" s="168"/>
      <c r="D94" s="151"/>
      <c r="E94" s="151"/>
      <c r="F94" s="37" t="s">
        <v>390</v>
      </c>
      <c r="G94" s="37" t="s">
        <v>391</v>
      </c>
      <c r="H94" s="38">
        <v>51</v>
      </c>
      <c r="I94" s="39">
        <v>11.54</v>
      </c>
      <c r="J94" s="39">
        <v>588.4</v>
      </c>
      <c r="K94" s="170"/>
    </row>
    <row r="95" spans="1:11" ht="38.25" x14ac:dyDescent="0.25">
      <c r="A95" s="136"/>
      <c r="B95" s="167"/>
      <c r="C95" s="168"/>
      <c r="D95" s="151"/>
      <c r="E95" s="151"/>
      <c r="F95" s="37" t="s">
        <v>392</v>
      </c>
      <c r="G95" s="37" t="s">
        <v>393</v>
      </c>
      <c r="H95" s="38">
        <v>60</v>
      </c>
      <c r="I95" s="39">
        <v>8.48</v>
      </c>
      <c r="J95" s="39">
        <v>508.5</v>
      </c>
      <c r="K95" s="170"/>
    </row>
    <row r="96" spans="1:11" ht="25.5" x14ac:dyDescent="0.25">
      <c r="A96" s="136"/>
      <c r="B96" s="167"/>
      <c r="C96" s="168"/>
      <c r="D96" s="151"/>
      <c r="E96" s="151"/>
      <c r="F96" s="37" t="s">
        <v>394</v>
      </c>
      <c r="G96" s="37" t="s">
        <v>395</v>
      </c>
      <c r="H96" s="37">
        <v>2</v>
      </c>
      <c r="I96" s="39">
        <v>7.07</v>
      </c>
      <c r="J96" s="39">
        <v>14.15</v>
      </c>
      <c r="K96" s="170"/>
    </row>
    <row r="97" spans="1:12" ht="38.25" x14ac:dyDescent="0.25">
      <c r="A97" s="136"/>
      <c r="B97" s="167"/>
      <c r="C97" s="168"/>
      <c r="D97" s="151"/>
      <c r="E97" s="151"/>
      <c r="F97" s="37" t="s">
        <v>396</v>
      </c>
      <c r="G97" s="37" t="s">
        <v>397</v>
      </c>
      <c r="H97" s="37">
        <v>150</v>
      </c>
      <c r="I97" s="39">
        <v>16.260000000000002</v>
      </c>
      <c r="J97" s="39">
        <v>2439.11</v>
      </c>
      <c r="K97" s="170"/>
    </row>
    <row r="98" spans="1:12" ht="25.5" x14ac:dyDescent="0.25">
      <c r="A98" s="136"/>
      <c r="B98" s="167"/>
      <c r="C98" s="168"/>
      <c r="D98" s="151"/>
      <c r="E98" s="151"/>
      <c r="F98" s="37" t="s">
        <v>398</v>
      </c>
      <c r="G98" s="37" t="s">
        <v>399</v>
      </c>
      <c r="H98" s="37">
        <v>80</v>
      </c>
      <c r="I98" s="39">
        <v>9.91</v>
      </c>
      <c r="J98" s="39">
        <v>792.81</v>
      </c>
      <c r="K98" s="170"/>
    </row>
    <row r="99" spans="1:12" ht="25.5" x14ac:dyDescent="0.25">
      <c r="A99" s="136"/>
      <c r="B99" s="167"/>
      <c r="C99" s="168"/>
      <c r="D99" s="151"/>
      <c r="E99" s="151"/>
      <c r="F99" s="37" t="s">
        <v>400</v>
      </c>
      <c r="G99" s="37" t="s">
        <v>401</v>
      </c>
      <c r="H99" s="37">
        <v>2</v>
      </c>
      <c r="I99" s="39">
        <v>9.0299999999999994</v>
      </c>
      <c r="J99" s="39">
        <v>18.059999999999999</v>
      </c>
      <c r="K99" s="170"/>
    </row>
    <row r="100" spans="1:12" x14ac:dyDescent="0.25">
      <c r="A100" s="136"/>
      <c r="B100" s="167"/>
      <c r="C100" s="168"/>
      <c r="D100" s="151"/>
      <c r="E100" s="151"/>
      <c r="F100" s="37" t="s">
        <v>402</v>
      </c>
      <c r="G100" s="37" t="s">
        <v>403</v>
      </c>
      <c r="H100" s="37">
        <v>1</v>
      </c>
      <c r="I100" s="39">
        <v>47.87</v>
      </c>
      <c r="J100" s="39">
        <v>47.87</v>
      </c>
      <c r="K100" s="170"/>
    </row>
    <row r="101" spans="1:12" ht="38.25" x14ac:dyDescent="0.25">
      <c r="A101" s="136"/>
      <c r="B101" s="167"/>
      <c r="C101" s="168"/>
      <c r="D101" s="151"/>
      <c r="E101" s="151"/>
      <c r="F101" s="37" t="s">
        <v>404</v>
      </c>
      <c r="G101" s="37" t="s">
        <v>405</v>
      </c>
      <c r="H101" s="37">
        <v>30</v>
      </c>
      <c r="I101" s="39">
        <v>6.01</v>
      </c>
      <c r="J101" s="39">
        <v>180.35</v>
      </c>
      <c r="K101" s="170"/>
    </row>
    <row r="102" spans="1:12" ht="25.5" x14ac:dyDescent="0.25">
      <c r="A102" s="136"/>
      <c r="B102" s="167"/>
      <c r="C102" s="168"/>
      <c r="D102" s="151"/>
      <c r="E102" s="151"/>
      <c r="F102" s="37" t="s">
        <v>406</v>
      </c>
      <c r="G102" s="37" t="s">
        <v>407</v>
      </c>
      <c r="H102" s="37">
        <v>41</v>
      </c>
      <c r="I102" s="39">
        <v>7.37</v>
      </c>
      <c r="J102" s="39">
        <v>302.07</v>
      </c>
      <c r="K102" s="170"/>
    </row>
    <row r="103" spans="1:12" x14ac:dyDescent="0.25">
      <c r="A103" s="136"/>
      <c r="B103" s="167"/>
      <c r="C103" s="168"/>
      <c r="D103" s="151"/>
      <c r="E103" s="151"/>
      <c r="F103" s="37" t="s">
        <v>408</v>
      </c>
      <c r="G103" s="37" t="s">
        <v>94</v>
      </c>
      <c r="H103" s="37">
        <v>150</v>
      </c>
      <c r="I103" s="39">
        <v>0.46</v>
      </c>
      <c r="J103" s="39">
        <v>69.5</v>
      </c>
      <c r="K103" s="170"/>
    </row>
    <row r="104" spans="1:12" ht="38.25" x14ac:dyDescent="0.25">
      <c r="A104" s="136"/>
      <c r="B104" s="167"/>
      <c r="C104" s="168"/>
      <c r="D104" s="151"/>
      <c r="E104" s="151"/>
      <c r="F104" s="37" t="s">
        <v>409</v>
      </c>
      <c r="G104" s="37" t="s">
        <v>410</v>
      </c>
      <c r="H104" s="37">
        <v>10</v>
      </c>
      <c r="I104" s="39">
        <v>6.47</v>
      </c>
      <c r="J104" s="39">
        <v>64.75</v>
      </c>
      <c r="K104" s="170"/>
    </row>
    <row r="105" spans="1:12" ht="63.75" x14ac:dyDescent="0.25">
      <c r="A105" s="136"/>
      <c r="B105" s="167"/>
      <c r="C105" s="168"/>
      <c r="D105" s="146"/>
      <c r="E105" s="146"/>
      <c r="F105" s="37" t="s">
        <v>418</v>
      </c>
      <c r="G105" s="37" t="s">
        <v>419</v>
      </c>
      <c r="H105" s="38">
        <v>600</v>
      </c>
      <c r="I105" s="42">
        <v>1.2656000000000001</v>
      </c>
      <c r="J105" s="39">
        <f>+I105*H105</f>
        <v>759.36</v>
      </c>
      <c r="K105" s="171"/>
    </row>
    <row r="106" spans="1:12" ht="25.5" x14ac:dyDescent="0.25">
      <c r="A106" s="136">
        <v>27867</v>
      </c>
      <c r="B106" s="167"/>
      <c r="C106" s="136" t="s">
        <v>411</v>
      </c>
      <c r="D106" s="139" t="s">
        <v>43</v>
      </c>
      <c r="E106" s="139" t="s">
        <v>43</v>
      </c>
      <c r="F106" s="37" t="s">
        <v>143</v>
      </c>
      <c r="G106" s="37" t="s">
        <v>308</v>
      </c>
      <c r="H106" s="38">
        <v>350</v>
      </c>
      <c r="I106" s="39">
        <v>0.89270000000000005</v>
      </c>
      <c r="J106" s="39">
        <f>+I106*H106</f>
        <v>312.44499999999999</v>
      </c>
      <c r="K106" s="166">
        <v>44299</v>
      </c>
    </row>
    <row r="107" spans="1:12" x14ac:dyDescent="0.25">
      <c r="A107" s="136"/>
      <c r="B107" s="167"/>
      <c r="C107" s="136"/>
      <c r="D107" s="150"/>
      <c r="E107" s="150"/>
      <c r="F107" s="37" t="s">
        <v>412</v>
      </c>
      <c r="G107" s="37" t="s">
        <v>22</v>
      </c>
      <c r="H107" s="38">
        <v>200</v>
      </c>
      <c r="I107" s="39">
        <v>0.72319999999999995</v>
      </c>
      <c r="J107" s="39">
        <f>+I107*H107</f>
        <v>144.63999999999999</v>
      </c>
      <c r="K107" s="166"/>
    </row>
    <row r="108" spans="1:12" x14ac:dyDescent="0.25">
      <c r="A108" s="136"/>
      <c r="B108" s="167"/>
      <c r="C108" s="136"/>
      <c r="D108" s="150"/>
      <c r="E108" s="150"/>
      <c r="F108" s="37" t="s">
        <v>413</v>
      </c>
      <c r="G108" s="37" t="s">
        <v>28</v>
      </c>
      <c r="H108" s="38">
        <v>1000</v>
      </c>
      <c r="I108" s="39">
        <v>0.31640000000000001</v>
      </c>
      <c r="J108" s="39">
        <f>+I108*H108</f>
        <v>316.40000000000003</v>
      </c>
      <c r="K108" s="166"/>
    </row>
    <row r="109" spans="1:12" ht="25.5" x14ac:dyDescent="0.25">
      <c r="A109" s="136"/>
      <c r="B109" s="167"/>
      <c r="C109" s="136"/>
      <c r="D109" s="150"/>
      <c r="E109" s="150"/>
      <c r="F109" s="37" t="s">
        <v>414</v>
      </c>
      <c r="G109" s="37" t="s">
        <v>415</v>
      </c>
      <c r="H109" s="38">
        <v>75</v>
      </c>
      <c r="I109" s="39">
        <v>4.407</v>
      </c>
      <c r="J109" s="39">
        <v>330.52</v>
      </c>
      <c r="K109" s="166"/>
    </row>
    <row r="110" spans="1:12" ht="25.5" x14ac:dyDescent="0.25">
      <c r="A110" s="136"/>
      <c r="B110" s="167"/>
      <c r="C110" s="136"/>
      <c r="D110" s="140"/>
      <c r="E110" s="140"/>
      <c r="F110" s="37" t="s">
        <v>416</v>
      </c>
      <c r="G110" s="37" t="s">
        <v>417</v>
      </c>
      <c r="H110" s="38">
        <v>1</v>
      </c>
      <c r="I110" s="39">
        <v>3.39</v>
      </c>
      <c r="J110" s="39">
        <f>+I110*H110</f>
        <v>3.39</v>
      </c>
      <c r="K110" s="166"/>
      <c r="L110" s="181">
        <f>SUM(J18:J110)</f>
        <v>57857.405000000006</v>
      </c>
    </row>
    <row r="111" spans="1:12" x14ac:dyDescent="0.25">
      <c r="L111" s="181">
        <f>+L110+L17</f>
        <v>63050.035000000003</v>
      </c>
    </row>
  </sheetData>
  <mergeCells count="20">
    <mergeCell ref="A4:A17"/>
    <mergeCell ref="K4:K17"/>
    <mergeCell ref="C5:C13"/>
    <mergeCell ref="C14:C17"/>
    <mergeCell ref="B4:B17"/>
    <mergeCell ref="D4:D13"/>
    <mergeCell ref="E4:E13"/>
    <mergeCell ref="D14:D17"/>
    <mergeCell ref="E14:E17"/>
    <mergeCell ref="K106:K110"/>
    <mergeCell ref="C106:C110"/>
    <mergeCell ref="A106:A110"/>
    <mergeCell ref="B18:B110"/>
    <mergeCell ref="C18:C105"/>
    <mergeCell ref="A18:A105"/>
    <mergeCell ref="D18:D105"/>
    <mergeCell ref="E18:E105"/>
    <mergeCell ref="D106:D110"/>
    <mergeCell ref="E106:E110"/>
    <mergeCell ref="K18:K10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00BA-5AA3-44F1-AD0C-C8F5B8278732}">
  <dimension ref="A1:B10"/>
  <sheetViews>
    <sheetView showGridLines="0" tabSelected="1" workbookViewId="0">
      <selection activeCell="A3" sqref="A3:B10"/>
    </sheetView>
  </sheetViews>
  <sheetFormatPr baseColWidth="10" defaultRowHeight="15" x14ac:dyDescent="0.25"/>
  <cols>
    <col min="1" max="1" width="11.5703125" style="184" bestFit="1" customWidth="1"/>
    <col min="2" max="2" width="14.42578125" style="184" bestFit="1" customWidth="1"/>
    <col min="3" max="16384" width="11.42578125" style="184"/>
  </cols>
  <sheetData>
    <row r="1" spans="1:2" x14ac:dyDescent="0.25">
      <c r="A1" s="185" t="s">
        <v>999</v>
      </c>
    </row>
    <row r="3" spans="1:2" x14ac:dyDescent="0.25">
      <c r="A3" s="186" t="s">
        <v>1000</v>
      </c>
      <c r="B3" s="186" t="s">
        <v>9</v>
      </c>
    </row>
    <row r="4" spans="1:2" x14ac:dyDescent="0.25">
      <c r="A4" s="187">
        <v>2015</v>
      </c>
      <c r="B4" s="188">
        <f>+'2015'!L98</f>
        <v>66645.66</v>
      </c>
    </row>
    <row r="5" spans="1:2" x14ac:dyDescent="0.25">
      <c r="A5" s="187">
        <v>2016</v>
      </c>
      <c r="B5" s="188">
        <f>+'2016'!L87</f>
        <v>56386.060000000005</v>
      </c>
    </row>
    <row r="6" spans="1:2" x14ac:dyDescent="0.25">
      <c r="A6" s="187">
        <v>2017</v>
      </c>
      <c r="B6" s="188">
        <f>+'2017'!L119</f>
        <v>57636.239999999991</v>
      </c>
    </row>
    <row r="7" spans="1:2" x14ac:dyDescent="0.25">
      <c r="A7" s="187">
        <v>2018</v>
      </c>
      <c r="B7" s="188">
        <f>+'2018'!L135</f>
        <v>68044.01999999999</v>
      </c>
    </row>
    <row r="8" spans="1:2" x14ac:dyDescent="0.25">
      <c r="A8" s="187">
        <v>2019</v>
      </c>
      <c r="B8" s="188">
        <f>+'2019'!L120</f>
        <v>95046.481700000018</v>
      </c>
    </row>
    <row r="9" spans="1:2" x14ac:dyDescent="0.25">
      <c r="A9" s="187">
        <v>2020</v>
      </c>
      <c r="B9" s="188">
        <f>+'2020'!L94</f>
        <v>87039.34698599999</v>
      </c>
    </row>
    <row r="10" spans="1:2" x14ac:dyDescent="0.25">
      <c r="A10" s="187">
        <v>2021</v>
      </c>
      <c r="B10" s="188">
        <f>+'2021'!L111</f>
        <v>63050.035000000003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E63E2E09F67147A2AE3E66D974CCBD" ma:contentTypeVersion="12" ma:contentTypeDescription="Create a new document." ma:contentTypeScope="" ma:versionID="25ea84e86be32e8c96094c73f1ad7457">
  <xsd:schema xmlns:xsd="http://www.w3.org/2001/XMLSchema" xmlns:xs="http://www.w3.org/2001/XMLSchema" xmlns:p="http://schemas.microsoft.com/office/2006/metadata/properties" xmlns:ns3="c0a79328-063f-46f6-b00d-231ea24a4de4" xmlns:ns4="7a66b0a7-d6fa-40ca-b31c-fed1225664c4" targetNamespace="http://schemas.microsoft.com/office/2006/metadata/properties" ma:root="true" ma:fieldsID="70159e23760947288ff265456622a45a" ns3:_="" ns4:_="">
    <xsd:import namespace="c0a79328-063f-46f6-b00d-231ea24a4de4"/>
    <xsd:import namespace="7a66b0a7-d6fa-40ca-b31c-fed1225664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79328-063f-46f6-b00d-231ea24a4d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6b0a7-d6fa-40ca-b31c-fed1225664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879A08-DFAA-4176-8814-B5906CF4C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a79328-063f-46f6-b00d-231ea24a4de4"/>
    <ds:schemaRef ds:uri="7a66b0a7-d6fa-40ca-b31c-fed122566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167A29-F92E-4F8C-845E-7BA1FC72D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3300A4-C89C-46F9-AE24-24B65001DFFD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a66b0a7-d6fa-40ca-b31c-fed1225664c4"/>
    <ds:schemaRef ds:uri="c0a79328-063f-46f6-b00d-231ea24a4d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conslidado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Michelle Jiménez Alvarez</dc:creator>
  <cp:lastModifiedBy>Flor Idania Romero de Fernández</cp:lastModifiedBy>
  <dcterms:created xsi:type="dcterms:W3CDTF">2021-08-09T16:17:05Z</dcterms:created>
  <dcterms:modified xsi:type="dcterms:W3CDTF">2021-08-26T20:45:29Z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0x010100B5E63E2E09F67147A2AE3E66D974CCBD</vt:lpwstr>
  </property>
</Properties>
</file>