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19\Información Oficiosa\"/>
    </mc:Choice>
  </mc:AlternateContent>
  <bookViews>
    <workbookView xWindow="0" yWindow="0" windowWidth="24000" windowHeight="9600" tabRatio="779" activeTab="3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C52" i="3"/>
  <c r="D15" i="1" l="1"/>
  <c r="C15" i="1"/>
  <c r="D55" i="2" l="1"/>
  <c r="C55" i="2"/>
  <c r="D31" i="2"/>
  <c r="C31" i="2"/>
  <c r="C16" i="2"/>
  <c r="D54" i="1" l="1"/>
  <c r="C54" i="1"/>
  <c r="D30" i="1"/>
  <c r="C30" i="1"/>
  <c r="D16" i="2" l="1"/>
  <c r="C51" i="4"/>
  <c r="D51" i="4" l="1"/>
  <c r="D27" i="4"/>
  <c r="C27" i="4"/>
  <c r="C13" i="3" l="1"/>
  <c r="D13" i="3"/>
  <c r="D27" i="3"/>
  <c r="C27" i="3"/>
</calcChain>
</file>

<file path=xl/sharedStrings.xml><?xml version="1.0" encoding="utf-8"?>
<sst xmlns="http://schemas.openxmlformats.org/spreadsheetml/2006/main" count="193" uniqueCount="48">
  <si>
    <t>Cifras en millones de USD</t>
  </si>
  <si>
    <t>SECTOR ECONÓMICO</t>
  </si>
  <si>
    <t>Monto</t>
  </si>
  <si>
    <t>Créditos</t>
  </si>
  <si>
    <t>TOTAL</t>
  </si>
  <si>
    <t>PERSONA NATURAL</t>
  </si>
  <si>
    <t>MICROEMPRESA</t>
  </si>
  <si>
    <t>PEQUENA</t>
  </si>
  <si>
    <t>MEDIANA</t>
  </si>
  <si>
    <t>GRANDE</t>
  </si>
  <si>
    <t>FDE</t>
  </si>
  <si>
    <t>Saldo</t>
  </si>
  <si>
    <t>2DO. PISO</t>
  </si>
  <si>
    <t>*Incluye Persona Natural.</t>
  </si>
  <si>
    <t>TAMAÑO DE EMPRESA</t>
  </si>
  <si>
    <t>DEPARTAMENTO</t>
  </si>
  <si>
    <t>MICROEMPRESA*</t>
  </si>
  <si>
    <t>SECTOR COMERCIO</t>
  </si>
  <si>
    <t>SECTOR AGROPECUARIO</t>
  </si>
  <si>
    <t>SECTOR INDUSTRIA MANUFACTURERA</t>
  </si>
  <si>
    <t>SECTOR SERVICIOS</t>
  </si>
  <si>
    <t>SECTOR CONSTRUCCION</t>
  </si>
  <si>
    <t>SECTOR TRANSPORTE, ALMACENAJE Y COMUNICACIONES</t>
  </si>
  <si>
    <t>SECTOR VIVIENDA</t>
  </si>
  <si>
    <t>SECTOR ELECTRICIDAD, GAS, AGUA Y SERVICIOS SANITARIOS</t>
  </si>
  <si>
    <t>SECTOR MINERIA Y CANTERAS</t>
  </si>
  <si>
    <t>SAN SALVADOR</t>
  </si>
  <si>
    <t>LA LIBERTAD</t>
  </si>
  <si>
    <t>SANTA ANA</t>
  </si>
  <si>
    <t>SONSONATE</t>
  </si>
  <si>
    <t>SAN MIGUEL</t>
  </si>
  <si>
    <t>LA PAZ</t>
  </si>
  <si>
    <t>USULUTAN</t>
  </si>
  <si>
    <t>AHUACHAPAN</t>
  </si>
  <si>
    <t>SAN VICENTE</t>
  </si>
  <si>
    <t>CHALATENANGO</t>
  </si>
  <si>
    <t>LA UNION</t>
  </si>
  <si>
    <t>MORAZAN</t>
  </si>
  <si>
    <t>CUSCATLAN</t>
  </si>
  <si>
    <t>CABAÑAS</t>
  </si>
  <si>
    <t>INSTITUCIONES FINANCIERAS</t>
  </si>
  <si>
    <t>A) MONTO OTORGADO POR SECTOR ECONÓMICO (ACUMULADO DE ENERO A DICIEMBRE 2019)</t>
  </si>
  <si>
    <t>B) MONTO OTORGADO POR TAMAÑO DE EMPRESA (ACUMULADO DE ENERO A DICIEMBRE 2019)</t>
  </si>
  <si>
    <t>C) MONTO OTORGADO POR DEPARTAMENTO (ACUMULADO DE ENERO A DICIEMBRE 2019)</t>
  </si>
  <si>
    <t>A) SALDO DE CARTERA POR SECTOR ECONÓMICO (AL 31 DE DICIEMBRE 2019)</t>
  </si>
  <si>
    <t>B) SALDO DE CARTERA POR TAMAÑO DE EMPRESA (AL 31 DE DICIEMBRE 2019)</t>
  </si>
  <si>
    <t>C) SALDO DE CARTERA POR DEPARTAMENTO (AL 31 DE DICIEMBRE 2019)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</si>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</sst>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2019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87.107634409999392</c:v>
                </c:pt>
                <c:pt idx="1">
                  <c:v>41.644575390000021</c:v>
                </c:pt>
                <c:pt idx="2">
                  <c:v>36.412642200000128</c:v>
                </c:pt>
                <c:pt idx="3">
                  <c:v>29.170793300000003</c:v>
                </c:pt>
                <c:pt idx="4">
                  <c:v>16.759394279999999</c:v>
                </c:pt>
                <c:pt idx="5">
                  <c:v>15.296412369999997</c:v>
                </c:pt>
                <c:pt idx="6">
                  <c:v>4.0661790599999978</c:v>
                </c:pt>
                <c:pt idx="7">
                  <c:v>1.9549999999999998</c:v>
                </c:pt>
                <c:pt idx="8">
                  <c:v>5.3100000000000001E-2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4274</c:v>
                </c:pt>
                <c:pt idx="1">
                  <c:v>493</c:v>
                </c:pt>
                <c:pt idx="2">
                  <c:v>1256</c:v>
                </c:pt>
                <c:pt idx="3">
                  <c:v>437</c:v>
                </c:pt>
                <c:pt idx="4">
                  <c:v>590</c:v>
                </c:pt>
                <c:pt idx="5">
                  <c:v>677</c:v>
                </c:pt>
                <c:pt idx="6">
                  <c:v>181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2019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Cartera'!$B$6:$B$12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Cartera'!$C$6:$C$12</c:f>
              <c:numCache>
                <c:formatCode>_("$"* #,##0.00_);_("$"* \(#,##0.00\);_("$"* "-"??_);_(@_)</c:formatCode>
                <c:ptCount val="7"/>
                <c:pt idx="0">
                  <c:v>13.450329120000003</c:v>
                </c:pt>
                <c:pt idx="1">
                  <c:v>12.577955729999996</c:v>
                </c:pt>
                <c:pt idx="2">
                  <c:v>9.4746608400000021</c:v>
                </c:pt>
                <c:pt idx="3">
                  <c:v>4.5879577900000008</c:v>
                </c:pt>
                <c:pt idx="4">
                  <c:v>4.2709299700000001</c:v>
                </c:pt>
                <c:pt idx="5">
                  <c:v>1.5349735799999999</c:v>
                </c:pt>
                <c:pt idx="6">
                  <c:v>0.75312517000000001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Cartera'!$D$6:$D$12</c:f>
              <c:numCache>
                <c:formatCode>_(* #,##0_);_(* \(#,##0\);_(* "-"??_);_(@_)</c:formatCode>
                <c:ptCount val="7"/>
                <c:pt idx="0">
                  <c:v>181</c:v>
                </c:pt>
                <c:pt idx="1">
                  <c:v>225</c:v>
                </c:pt>
                <c:pt idx="2">
                  <c:v>87</c:v>
                </c:pt>
                <c:pt idx="3">
                  <c:v>7</c:v>
                </c:pt>
                <c:pt idx="4">
                  <c:v>13</c:v>
                </c:pt>
                <c:pt idx="5">
                  <c:v>177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Cartera'!$C$23:$C$26</c:f>
              <c:numCache>
                <c:formatCode>_("$"* #,##0.00_);_("$"* \(#,##0.00\);_("$"* "-"??_);_(@_)</c:formatCode>
                <c:ptCount val="4"/>
                <c:pt idx="0">
                  <c:v>4.8637299100000009</c:v>
                </c:pt>
                <c:pt idx="1">
                  <c:v>12.207710670000003</c:v>
                </c:pt>
                <c:pt idx="2">
                  <c:v>13.590868479999999</c:v>
                </c:pt>
                <c:pt idx="3">
                  <c:v>15.98762314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Cartera'!$D$23:$D$26</c:f>
              <c:numCache>
                <c:formatCode>_(* #,##0_);_(* \(#,##0\);_(* "-"??_);_(@_)</c:formatCode>
                <c:ptCount val="4"/>
                <c:pt idx="0">
                  <c:v>441</c:v>
                </c:pt>
                <c:pt idx="1">
                  <c:v>190</c:v>
                </c:pt>
                <c:pt idx="2">
                  <c:v>37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2019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MORAZAN</c:v>
                </c:pt>
                <c:pt idx="8">
                  <c:v>CHALATENANGO</c:v>
                </c:pt>
                <c:pt idx="9">
                  <c:v>CUSCATLAN</c:v>
                </c:pt>
                <c:pt idx="10">
                  <c:v>SAN VICENTE</c:v>
                </c:pt>
                <c:pt idx="11">
                  <c:v>USULUTAN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'FDE - Saldo de Cartera'!$C$37:$C$50</c:f>
              <c:numCache>
                <c:formatCode>_("$"* #,##0.00_);_("$"* \(#,##0.00\);_("$"* "-"??_);_(@_)</c:formatCode>
                <c:ptCount val="14"/>
                <c:pt idx="0">
                  <c:v>28.606916400000003</c:v>
                </c:pt>
                <c:pt idx="1">
                  <c:v>10.687154199999995</c:v>
                </c:pt>
                <c:pt idx="2">
                  <c:v>2.7153717799999995</c:v>
                </c:pt>
                <c:pt idx="3">
                  <c:v>1.6325605400000001</c:v>
                </c:pt>
                <c:pt idx="4">
                  <c:v>1.1456918699999996</c:v>
                </c:pt>
                <c:pt idx="5">
                  <c:v>0.76198677000000004</c:v>
                </c:pt>
                <c:pt idx="6">
                  <c:v>0.34536522000000003</c:v>
                </c:pt>
                <c:pt idx="7">
                  <c:v>0.25493794000000003</c:v>
                </c:pt>
                <c:pt idx="8">
                  <c:v>0.14711309</c:v>
                </c:pt>
                <c:pt idx="9">
                  <c:v>0.13196433000000002</c:v>
                </c:pt>
                <c:pt idx="10">
                  <c:v>9.4163259999999999E-2</c:v>
                </c:pt>
                <c:pt idx="11">
                  <c:v>6.1896859999999998E-2</c:v>
                </c:pt>
                <c:pt idx="12">
                  <c:v>3.2488200000000002E-2</c:v>
                </c:pt>
                <c:pt idx="13">
                  <c:v>3.2321740000000002E-2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MORAZAN</c:v>
                </c:pt>
                <c:pt idx="8">
                  <c:v>CHALATENANGO</c:v>
                </c:pt>
                <c:pt idx="9">
                  <c:v>CUSCATLAN</c:v>
                </c:pt>
                <c:pt idx="10">
                  <c:v>SAN VICENTE</c:v>
                </c:pt>
                <c:pt idx="11">
                  <c:v>USULUTAN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'FDE - Saldo de Cartera'!$D$37:$D$50</c:f>
              <c:numCache>
                <c:formatCode>_(* #,##0_);_(* \(#,##0\);_(* "-"??_);_(@_)</c:formatCode>
                <c:ptCount val="14"/>
                <c:pt idx="0">
                  <c:v>385</c:v>
                </c:pt>
                <c:pt idx="1">
                  <c:v>147</c:v>
                </c:pt>
                <c:pt idx="2">
                  <c:v>25</c:v>
                </c:pt>
                <c:pt idx="3">
                  <c:v>22</c:v>
                </c:pt>
                <c:pt idx="4">
                  <c:v>14</c:v>
                </c:pt>
                <c:pt idx="5">
                  <c:v>26</c:v>
                </c:pt>
                <c:pt idx="6">
                  <c:v>12</c:v>
                </c:pt>
                <c:pt idx="7">
                  <c:v>6</c:v>
                </c:pt>
                <c:pt idx="8">
                  <c:v>12</c:v>
                </c:pt>
                <c:pt idx="9">
                  <c:v>20</c:v>
                </c:pt>
                <c:pt idx="10">
                  <c:v>3</c:v>
                </c:pt>
                <c:pt idx="11">
                  <c:v>12</c:v>
                </c:pt>
                <c:pt idx="12">
                  <c:v>8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14.361184349999991</c:v>
                </c:pt>
                <c:pt idx="1">
                  <c:v>45.43871868000052</c:v>
                </c:pt>
                <c:pt idx="2">
                  <c:v>53.74957358000006</c:v>
                </c:pt>
                <c:pt idx="3">
                  <c:v>50.814131649999979</c:v>
                </c:pt>
                <c:pt idx="4">
                  <c:v>68.102122750000063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761</c:v>
                </c:pt>
                <c:pt idx="1">
                  <c:v>5308</c:v>
                </c:pt>
                <c:pt idx="2">
                  <c:v>1244</c:v>
                </c:pt>
                <c:pt idx="3">
                  <c:v>391</c:v>
                </c:pt>
                <c:pt idx="4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2019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LA UNION</c:v>
                </c:pt>
                <c:pt idx="10">
                  <c:v>MORAZAN</c:v>
                </c:pt>
                <c:pt idx="11">
                  <c:v>CHALATENANGO</c:v>
                </c:pt>
                <c:pt idx="12">
                  <c:v>CABAÑAS</c:v>
                </c:pt>
                <c:pt idx="13">
                  <c:v>CUSCATLAN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93.014087539999522</c:v>
                </c:pt>
                <c:pt idx="1">
                  <c:v>71.284945680000234</c:v>
                </c:pt>
                <c:pt idx="2">
                  <c:v>12.064589509999998</c:v>
                </c:pt>
                <c:pt idx="3">
                  <c:v>11.880189920000037</c:v>
                </c:pt>
                <c:pt idx="4">
                  <c:v>8.7640666200000084</c:v>
                </c:pt>
                <c:pt idx="5">
                  <c:v>7.7363661999999858</c:v>
                </c:pt>
                <c:pt idx="6">
                  <c:v>6.6740947499999885</c:v>
                </c:pt>
                <c:pt idx="7">
                  <c:v>6.6261238499999839</c:v>
                </c:pt>
                <c:pt idx="8">
                  <c:v>4.2408492999999972</c:v>
                </c:pt>
                <c:pt idx="9">
                  <c:v>3.3252797599999973</c:v>
                </c:pt>
                <c:pt idx="10">
                  <c:v>2.1917994299999966</c:v>
                </c:pt>
                <c:pt idx="11">
                  <c:v>2.1870883699999992</c:v>
                </c:pt>
                <c:pt idx="12">
                  <c:v>1.2807710600000002</c:v>
                </c:pt>
                <c:pt idx="13">
                  <c:v>1.195479019999997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LA UNION</c:v>
                </c:pt>
                <c:pt idx="10">
                  <c:v>MORAZAN</c:v>
                </c:pt>
                <c:pt idx="11">
                  <c:v>CHALATENANGO</c:v>
                </c:pt>
                <c:pt idx="12">
                  <c:v>CABAÑAS</c:v>
                </c:pt>
                <c:pt idx="13">
                  <c:v>CUSCATLAN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2228</c:v>
                </c:pt>
                <c:pt idx="1">
                  <c:v>965</c:v>
                </c:pt>
                <c:pt idx="2">
                  <c:v>783</c:v>
                </c:pt>
                <c:pt idx="3">
                  <c:v>787</c:v>
                </c:pt>
                <c:pt idx="4">
                  <c:v>470</c:v>
                </c:pt>
                <c:pt idx="5">
                  <c:v>382</c:v>
                </c:pt>
                <c:pt idx="6">
                  <c:v>639</c:v>
                </c:pt>
                <c:pt idx="7">
                  <c:v>590</c:v>
                </c:pt>
                <c:pt idx="8">
                  <c:v>238</c:v>
                </c:pt>
                <c:pt idx="9">
                  <c:v>225</c:v>
                </c:pt>
                <c:pt idx="10">
                  <c:v>335</c:v>
                </c:pt>
                <c:pt idx="11">
                  <c:v>59</c:v>
                </c:pt>
                <c:pt idx="12">
                  <c:v>57</c:v>
                </c:pt>
                <c:pt idx="13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2019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92.046321250000005</c:v>
                </c:pt>
                <c:pt idx="1">
                  <c:v>87.84244709999966</c:v>
                </c:pt>
                <c:pt idx="2">
                  <c:v>68.24495740999987</c:v>
                </c:pt>
                <c:pt idx="3">
                  <c:v>45.237012650000082</c:v>
                </c:pt>
                <c:pt idx="4">
                  <c:v>37.902671179999999</c:v>
                </c:pt>
                <c:pt idx="5">
                  <c:v>37.237264769999918</c:v>
                </c:pt>
                <c:pt idx="6">
                  <c:v>28.51277752999998</c:v>
                </c:pt>
                <c:pt idx="7">
                  <c:v>1.1330891000000003</c:v>
                </c:pt>
                <c:pt idx="8">
                  <c:v>0.65988461000000009</c:v>
                </c:pt>
                <c:pt idx="9">
                  <c:v>9.6037370000000011E-2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3872</c:v>
                </c:pt>
                <c:pt idx="1">
                  <c:v>6422</c:v>
                </c:pt>
                <c:pt idx="2">
                  <c:v>2240</c:v>
                </c:pt>
                <c:pt idx="3">
                  <c:v>2561</c:v>
                </c:pt>
                <c:pt idx="4">
                  <c:v>619</c:v>
                </c:pt>
                <c:pt idx="5">
                  <c:v>2346</c:v>
                </c:pt>
                <c:pt idx="6">
                  <c:v>1311</c:v>
                </c:pt>
                <c:pt idx="7">
                  <c:v>10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101.18016735999949</c:v>
                </c:pt>
                <c:pt idx="1">
                  <c:v>59.438115879999806</c:v>
                </c:pt>
                <c:pt idx="2">
                  <c:v>85.373217100000005</c:v>
                </c:pt>
                <c:pt idx="3">
                  <c:v>81.999724399999934</c:v>
                </c:pt>
                <c:pt idx="4">
                  <c:v>70.921238230000029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7761</c:v>
                </c:pt>
                <c:pt idx="1">
                  <c:v>8617</c:v>
                </c:pt>
                <c:pt idx="2">
                  <c:v>2336</c:v>
                </c:pt>
                <c:pt idx="3">
                  <c:v>466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2019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169.34454818999981</c:v>
                </c:pt>
                <c:pt idx="1">
                  <c:v>85.642204979999974</c:v>
                </c:pt>
                <c:pt idx="2">
                  <c:v>25.794060639999994</c:v>
                </c:pt>
                <c:pt idx="3">
                  <c:v>24.684031880000109</c:v>
                </c:pt>
                <c:pt idx="4">
                  <c:v>18.189585569999984</c:v>
                </c:pt>
                <c:pt idx="5">
                  <c:v>14.713025559999997</c:v>
                </c:pt>
                <c:pt idx="6">
                  <c:v>12.241361789999999</c:v>
                </c:pt>
                <c:pt idx="7">
                  <c:v>11.778338579999975</c:v>
                </c:pt>
                <c:pt idx="8">
                  <c:v>10.357025109999999</c:v>
                </c:pt>
                <c:pt idx="9">
                  <c:v>7.2366138300000005</c:v>
                </c:pt>
                <c:pt idx="10">
                  <c:v>6.498955040000002</c:v>
                </c:pt>
                <c:pt idx="11">
                  <c:v>4.501556199999996</c:v>
                </c:pt>
                <c:pt idx="12">
                  <c:v>4.3432027900000021</c:v>
                </c:pt>
                <c:pt idx="13">
                  <c:v>3.5879528099999991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6946</c:v>
                </c:pt>
                <c:pt idx="1">
                  <c:v>1988</c:v>
                </c:pt>
                <c:pt idx="2">
                  <c:v>1978</c:v>
                </c:pt>
                <c:pt idx="3">
                  <c:v>1603</c:v>
                </c:pt>
                <c:pt idx="4">
                  <c:v>1110</c:v>
                </c:pt>
                <c:pt idx="5">
                  <c:v>763</c:v>
                </c:pt>
                <c:pt idx="6">
                  <c:v>1273</c:v>
                </c:pt>
                <c:pt idx="7">
                  <c:v>1227</c:v>
                </c:pt>
                <c:pt idx="8">
                  <c:v>679</c:v>
                </c:pt>
                <c:pt idx="9">
                  <c:v>140</c:v>
                </c:pt>
                <c:pt idx="10">
                  <c:v>427</c:v>
                </c:pt>
                <c:pt idx="11">
                  <c:v>574</c:v>
                </c:pt>
                <c:pt idx="12">
                  <c:v>197</c:v>
                </c:pt>
                <c:pt idx="13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2019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Otorgado'!$B$6:$B$12</c:f>
              <c:strCache>
                <c:ptCount val="7"/>
                <c:pt idx="0">
                  <c:v>SECTOR INDUSTRIA MANUFACTURERA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INSTITUCIONES FINANCIERAS</c:v>
                </c:pt>
                <c:pt idx="4">
                  <c:v>SECTOR COMERCIO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Otorgado'!$C$6:$C$12</c:f>
              <c:numCache>
                <c:formatCode>_("$"* #,##0.00_);_("$"* \(#,##0.00\);_("$"* "-"??_);_(@_)</c:formatCode>
                <c:ptCount val="7"/>
                <c:pt idx="0">
                  <c:v>5.7069999900000008</c:v>
                </c:pt>
                <c:pt idx="1">
                  <c:v>3.6682297300000002</c:v>
                </c:pt>
                <c:pt idx="2">
                  <c:v>3.5090138799999999</c:v>
                </c:pt>
                <c:pt idx="3">
                  <c:v>2.7</c:v>
                </c:pt>
                <c:pt idx="4">
                  <c:v>0.41675800000000024</c:v>
                </c:pt>
                <c:pt idx="5">
                  <c:v>0.158</c:v>
                </c:pt>
                <c:pt idx="6">
                  <c:v>5.2699999999999997E-2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Otorgado'!$B$6:$B$12</c:f>
              <c:strCache>
                <c:ptCount val="7"/>
                <c:pt idx="0">
                  <c:v>SECTOR INDUSTRIA MANUFACTURERA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INSTITUCIONES FINANCIERAS</c:v>
                </c:pt>
                <c:pt idx="4">
                  <c:v>SECTOR COMERCIO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Otorgado'!$D$6:$D$12</c:f>
              <c:numCache>
                <c:formatCode>_(* #,##0_);_(* \(#,##0\);_(* "-"??_);_(@_)</c:formatCode>
                <c:ptCount val="7"/>
                <c:pt idx="0">
                  <c:v>109</c:v>
                </c:pt>
                <c:pt idx="1">
                  <c:v>24</c:v>
                </c:pt>
                <c:pt idx="2">
                  <c:v>48</c:v>
                </c:pt>
                <c:pt idx="3">
                  <c:v>1</c:v>
                </c:pt>
                <c:pt idx="4">
                  <c:v>65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2019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Otorgado'!$C$23:$C$26</c:f>
              <c:numCache>
                <c:formatCode>_("$"* #,##0.00_);_("$"* \(#,##0.00\);_("$"* "-"??_);_(@_)</c:formatCode>
                <c:ptCount val="4"/>
                <c:pt idx="0">
                  <c:v>2.4187319299999999</c:v>
                </c:pt>
                <c:pt idx="1">
                  <c:v>4.7714008799999998</c:v>
                </c:pt>
                <c:pt idx="2">
                  <c:v>1.5131547900000002</c:v>
                </c:pt>
                <c:pt idx="3">
                  <c:v>7.5084140000000001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Otorgado'!$D$23:$D$26</c:f>
              <c:numCache>
                <c:formatCode>_(* #,##0_);_(* \(#,##0\);_(* "-"??_);_(@_)</c:formatCode>
                <c:ptCount val="4"/>
                <c:pt idx="0">
                  <c:v>176</c:v>
                </c:pt>
                <c:pt idx="1">
                  <c:v>64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 2019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AF5-420F-9389-F0B8E7AD7F4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4D4-4FD7-93BC-91BB12DDBB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LA PAZ</c:v>
                </c:pt>
                <c:pt idx="4">
                  <c:v>SONSONATE</c:v>
                </c:pt>
                <c:pt idx="5">
                  <c:v>MORAZAN</c:v>
                </c:pt>
                <c:pt idx="6">
                  <c:v>SAN MIGUEL</c:v>
                </c:pt>
                <c:pt idx="7">
                  <c:v>USULUTAN</c:v>
                </c:pt>
                <c:pt idx="8">
                  <c:v>CHALATENANGO</c:v>
                </c:pt>
                <c:pt idx="9">
                  <c:v>CUSCATLAN</c:v>
                </c:pt>
                <c:pt idx="10">
                  <c:v>CABAÑAS</c:v>
                </c:pt>
                <c:pt idx="11">
                  <c:v>AHUACHAPAN</c:v>
                </c:pt>
                <c:pt idx="12">
                  <c:v>LA UNION</c:v>
                </c:pt>
                <c:pt idx="13">
                  <c:v>SAN VICENTE</c:v>
                </c:pt>
              </c:strCache>
            </c:strRef>
          </c:cat>
          <c:val>
            <c:numRef>
              <c:f>'FDE - Monto Otorgado'!$C$38:$C$51</c:f>
              <c:numCache>
                <c:formatCode>_("$"* #,##0.00_);_("$"* \(#,##0.00\);_("$"* "-"??_);_(@_)</c:formatCode>
                <c:ptCount val="14"/>
                <c:pt idx="0">
                  <c:v>9.2565450499999997</c:v>
                </c:pt>
                <c:pt idx="1">
                  <c:v>3.7408877399999998</c:v>
                </c:pt>
                <c:pt idx="2">
                  <c:v>1.07831078</c:v>
                </c:pt>
                <c:pt idx="3">
                  <c:v>0.9643227900000001</c:v>
                </c:pt>
                <c:pt idx="4">
                  <c:v>0.42020269000000005</c:v>
                </c:pt>
                <c:pt idx="5">
                  <c:v>0.25988</c:v>
                </c:pt>
                <c:pt idx="6">
                  <c:v>0.16129400999999999</c:v>
                </c:pt>
                <c:pt idx="7">
                  <c:v>9.4149999999999998E-2</c:v>
                </c:pt>
                <c:pt idx="8">
                  <c:v>9.2999999999999999E-2</c:v>
                </c:pt>
                <c:pt idx="9">
                  <c:v>5.2386780000000001E-2</c:v>
                </c:pt>
                <c:pt idx="10">
                  <c:v>3.1E-2</c:v>
                </c:pt>
                <c:pt idx="11">
                  <c:v>2.4133760000000001E-2</c:v>
                </c:pt>
                <c:pt idx="12">
                  <c:v>2.1588000000000003E-2</c:v>
                </c:pt>
                <c:pt idx="13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Otorgado'!$D$37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AF5-420F-9389-F0B8E7AD7F4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54D4-4FD7-93BC-91BB12DDBB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LA PAZ</c:v>
                </c:pt>
                <c:pt idx="4">
                  <c:v>SONSONATE</c:v>
                </c:pt>
                <c:pt idx="5">
                  <c:v>MORAZAN</c:v>
                </c:pt>
                <c:pt idx="6">
                  <c:v>SAN MIGUEL</c:v>
                </c:pt>
                <c:pt idx="7">
                  <c:v>USULUTAN</c:v>
                </c:pt>
                <c:pt idx="8">
                  <c:v>CHALATENANGO</c:v>
                </c:pt>
                <c:pt idx="9">
                  <c:v>CUSCATLAN</c:v>
                </c:pt>
                <c:pt idx="10">
                  <c:v>CABAÑAS</c:v>
                </c:pt>
                <c:pt idx="11">
                  <c:v>AHUACHAPAN</c:v>
                </c:pt>
                <c:pt idx="12">
                  <c:v>LA UNION</c:v>
                </c:pt>
                <c:pt idx="13">
                  <c:v>SAN VICENTE</c:v>
                </c:pt>
              </c:strCache>
            </c:strRef>
          </c:cat>
          <c:val>
            <c:numRef>
              <c:f>'FDE - Monto Otorgado'!$D$38:$D$51</c:f>
              <c:numCache>
                <c:formatCode>_(* #,##0_);_(* \(#,##0\);_(* "-"??_);_(@_)</c:formatCode>
                <c:ptCount val="14"/>
                <c:pt idx="0">
                  <c:v>114</c:v>
                </c:pt>
                <c:pt idx="1">
                  <c:v>61</c:v>
                </c:pt>
                <c:pt idx="2">
                  <c:v>12</c:v>
                </c:pt>
                <c:pt idx="3">
                  <c:v>7</c:v>
                </c:pt>
                <c:pt idx="4">
                  <c:v>14</c:v>
                </c:pt>
                <c:pt idx="5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18</xdr:row>
      <xdr:rowOff>123825</xdr:rowOff>
    </xdr:from>
    <xdr:to>
      <xdr:col>10</xdr:col>
      <xdr:colOff>9525</xdr:colOff>
      <xdr:row>33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161925</xdr:rowOff>
    </xdr:from>
    <xdr:to>
      <xdr:col>11</xdr:col>
      <xdr:colOff>314325</xdr:colOff>
      <xdr:row>15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428625</xdr:colOff>
      <xdr:row>35</xdr:row>
      <xdr:rowOff>0</xdr:rowOff>
    </xdr:from>
    <xdr:to>
      <xdr:col>11</xdr:col>
      <xdr:colOff>304800</xdr:colOff>
      <xdr:row>50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2:D26" totalsRowShown="0" headerRowBorderDxfId="9" tableBorderDxfId="8">
  <autoFilter ref="B22:D26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6:D50" totalsRowShown="0" headerRowBorderDxfId="4" tableBorderDxfId="3">
  <autoFilter ref="B36:D50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2" totalsRowShown="0" headerRowBorderDxfId="29" tableBorderDxfId="28">
  <autoFilter ref="B5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2:D26" totalsRowShown="0" headerRowBorderDxfId="24" tableBorderDxfId="23">
  <autoFilter ref="B22:D26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7:D51" totalsRowShown="0" headerRowBorderDxfId="19" tableBorderDxfId="18">
  <autoFilter ref="B37:D51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zoomScale="40" zoomScaleNormal="4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12</v>
      </c>
      <c r="D4" s="30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17</v>
      </c>
      <c r="C6" s="25">
        <v>87.107634409999392</v>
      </c>
      <c r="D6" s="7">
        <v>4274</v>
      </c>
      <c r="F6" s="8"/>
      <c r="G6" s="9"/>
      <c r="H6" s="21"/>
    </row>
    <row r="7" spans="2:8" x14ac:dyDescent="0.25">
      <c r="B7" s="11" t="s">
        <v>20</v>
      </c>
      <c r="C7" s="25">
        <v>41.644575390000021</v>
      </c>
      <c r="D7" s="7">
        <v>493</v>
      </c>
      <c r="F7" s="8"/>
      <c r="G7" s="9"/>
      <c r="H7" s="21"/>
    </row>
    <row r="8" spans="2:8" x14ac:dyDescent="0.25">
      <c r="B8" s="11" t="s">
        <v>18</v>
      </c>
      <c r="C8" s="25">
        <v>36.412642200000128</v>
      </c>
      <c r="D8" s="7">
        <v>1256</v>
      </c>
      <c r="F8" s="8"/>
      <c r="G8" s="9"/>
      <c r="H8" s="21"/>
    </row>
    <row r="9" spans="2:8" x14ac:dyDescent="0.25">
      <c r="B9" s="11" t="s">
        <v>19</v>
      </c>
      <c r="C9" s="25">
        <v>29.170793300000003</v>
      </c>
      <c r="D9" s="7">
        <v>437</v>
      </c>
      <c r="F9" s="8"/>
      <c r="G9" s="9"/>
      <c r="H9" s="21"/>
    </row>
    <row r="10" spans="2:8" x14ac:dyDescent="0.25">
      <c r="B10" s="11" t="s">
        <v>21</v>
      </c>
      <c r="C10" s="25">
        <v>16.759394279999999</v>
      </c>
      <c r="D10" s="7">
        <v>590</v>
      </c>
      <c r="F10" s="8"/>
      <c r="G10" s="9"/>
      <c r="H10" s="21"/>
    </row>
    <row r="11" spans="2:8" x14ac:dyDescent="0.25">
      <c r="B11" s="11" t="s">
        <v>22</v>
      </c>
      <c r="C11" s="25">
        <v>15.296412369999997</v>
      </c>
      <c r="D11" s="7">
        <v>677</v>
      </c>
      <c r="F11" s="8"/>
      <c r="G11" s="9"/>
      <c r="H11" s="21"/>
    </row>
    <row r="12" spans="2:8" x14ac:dyDescent="0.25">
      <c r="B12" s="11" t="s">
        <v>23</v>
      </c>
      <c r="C12" s="25">
        <v>4.0661790599999978</v>
      </c>
      <c r="D12" s="7">
        <v>181</v>
      </c>
      <c r="F12" s="8"/>
      <c r="G12" s="9"/>
      <c r="H12" s="21"/>
    </row>
    <row r="13" spans="2:8" x14ac:dyDescent="0.25">
      <c r="B13" s="11" t="s">
        <v>24</v>
      </c>
      <c r="C13" s="25">
        <v>1.9549999999999998</v>
      </c>
      <c r="D13" s="7">
        <v>4</v>
      </c>
      <c r="F13" s="8"/>
      <c r="G13" s="9"/>
      <c r="H13" s="21"/>
    </row>
    <row r="14" spans="2:8" x14ac:dyDescent="0.25">
      <c r="B14" s="11" t="s">
        <v>25</v>
      </c>
      <c r="C14" s="25">
        <v>5.3100000000000001E-2</v>
      </c>
      <c r="D14" s="7">
        <v>4</v>
      </c>
      <c r="G14" s="9"/>
      <c r="H14" s="21"/>
    </row>
    <row r="15" spans="2:8" ht="15.75" thickBot="1" x14ac:dyDescent="0.3">
      <c r="B15" s="15" t="s">
        <v>4</v>
      </c>
      <c r="C15" s="26">
        <f>SUBTOTAL(109,Tabla211[Monto])</f>
        <v>232.46573100999956</v>
      </c>
      <c r="D15" s="17">
        <f>SUBTOTAL(109,Tabla211[Créditos])</f>
        <v>7916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42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9" t="s">
        <v>12</v>
      </c>
      <c r="D23" s="30"/>
    </row>
    <row r="24" spans="2:8" ht="15.75" thickBot="1" x14ac:dyDescent="0.3">
      <c r="B24" s="19" t="s">
        <v>14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5</v>
      </c>
      <c r="C25" s="25">
        <v>14.361184349999991</v>
      </c>
      <c r="D25" s="7">
        <v>761</v>
      </c>
      <c r="F25" s="8"/>
      <c r="G25" s="9"/>
      <c r="H25" s="21"/>
    </row>
    <row r="26" spans="2:8" x14ac:dyDescent="0.25">
      <c r="B26" s="18" t="s">
        <v>6</v>
      </c>
      <c r="C26" s="25">
        <v>45.43871868000052</v>
      </c>
      <c r="D26" s="7">
        <v>5308</v>
      </c>
      <c r="F26" s="8"/>
      <c r="G26" s="9"/>
      <c r="H26" s="21"/>
    </row>
    <row r="27" spans="2:8" x14ac:dyDescent="0.25">
      <c r="B27" s="18" t="s">
        <v>7</v>
      </c>
      <c r="C27" s="25">
        <v>53.74957358000006</v>
      </c>
      <c r="D27" s="7">
        <v>1244</v>
      </c>
      <c r="F27" s="8"/>
      <c r="G27" s="9"/>
      <c r="H27" s="21"/>
    </row>
    <row r="28" spans="2:8" x14ac:dyDescent="0.25">
      <c r="B28" s="18" t="s">
        <v>8</v>
      </c>
      <c r="C28" s="25">
        <v>50.814131649999979</v>
      </c>
      <c r="D28" s="7">
        <v>391</v>
      </c>
      <c r="F28" s="8"/>
      <c r="G28" s="9"/>
      <c r="H28" s="21"/>
    </row>
    <row r="29" spans="2:8" x14ac:dyDescent="0.25">
      <c r="B29" s="18" t="s">
        <v>9</v>
      </c>
      <c r="C29" s="25">
        <v>68.102122750000063</v>
      </c>
      <c r="D29" s="7">
        <v>212</v>
      </c>
    </row>
    <row r="30" spans="2:8" ht="15.75" thickBot="1" x14ac:dyDescent="0.3">
      <c r="B30" s="20" t="s">
        <v>4</v>
      </c>
      <c r="C30" s="26">
        <f>SUM(C25:C29)</f>
        <v>232.46573101000061</v>
      </c>
      <c r="D30" s="17">
        <f t="shared" ref="D30" si="0">SUM(D25:D29)</f>
        <v>7916</v>
      </c>
    </row>
    <row r="31" spans="2:8" x14ac:dyDescent="0.25">
      <c r="B31" s="5"/>
    </row>
    <row r="36" spans="2:8" ht="15.75" x14ac:dyDescent="0.25">
      <c r="B36" s="1" t="s">
        <v>43</v>
      </c>
    </row>
    <row r="37" spans="2:8" ht="16.5" thickBot="1" x14ac:dyDescent="0.3">
      <c r="B37" s="2" t="s">
        <v>0</v>
      </c>
    </row>
    <row r="38" spans="2:8" x14ac:dyDescent="0.25">
      <c r="C38" s="29" t="s">
        <v>12</v>
      </c>
      <c r="D38" s="30"/>
    </row>
    <row r="39" spans="2:8" ht="15.75" thickBot="1" x14ac:dyDescent="0.3">
      <c r="B39" s="12" t="s">
        <v>15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26</v>
      </c>
      <c r="C40" s="25">
        <v>93.014087539999522</v>
      </c>
      <c r="D40" s="7">
        <v>2228</v>
      </c>
      <c r="F40" s="8"/>
      <c r="G40" s="9"/>
      <c r="H40" s="21"/>
    </row>
    <row r="41" spans="2:8" x14ac:dyDescent="0.25">
      <c r="B41" s="11" t="s">
        <v>27</v>
      </c>
      <c r="C41" s="25">
        <v>71.284945680000234</v>
      </c>
      <c r="D41" s="7">
        <v>965</v>
      </c>
      <c r="F41" s="8"/>
      <c r="G41" s="9"/>
      <c r="H41" s="21"/>
    </row>
    <row r="42" spans="2:8" x14ac:dyDescent="0.25">
      <c r="B42" s="11" t="s">
        <v>30</v>
      </c>
      <c r="C42" s="25">
        <v>12.064589509999998</v>
      </c>
      <c r="D42" s="7">
        <v>783</v>
      </c>
      <c r="F42" s="8"/>
      <c r="G42" s="9"/>
      <c r="H42" s="21"/>
    </row>
    <row r="43" spans="2:8" x14ac:dyDescent="0.25">
      <c r="B43" s="11" t="s">
        <v>28</v>
      </c>
      <c r="C43" s="25">
        <v>11.880189920000037</v>
      </c>
      <c r="D43" s="7">
        <v>787</v>
      </c>
      <c r="F43" s="8"/>
      <c r="G43" s="9"/>
      <c r="H43" s="21"/>
    </row>
    <row r="44" spans="2:8" x14ac:dyDescent="0.25">
      <c r="B44" s="11" t="s">
        <v>29</v>
      </c>
      <c r="C44" s="25">
        <v>8.7640666200000084</v>
      </c>
      <c r="D44" s="7">
        <v>470</v>
      </c>
      <c r="F44" s="8"/>
      <c r="G44" s="9"/>
      <c r="H44" s="21"/>
    </row>
    <row r="45" spans="2:8" x14ac:dyDescent="0.25">
      <c r="B45" s="11" t="s">
        <v>33</v>
      </c>
      <c r="C45" s="25">
        <v>7.7363661999999858</v>
      </c>
      <c r="D45" s="7">
        <v>382</v>
      </c>
      <c r="F45" s="8"/>
      <c r="G45" s="9"/>
      <c r="H45" s="21"/>
    </row>
    <row r="46" spans="2:8" x14ac:dyDescent="0.25">
      <c r="B46" s="11" t="s">
        <v>31</v>
      </c>
      <c r="C46" s="25">
        <v>6.6740947499999885</v>
      </c>
      <c r="D46" s="7">
        <v>639</v>
      </c>
      <c r="F46" s="8"/>
      <c r="G46" s="9"/>
      <c r="H46" s="21"/>
    </row>
    <row r="47" spans="2:8" x14ac:dyDescent="0.25">
      <c r="B47" s="11" t="s">
        <v>32</v>
      </c>
      <c r="C47" s="25">
        <v>6.6261238499999839</v>
      </c>
      <c r="D47" s="7">
        <v>590</v>
      </c>
      <c r="F47" s="8"/>
      <c r="G47" s="9"/>
      <c r="H47" s="21"/>
    </row>
    <row r="48" spans="2:8" x14ac:dyDescent="0.25">
      <c r="B48" s="11" t="s">
        <v>34</v>
      </c>
      <c r="C48" s="25">
        <v>4.2408492999999972</v>
      </c>
      <c r="D48" s="7">
        <v>238</v>
      </c>
      <c r="F48" s="8"/>
      <c r="G48" s="9"/>
      <c r="H48" s="21"/>
    </row>
    <row r="49" spans="2:8" x14ac:dyDescent="0.25">
      <c r="B49" s="11" t="s">
        <v>36</v>
      </c>
      <c r="C49" s="25">
        <v>3.3252797599999973</v>
      </c>
      <c r="D49" s="7">
        <v>225</v>
      </c>
      <c r="F49" s="8"/>
      <c r="G49" s="9"/>
      <c r="H49" s="21"/>
    </row>
    <row r="50" spans="2:8" x14ac:dyDescent="0.25">
      <c r="B50" s="11" t="s">
        <v>37</v>
      </c>
      <c r="C50" s="25">
        <v>2.1917994299999966</v>
      </c>
      <c r="D50" s="7">
        <v>335</v>
      </c>
      <c r="F50" s="8"/>
      <c r="G50" s="9"/>
      <c r="H50" s="21"/>
    </row>
    <row r="51" spans="2:8" x14ac:dyDescent="0.25">
      <c r="B51" s="11" t="s">
        <v>35</v>
      </c>
      <c r="C51" s="25">
        <v>2.1870883699999992</v>
      </c>
      <c r="D51" s="7">
        <v>59</v>
      </c>
      <c r="F51" s="8"/>
      <c r="G51" s="9"/>
      <c r="H51" s="21"/>
    </row>
    <row r="52" spans="2:8" x14ac:dyDescent="0.25">
      <c r="B52" s="11" t="s">
        <v>39</v>
      </c>
      <c r="C52" s="25">
        <v>1.2807710600000002</v>
      </c>
      <c r="D52" s="7">
        <v>57</v>
      </c>
      <c r="F52" s="8"/>
      <c r="G52" s="9"/>
      <c r="H52" s="21"/>
    </row>
    <row r="53" spans="2:8" x14ac:dyDescent="0.25">
      <c r="B53" s="11" t="s">
        <v>38</v>
      </c>
      <c r="C53" s="25">
        <v>1.195479019999997</v>
      </c>
      <c r="D53" s="7">
        <v>158</v>
      </c>
    </row>
    <row r="54" spans="2:8" ht="15.75" thickBot="1" x14ac:dyDescent="0.3">
      <c r="B54" s="15" t="s">
        <v>4</v>
      </c>
      <c r="C54" s="26">
        <f>SUM(C40:C53)</f>
        <v>232.46573100999979</v>
      </c>
      <c r="D54" s="17">
        <f>SUM(D40:D53)</f>
        <v>7916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44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12</v>
      </c>
      <c r="D4" s="30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22" t="s">
        <v>20</v>
      </c>
      <c r="C6" s="25">
        <v>92.046321250000005</v>
      </c>
      <c r="D6" s="7">
        <v>3872</v>
      </c>
      <c r="F6" s="8"/>
      <c r="G6" s="9"/>
      <c r="H6" s="21"/>
    </row>
    <row r="7" spans="2:8" x14ac:dyDescent="0.25">
      <c r="B7" s="22" t="s">
        <v>17</v>
      </c>
      <c r="C7" s="25">
        <v>87.84244709999966</v>
      </c>
      <c r="D7" s="7">
        <v>6422</v>
      </c>
      <c r="F7" s="8"/>
      <c r="G7" s="9"/>
      <c r="H7" s="21"/>
    </row>
    <row r="8" spans="2:8" x14ac:dyDescent="0.25">
      <c r="B8" s="22" t="s">
        <v>18</v>
      </c>
      <c r="C8" s="25">
        <v>68.24495740999987</v>
      </c>
      <c r="D8" s="7">
        <v>2240</v>
      </c>
      <c r="F8" s="8"/>
      <c r="G8" s="9"/>
      <c r="H8" s="21"/>
    </row>
    <row r="9" spans="2:8" x14ac:dyDescent="0.25">
      <c r="B9" s="22" t="s">
        <v>23</v>
      </c>
      <c r="C9" s="25">
        <v>45.237012650000082</v>
      </c>
      <c r="D9" s="7">
        <v>2561</v>
      </c>
      <c r="F9" s="8"/>
      <c r="G9" s="9"/>
      <c r="H9" s="21"/>
    </row>
    <row r="10" spans="2:8" x14ac:dyDescent="0.25">
      <c r="B10" s="22" t="s">
        <v>19</v>
      </c>
      <c r="C10" s="25">
        <v>37.902671179999999</v>
      </c>
      <c r="D10" s="7">
        <v>619</v>
      </c>
      <c r="F10" s="8"/>
      <c r="G10" s="9"/>
      <c r="H10" s="21"/>
    </row>
    <row r="11" spans="2:8" x14ac:dyDescent="0.25">
      <c r="B11" s="22" t="s">
        <v>21</v>
      </c>
      <c r="C11" s="25">
        <v>37.237264769999918</v>
      </c>
      <c r="D11" s="7">
        <v>2346</v>
      </c>
      <c r="F11" s="8"/>
      <c r="G11" s="9"/>
      <c r="H11" s="21"/>
    </row>
    <row r="12" spans="2:8" x14ac:dyDescent="0.25">
      <c r="B12" s="22" t="s">
        <v>22</v>
      </c>
      <c r="C12" s="25">
        <v>28.51277752999998</v>
      </c>
      <c r="D12" s="7">
        <v>1311</v>
      </c>
      <c r="F12" s="8"/>
      <c r="G12" s="9"/>
      <c r="H12" s="21"/>
    </row>
    <row r="13" spans="2:8" x14ac:dyDescent="0.25">
      <c r="B13" s="22" t="s">
        <v>24</v>
      </c>
      <c r="C13" s="25">
        <v>1.1330891000000003</v>
      </c>
      <c r="D13" s="7">
        <v>10</v>
      </c>
      <c r="F13" s="8"/>
      <c r="G13" s="9"/>
      <c r="H13" s="21"/>
    </row>
    <row r="14" spans="2:8" x14ac:dyDescent="0.25">
      <c r="B14" s="22" t="s">
        <v>40</v>
      </c>
      <c r="C14" s="25">
        <v>0.65988461000000009</v>
      </c>
      <c r="D14" s="7">
        <v>3</v>
      </c>
      <c r="F14" s="8"/>
      <c r="G14" s="9"/>
      <c r="H14" s="21"/>
    </row>
    <row r="15" spans="2:8" ht="15.75" thickBot="1" x14ac:dyDescent="0.3">
      <c r="B15" s="23" t="s">
        <v>25</v>
      </c>
      <c r="C15" s="25">
        <v>9.6037370000000011E-2</v>
      </c>
      <c r="D15" s="7">
        <v>6</v>
      </c>
      <c r="F15" s="8"/>
      <c r="G15" s="9"/>
      <c r="H15" s="21"/>
    </row>
    <row r="16" spans="2:8" ht="15.75" thickBot="1" x14ac:dyDescent="0.3">
      <c r="B16" s="15" t="s">
        <v>4</v>
      </c>
      <c r="C16" s="26">
        <f>SUBTOTAL(109,Tabla262[Saldo])</f>
        <v>398.91246296999947</v>
      </c>
      <c r="D16" s="17">
        <f>SUBTOTAL(109,Tabla262[Créditos])</f>
        <v>19390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45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9" t="s">
        <v>12</v>
      </c>
      <c r="D24" s="30"/>
      <c r="F24" s="8"/>
      <c r="G24" s="9"/>
      <c r="H24" s="21"/>
    </row>
    <row r="25" spans="2:8" ht="15.75" thickBot="1" x14ac:dyDescent="0.3">
      <c r="B25" s="19" t="s">
        <v>14</v>
      </c>
      <c r="C25" s="13" t="s">
        <v>11</v>
      </c>
      <c r="D25" s="14" t="s">
        <v>3</v>
      </c>
      <c r="F25" s="8"/>
      <c r="G25" s="9"/>
      <c r="H25" s="21"/>
    </row>
    <row r="26" spans="2:8" x14ac:dyDescent="0.25">
      <c r="B26" s="18" t="s">
        <v>5</v>
      </c>
      <c r="C26" s="25">
        <v>101.18016735999949</v>
      </c>
      <c r="D26" s="7">
        <v>7761</v>
      </c>
      <c r="F26" s="8"/>
      <c r="G26" s="9"/>
      <c r="H26" s="21"/>
    </row>
    <row r="27" spans="2:8" x14ac:dyDescent="0.25">
      <c r="B27" s="18" t="s">
        <v>6</v>
      </c>
      <c r="C27" s="25">
        <v>59.438115879999806</v>
      </c>
      <c r="D27" s="7">
        <v>8617</v>
      </c>
      <c r="F27" s="8"/>
      <c r="G27" s="9"/>
      <c r="H27" s="21"/>
    </row>
    <row r="28" spans="2:8" x14ac:dyDescent="0.25">
      <c r="B28" s="18" t="s">
        <v>7</v>
      </c>
      <c r="C28" s="25">
        <v>85.373217100000005</v>
      </c>
      <c r="D28" s="7">
        <v>2336</v>
      </c>
      <c r="F28" s="8"/>
      <c r="G28" s="9"/>
      <c r="H28" s="21"/>
    </row>
    <row r="29" spans="2:8" x14ac:dyDescent="0.25">
      <c r="B29" s="18" t="s">
        <v>8</v>
      </c>
      <c r="C29" s="25">
        <v>81.999724399999934</v>
      </c>
      <c r="D29" s="7">
        <v>466</v>
      </c>
    </row>
    <row r="30" spans="2:8" x14ac:dyDescent="0.25">
      <c r="B30" s="18" t="s">
        <v>9</v>
      </c>
      <c r="C30" s="25">
        <v>70.921238230000029</v>
      </c>
      <c r="D30" s="7">
        <v>210</v>
      </c>
      <c r="E30" s="9"/>
    </row>
    <row r="31" spans="2:8" ht="15.75" thickBot="1" x14ac:dyDescent="0.3">
      <c r="B31" s="20" t="s">
        <v>4</v>
      </c>
      <c r="C31" s="26">
        <f>SUM(C26:C30)</f>
        <v>398.91246296999924</v>
      </c>
      <c r="D31" s="17">
        <f>SUM(D26:D30)</f>
        <v>19390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46</v>
      </c>
    </row>
    <row r="38" spans="2:8" ht="16.5" thickBot="1" x14ac:dyDescent="0.3">
      <c r="B38" s="2" t="s">
        <v>0</v>
      </c>
    </row>
    <row r="39" spans="2:8" x14ac:dyDescent="0.25">
      <c r="C39" s="29" t="s">
        <v>12</v>
      </c>
      <c r="D39" s="30"/>
    </row>
    <row r="40" spans="2:8" ht="15.75" thickBot="1" x14ac:dyDescent="0.3">
      <c r="B40" s="12" t="s">
        <v>15</v>
      </c>
      <c r="C40" s="13" t="s">
        <v>11</v>
      </c>
      <c r="D40" s="14" t="s">
        <v>3</v>
      </c>
    </row>
    <row r="41" spans="2:8" x14ac:dyDescent="0.25">
      <c r="B41" s="11" t="s">
        <v>26</v>
      </c>
      <c r="C41" s="25">
        <v>169.34454818999981</v>
      </c>
      <c r="D41" s="7">
        <v>6946</v>
      </c>
      <c r="F41" s="8"/>
      <c r="G41" s="9"/>
      <c r="H41" s="21"/>
    </row>
    <row r="42" spans="2:8" x14ac:dyDescent="0.25">
      <c r="B42" s="11" t="s">
        <v>27</v>
      </c>
      <c r="C42" s="25">
        <v>85.642204979999974</v>
      </c>
      <c r="D42" s="7">
        <v>1988</v>
      </c>
      <c r="F42" s="8"/>
      <c r="G42" s="9"/>
      <c r="H42" s="21"/>
    </row>
    <row r="43" spans="2:8" x14ac:dyDescent="0.25">
      <c r="B43" s="11" t="s">
        <v>30</v>
      </c>
      <c r="C43" s="25">
        <v>25.794060639999994</v>
      </c>
      <c r="D43" s="7">
        <v>1978</v>
      </c>
      <c r="F43" s="8"/>
      <c r="G43" s="9"/>
      <c r="H43" s="21"/>
    </row>
    <row r="44" spans="2:8" x14ac:dyDescent="0.25">
      <c r="B44" s="11" t="s">
        <v>28</v>
      </c>
      <c r="C44" s="25">
        <v>24.684031880000109</v>
      </c>
      <c r="D44" s="7">
        <v>1603</v>
      </c>
      <c r="F44" s="8"/>
      <c r="G44" s="9"/>
      <c r="H44" s="21"/>
    </row>
    <row r="45" spans="2:8" x14ac:dyDescent="0.25">
      <c r="B45" s="11" t="s">
        <v>29</v>
      </c>
      <c r="C45" s="25">
        <v>18.189585569999984</v>
      </c>
      <c r="D45" s="7">
        <v>1110</v>
      </c>
      <c r="F45" s="8"/>
      <c r="G45" s="9"/>
      <c r="H45" s="21"/>
    </row>
    <row r="46" spans="2:8" x14ac:dyDescent="0.25">
      <c r="B46" s="11" t="s">
        <v>33</v>
      </c>
      <c r="C46" s="25">
        <v>14.713025559999997</v>
      </c>
      <c r="D46" s="7">
        <v>763</v>
      </c>
      <c r="F46" s="8"/>
      <c r="G46" s="9"/>
      <c r="H46" s="21"/>
    </row>
    <row r="47" spans="2:8" x14ac:dyDescent="0.25">
      <c r="B47" s="11" t="s">
        <v>31</v>
      </c>
      <c r="C47" s="25">
        <v>12.241361789999999</v>
      </c>
      <c r="D47" s="7">
        <v>1273</v>
      </c>
      <c r="F47" s="8"/>
      <c r="G47" s="9"/>
      <c r="H47" s="21"/>
    </row>
    <row r="48" spans="2:8" x14ac:dyDescent="0.25">
      <c r="B48" s="11" t="s">
        <v>32</v>
      </c>
      <c r="C48" s="25">
        <v>11.778338579999975</v>
      </c>
      <c r="D48" s="7">
        <v>1227</v>
      </c>
      <c r="F48" s="8"/>
      <c r="G48" s="9"/>
      <c r="H48" s="21"/>
    </row>
    <row r="49" spans="2:8" x14ac:dyDescent="0.25">
      <c r="B49" s="11" t="s">
        <v>34</v>
      </c>
      <c r="C49" s="25">
        <v>10.357025109999999</v>
      </c>
      <c r="D49" s="7">
        <v>679</v>
      </c>
      <c r="F49" s="8"/>
      <c r="G49" s="9"/>
      <c r="H49" s="21"/>
    </row>
    <row r="50" spans="2:8" x14ac:dyDescent="0.25">
      <c r="B50" s="11" t="s">
        <v>39</v>
      </c>
      <c r="C50" s="25">
        <v>7.2366138300000005</v>
      </c>
      <c r="D50" s="7">
        <v>140</v>
      </c>
      <c r="F50" s="8"/>
      <c r="G50" s="9"/>
      <c r="H50" s="21"/>
    </row>
    <row r="51" spans="2:8" x14ac:dyDescent="0.25">
      <c r="B51" s="11" t="s">
        <v>38</v>
      </c>
      <c r="C51" s="25">
        <v>6.498955040000002</v>
      </c>
      <c r="D51" s="7">
        <v>427</v>
      </c>
      <c r="F51" s="8"/>
      <c r="G51" s="9"/>
      <c r="H51" s="21"/>
    </row>
    <row r="52" spans="2:8" x14ac:dyDescent="0.25">
      <c r="B52" s="11" t="s">
        <v>36</v>
      </c>
      <c r="C52" s="25">
        <v>4.501556199999996</v>
      </c>
      <c r="D52" s="7">
        <v>574</v>
      </c>
      <c r="F52" s="8"/>
      <c r="G52" s="9"/>
      <c r="H52" s="21"/>
    </row>
    <row r="53" spans="2:8" x14ac:dyDescent="0.25">
      <c r="B53" s="11" t="s">
        <v>35</v>
      </c>
      <c r="C53" s="25">
        <v>4.3432027900000021</v>
      </c>
      <c r="D53" s="7">
        <v>197</v>
      </c>
      <c r="F53" s="8"/>
      <c r="G53" s="9"/>
      <c r="H53" s="21"/>
    </row>
    <row r="54" spans="2:8" x14ac:dyDescent="0.25">
      <c r="B54" s="11" t="s">
        <v>37</v>
      </c>
      <c r="C54" s="25">
        <v>3.5879528099999991</v>
      </c>
      <c r="D54" s="7">
        <v>485</v>
      </c>
      <c r="F54" s="8"/>
      <c r="G54" s="9"/>
      <c r="H54" s="21"/>
    </row>
    <row r="55" spans="2:8" ht="15.75" thickBot="1" x14ac:dyDescent="0.3">
      <c r="B55" s="15" t="s">
        <v>4</v>
      </c>
      <c r="C55" s="26">
        <f>SUM(C41:C54)</f>
        <v>398.91246296999981</v>
      </c>
      <c r="D55" s="17">
        <f>SUM(D41:D54)</f>
        <v>19390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2"/>
  <sheetViews>
    <sheetView showGridLines="0" topLeftCell="A2" zoomScale="70" zoomScaleNormal="7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10</v>
      </c>
      <c r="D4" s="30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19</v>
      </c>
      <c r="C6" s="4">
        <v>5.7069999900000008</v>
      </c>
      <c r="D6" s="7">
        <v>109</v>
      </c>
      <c r="F6" s="8"/>
      <c r="G6" s="9"/>
      <c r="H6" s="10"/>
    </row>
    <row r="7" spans="2:8" x14ac:dyDescent="0.25">
      <c r="B7" s="11" t="s">
        <v>18</v>
      </c>
      <c r="C7" s="4">
        <v>3.6682297300000002</v>
      </c>
      <c r="D7" s="7">
        <v>24</v>
      </c>
      <c r="F7" s="8"/>
      <c r="G7" s="9"/>
      <c r="H7" s="10"/>
    </row>
    <row r="8" spans="2:8" x14ac:dyDescent="0.25">
      <c r="B8" s="11" t="s">
        <v>20</v>
      </c>
      <c r="C8" s="4">
        <v>3.5090138799999999</v>
      </c>
      <c r="D8" s="7">
        <v>48</v>
      </c>
      <c r="F8" s="8"/>
      <c r="G8" s="9"/>
      <c r="H8" s="10"/>
    </row>
    <row r="9" spans="2:8" x14ac:dyDescent="0.25">
      <c r="B9" s="11" t="s">
        <v>40</v>
      </c>
      <c r="C9" s="4">
        <v>2.7</v>
      </c>
      <c r="D9" s="7">
        <v>1</v>
      </c>
      <c r="F9" s="8"/>
      <c r="G9" s="9"/>
      <c r="H9" s="10"/>
    </row>
    <row r="10" spans="2:8" x14ac:dyDescent="0.25">
      <c r="B10" s="11" t="s">
        <v>17</v>
      </c>
      <c r="C10" s="4">
        <v>0.41675800000000024</v>
      </c>
      <c r="D10" s="7">
        <v>65</v>
      </c>
      <c r="F10" s="8"/>
      <c r="G10" s="9"/>
      <c r="H10" s="10"/>
    </row>
    <row r="11" spans="2:8" x14ac:dyDescent="0.25">
      <c r="B11" s="11" t="s">
        <v>21</v>
      </c>
      <c r="C11" s="4">
        <v>0.158</v>
      </c>
      <c r="D11" s="7">
        <v>2</v>
      </c>
    </row>
    <row r="12" spans="2:8" x14ac:dyDescent="0.25">
      <c r="B12" s="18" t="s">
        <v>22</v>
      </c>
      <c r="C12" s="4">
        <v>5.2699999999999997E-2</v>
      </c>
      <c r="D12" s="7">
        <v>2</v>
      </c>
    </row>
    <row r="13" spans="2:8" ht="15.75" thickBot="1" x14ac:dyDescent="0.3">
      <c r="B13" s="15" t="s">
        <v>4</v>
      </c>
      <c r="C13" s="16">
        <f>SUBTOTAL(109,Tabla2[Monto])</f>
        <v>16.211701600000005</v>
      </c>
      <c r="D13" s="17">
        <f>SUBTOTAL(109,Tabla2[Créditos])</f>
        <v>251</v>
      </c>
    </row>
    <row r="14" spans="2:8" x14ac:dyDescent="0.25">
      <c r="B14" s="5"/>
    </row>
    <row r="15" spans="2:8" x14ac:dyDescent="0.25">
      <c r="B15" s="5"/>
      <c r="C15" s="24"/>
    </row>
    <row r="16" spans="2:8" x14ac:dyDescent="0.25">
      <c r="B16" s="5"/>
      <c r="C16" s="24"/>
      <c r="D16" s="24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42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29" t="s">
        <v>10</v>
      </c>
      <c r="D21" s="30"/>
      <c r="F21" s="8"/>
      <c r="G21" s="9"/>
      <c r="H21" s="10"/>
    </row>
    <row r="22" spans="2:8" ht="15.75" thickBot="1" x14ac:dyDescent="0.3">
      <c r="B22" s="19" t="s">
        <v>14</v>
      </c>
      <c r="C22" s="13" t="s">
        <v>2</v>
      </c>
      <c r="D22" s="14" t="s">
        <v>3</v>
      </c>
      <c r="F22" s="8"/>
      <c r="G22" s="9"/>
      <c r="H22" s="10"/>
    </row>
    <row r="23" spans="2:8" x14ac:dyDescent="0.25">
      <c r="B23" s="18" t="s">
        <v>16</v>
      </c>
      <c r="C23" s="4">
        <v>2.4187319299999999</v>
      </c>
      <c r="D23" s="7">
        <v>176</v>
      </c>
      <c r="F23" s="8"/>
      <c r="G23" s="9"/>
      <c r="H23" s="10"/>
    </row>
    <row r="24" spans="2:8" x14ac:dyDescent="0.25">
      <c r="B24" s="18" t="s">
        <v>7</v>
      </c>
      <c r="C24" s="4">
        <v>4.7714008799999998</v>
      </c>
      <c r="D24" s="7">
        <v>64</v>
      </c>
      <c r="F24" s="8"/>
      <c r="G24" s="9"/>
      <c r="H24" s="10"/>
    </row>
    <row r="25" spans="2:8" x14ac:dyDescent="0.25">
      <c r="B25" s="18" t="s">
        <v>8</v>
      </c>
      <c r="C25" s="4">
        <v>1.5131547900000002</v>
      </c>
      <c r="D25" s="7">
        <v>6</v>
      </c>
      <c r="F25" s="8"/>
      <c r="G25" s="9"/>
      <c r="H25" s="10"/>
    </row>
    <row r="26" spans="2:8" x14ac:dyDescent="0.25">
      <c r="B26" s="18" t="s">
        <v>9</v>
      </c>
      <c r="C26" s="4">
        <v>7.5084140000000001</v>
      </c>
      <c r="D26" s="7">
        <v>5</v>
      </c>
    </row>
    <row r="27" spans="2:8" ht="15.75" thickBot="1" x14ac:dyDescent="0.3">
      <c r="B27" s="20" t="s">
        <v>4</v>
      </c>
      <c r="C27" s="16">
        <f>SUM(C23:C26)</f>
        <v>16.211701599999998</v>
      </c>
      <c r="D27" s="17">
        <f>SUM(D23:D26)</f>
        <v>251</v>
      </c>
    </row>
    <row r="28" spans="2:8" x14ac:dyDescent="0.25">
      <c r="B28" s="27" t="s">
        <v>13</v>
      </c>
    </row>
    <row r="34" spans="2:8" ht="15.75" x14ac:dyDescent="0.25">
      <c r="B34" s="1" t="s">
        <v>43</v>
      </c>
    </row>
    <row r="35" spans="2:8" ht="16.5" thickBot="1" x14ac:dyDescent="0.3">
      <c r="B35" s="2" t="s">
        <v>0</v>
      </c>
    </row>
    <row r="36" spans="2:8" x14ac:dyDescent="0.25">
      <c r="C36" s="29" t="s">
        <v>10</v>
      </c>
      <c r="D36" s="30"/>
      <c r="F36" s="8"/>
      <c r="G36" s="9"/>
      <c r="H36" s="10"/>
    </row>
    <row r="37" spans="2:8" ht="15.75" thickBot="1" x14ac:dyDescent="0.3">
      <c r="B37" s="12" t="s">
        <v>15</v>
      </c>
      <c r="C37" s="13" t="s">
        <v>2</v>
      </c>
      <c r="D37" s="14" t="s">
        <v>3</v>
      </c>
      <c r="F37" s="8"/>
      <c r="G37" s="9"/>
      <c r="H37" s="10"/>
    </row>
    <row r="38" spans="2:8" x14ac:dyDescent="0.25">
      <c r="B38" s="11" t="s">
        <v>26</v>
      </c>
      <c r="C38" s="4">
        <v>9.2565450499999997</v>
      </c>
      <c r="D38" s="7">
        <v>114</v>
      </c>
      <c r="F38" s="8"/>
      <c r="G38" s="9"/>
      <c r="H38" s="10"/>
    </row>
    <row r="39" spans="2:8" x14ac:dyDescent="0.25">
      <c r="B39" s="11" t="s">
        <v>27</v>
      </c>
      <c r="C39" s="4">
        <v>3.7408877399999998</v>
      </c>
      <c r="D39" s="7">
        <v>61</v>
      </c>
      <c r="F39" s="8"/>
      <c r="G39" s="9"/>
      <c r="H39" s="10"/>
    </row>
    <row r="40" spans="2:8" x14ac:dyDescent="0.25">
      <c r="B40" s="11" t="s">
        <v>28</v>
      </c>
      <c r="C40" s="4">
        <v>1.07831078</v>
      </c>
      <c r="D40" s="7">
        <v>12</v>
      </c>
      <c r="F40" s="8"/>
      <c r="G40" s="9"/>
      <c r="H40" s="10"/>
    </row>
    <row r="41" spans="2:8" x14ac:dyDescent="0.25">
      <c r="B41" s="11" t="s">
        <v>31</v>
      </c>
      <c r="C41" s="4">
        <v>0.9643227900000001</v>
      </c>
      <c r="D41" s="7">
        <v>7</v>
      </c>
      <c r="F41" s="8"/>
      <c r="G41" s="9"/>
      <c r="H41" s="10"/>
    </row>
    <row r="42" spans="2:8" x14ac:dyDescent="0.25">
      <c r="B42" s="11" t="s">
        <v>29</v>
      </c>
      <c r="C42" s="4">
        <v>0.42020269000000005</v>
      </c>
      <c r="D42" s="7">
        <v>14</v>
      </c>
      <c r="F42" s="8"/>
      <c r="G42" s="9"/>
      <c r="H42" s="10"/>
    </row>
    <row r="43" spans="2:8" x14ac:dyDescent="0.25">
      <c r="B43" s="11" t="s">
        <v>37</v>
      </c>
      <c r="C43" s="4">
        <v>0.25988</v>
      </c>
      <c r="D43" s="7">
        <v>5</v>
      </c>
      <c r="F43" s="8"/>
      <c r="G43" s="9"/>
      <c r="H43" s="10"/>
    </row>
    <row r="44" spans="2:8" x14ac:dyDescent="0.25">
      <c r="B44" s="11" t="s">
        <v>30</v>
      </c>
      <c r="C44" s="4">
        <v>0.16129400999999999</v>
      </c>
      <c r="D44" s="7">
        <v>9</v>
      </c>
      <c r="F44" s="8"/>
      <c r="G44" s="9"/>
      <c r="H44" s="10"/>
    </row>
    <row r="45" spans="2:8" x14ac:dyDescent="0.25">
      <c r="B45" s="11" t="s">
        <v>32</v>
      </c>
      <c r="C45" s="4">
        <v>9.4149999999999998E-2</v>
      </c>
      <c r="D45" s="7">
        <v>8</v>
      </c>
      <c r="F45" s="8"/>
      <c r="G45" s="9"/>
      <c r="H45" s="10"/>
    </row>
    <row r="46" spans="2:8" x14ac:dyDescent="0.25">
      <c r="B46" s="11" t="s">
        <v>35</v>
      </c>
      <c r="C46" s="4">
        <v>9.2999999999999999E-2</v>
      </c>
      <c r="D46" s="7">
        <v>6</v>
      </c>
      <c r="F46" s="8"/>
      <c r="G46" s="9"/>
      <c r="H46" s="10"/>
    </row>
    <row r="47" spans="2:8" x14ac:dyDescent="0.25">
      <c r="B47" s="11" t="s">
        <v>38</v>
      </c>
      <c r="C47" s="4">
        <v>5.2386780000000001E-2</v>
      </c>
      <c r="D47" s="7">
        <v>6</v>
      </c>
    </row>
    <row r="48" spans="2:8" x14ac:dyDescent="0.25">
      <c r="B48" s="11" t="s">
        <v>39</v>
      </c>
      <c r="C48" s="4">
        <v>3.1E-2</v>
      </c>
      <c r="D48" s="7">
        <v>2</v>
      </c>
    </row>
    <row r="49" spans="2:4" x14ac:dyDescent="0.25">
      <c r="B49" s="11" t="s">
        <v>33</v>
      </c>
      <c r="C49" s="4">
        <v>2.4133760000000001E-2</v>
      </c>
      <c r="D49" s="7">
        <v>3</v>
      </c>
    </row>
    <row r="50" spans="2:4" x14ac:dyDescent="0.25">
      <c r="B50" s="11" t="s">
        <v>36</v>
      </c>
      <c r="C50" s="4">
        <v>2.1588000000000003E-2</v>
      </c>
      <c r="D50" s="7">
        <v>3</v>
      </c>
    </row>
    <row r="51" spans="2:4" x14ac:dyDescent="0.25">
      <c r="B51" s="11" t="s">
        <v>34</v>
      </c>
      <c r="C51" s="4">
        <v>1.4E-2</v>
      </c>
      <c r="D51" s="7">
        <v>1</v>
      </c>
    </row>
    <row r="52" spans="2:4" ht="15.75" thickBot="1" x14ac:dyDescent="0.3">
      <c r="B52" s="15" t="s">
        <v>4</v>
      </c>
      <c r="C52" s="16">
        <f>SUM(C38:C51)</f>
        <v>16.211701600000005</v>
      </c>
      <c r="D52" s="17">
        <f>SUM(D38:D51)</f>
        <v>251</v>
      </c>
    </row>
  </sheetData>
  <mergeCells count="3">
    <mergeCell ref="C4:D4"/>
    <mergeCell ref="C21:D21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tabSelected="1" zoomScale="70" zoomScaleNormal="7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44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10</v>
      </c>
      <c r="D4" s="30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11" t="s">
        <v>20</v>
      </c>
      <c r="C6" s="4">
        <v>13.450329120000003</v>
      </c>
      <c r="D6" s="7">
        <v>181</v>
      </c>
      <c r="F6" s="8"/>
      <c r="G6" s="9"/>
      <c r="H6" s="10"/>
    </row>
    <row r="7" spans="2:8" x14ac:dyDescent="0.25">
      <c r="B7" s="11" t="s">
        <v>19</v>
      </c>
      <c r="C7" s="4">
        <v>12.577955729999996</v>
      </c>
      <c r="D7" s="7">
        <v>225</v>
      </c>
      <c r="F7" s="8"/>
      <c r="G7" s="9"/>
      <c r="H7" s="10"/>
    </row>
    <row r="8" spans="2:8" x14ac:dyDescent="0.25">
      <c r="B8" s="11" t="s">
        <v>18</v>
      </c>
      <c r="C8" s="4">
        <v>9.4746608400000021</v>
      </c>
      <c r="D8" s="7">
        <v>87</v>
      </c>
      <c r="F8" s="8"/>
      <c r="G8" s="9"/>
      <c r="H8" s="10"/>
    </row>
    <row r="9" spans="2:8" x14ac:dyDescent="0.25">
      <c r="B9" s="11" t="s">
        <v>40</v>
      </c>
      <c r="C9" s="4">
        <v>4.5879577900000008</v>
      </c>
      <c r="D9" s="7">
        <v>7</v>
      </c>
      <c r="F9" s="8"/>
      <c r="G9" s="9"/>
      <c r="H9" s="10"/>
    </row>
    <row r="10" spans="2:8" x14ac:dyDescent="0.25">
      <c r="B10" s="11" t="s">
        <v>21</v>
      </c>
      <c r="C10" s="4">
        <v>4.2709299700000001</v>
      </c>
      <c r="D10" s="7">
        <v>13</v>
      </c>
      <c r="F10" s="8"/>
      <c r="G10" s="9"/>
      <c r="H10" s="10"/>
    </row>
    <row r="11" spans="2:8" x14ac:dyDescent="0.25">
      <c r="B11" s="11" t="s">
        <v>17</v>
      </c>
      <c r="C11" s="4">
        <v>1.5349735799999999</v>
      </c>
      <c r="D11" s="7">
        <v>177</v>
      </c>
      <c r="F11" s="8"/>
      <c r="G11" s="9"/>
      <c r="H11" s="10"/>
    </row>
    <row r="12" spans="2:8" x14ac:dyDescent="0.25">
      <c r="B12" s="11" t="s">
        <v>22</v>
      </c>
      <c r="C12" s="4">
        <v>0.75312517000000001</v>
      </c>
      <c r="D12" s="7">
        <v>6</v>
      </c>
      <c r="F12" s="8"/>
      <c r="G12" s="9"/>
      <c r="H12" s="10"/>
    </row>
    <row r="13" spans="2:8" ht="15.75" thickBot="1" x14ac:dyDescent="0.3">
      <c r="B13" s="28" t="s">
        <v>47</v>
      </c>
      <c r="C13" s="16">
        <v>46.649932199999995</v>
      </c>
      <c r="D13" s="17">
        <v>696</v>
      </c>
      <c r="F13" s="8"/>
      <c r="G13" s="9"/>
      <c r="H13" s="10"/>
    </row>
    <row r="14" spans="2:8" x14ac:dyDescent="0.25">
      <c r="B14" s="5"/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45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29" t="s">
        <v>10</v>
      </c>
      <c r="D21" s="30"/>
    </row>
    <row r="22" spans="2:8" ht="15.75" thickBot="1" x14ac:dyDescent="0.3">
      <c r="B22" s="19" t="s">
        <v>14</v>
      </c>
      <c r="C22" s="13" t="s">
        <v>11</v>
      </c>
      <c r="D22" s="14" t="s">
        <v>3</v>
      </c>
      <c r="F22" s="8"/>
      <c r="G22" s="9"/>
      <c r="H22" s="10"/>
    </row>
    <row r="23" spans="2:8" x14ac:dyDescent="0.25">
      <c r="B23" s="18" t="s">
        <v>16</v>
      </c>
      <c r="C23" s="4">
        <v>4.8637299100000009</v>
      </c>
      <c r="D23" s="7">
        <v>441</v>
      </c>
      <c r="F23" s="8"/>
      <c r="G23" s="9"/>
      <c r="H23" s="10"/>
    </row>
    <row r="24" spans="2:8" x14ac:dyDescent="0.25">
      <c r="B24" s="18" t="s">
        <v>7</v>
      </c>
      <c r="C24" s="4">
        <v>12.207710670000003</v>
      </c>
      <c r="D24" s="7">
        <v>190</v>
      </c>
      <c r="F24" s="8"/>
      <c r="G24" s="9"/>
      <c r="H24" s="10"/>
    </row>
    <row r="25" spans="2:8" x14ac:dyDescent="0.25">
      <c r="B25" s="18" t="s">
        <v>8</v>
      </c>
      <c r="C25" s="4">
        <v>13.590868479999999</v>
      </c>
      <c r="D25" s="7">
        <v>37</v>
      </c>
      <c r="F25" s="8"/>
      <c r="G25" s="9"/>
      <c r="H25" s="10"/>
    </row>
    <row r="26" spans="2:8" x14ac:dyDescent="0.25">
      <c r="B26" s="18" t="s">
        <v>9</v>
      </c>
      <c r="C26" s="4">
        <v>15.98762314</v>
      </c>
      <c r="D26" s="7">
        <v>28</v>
      </c>
    </row>
    <row r="27" spans="2:8" ht="15.75" thickBot="1" x14ac:dyDescent="0.3">
      <c r="B27" s="20" t="s">
        <v>4</v>
      </c>
      <c r="C27" s="16">
        <f>SUM(C23:C26)</f>
        <v>46.649932200000009</v>
      </c>
      <c r="D27" s="17">
        <f t="shared" ref="D27" si="0">SUM(D23:D26)</f>
        <v>696</v>
      </c>
    </row>
    <row r="28" spans="2:8" x14ac:dyDescent="0.25">
      <c r="B28" s="27" t="s">
        <v>13</v>
      </c>
    </row>
    <row r="33" spans="2:8" ht="15.75" x14ac:dyDescent="0.25">
      <c r="B33" s="1" t="s">
        <v>46</v>
      </c>
    </row>
    <row r="34" spans="2:8" ht="16.5" thickBot="1" x14ac:dyDescent="0.3">
      <c r="B34" s="2" t="s">
        <v>0</v>
      </c>
    </row>
    <row r="35" spans="2:8" x14ac:dyDescent="0.25">
      <c r="C35" s="29" t="s">
        <v>10</v>
      </c>
      <c r="D35" s="30"/>
    </row>
    <row r="36" spans="2:8" ht="15.75" thickBot="1" x14ac:dyDescent="0.3">
      <c r="B36" s="12" t="s">
        <v>15</v>
      </c>
      <c r="C36" s="13" t="s">
        <v>11</v>
      </c>
      <c r="D36" s="14" t="s">
        <v>3</v>
      </c>
    </row>
    <row r="37" spans="2:8" x14ac:dyDescent="0.25">
      <c r="B37" s="11" t="s">
        <v>26</v>
      </c>
      <c r="C37" s="4">
        <v>28.606916400000003</v>
      </c>
      <c r="D37" s="7">
        <v>385</v>
      </c>
    </row>
    <row r="38" spans="2:8" x14ac:dyDescent="0.25">
      <c r="B38" s="11" t="s">
        <v>27</v>
      </c>
      <c r="C38" s="4">
        <v>10.687154199999995</v>
      </c>
      <c r="D38" s="7">
        <v>147</v>
      </c>
      <c r="F38" s="8"/>
      <c r="G38" s="9"/>
      <c r="H38" s="10"/>
    </row>
    <row r="39" spans="2:8" x14ac:dyDescent="0.25">
      <c r="B39" s="11" t="s">
        <v>30</v>
      </c>
      <c r="C39" s="4">
        <v>2.7153717799999995</v>
      </c>
      <c r="D39" s="7">
        <v>25</v>
      </c>
      <c r="F39" s="8"/>
      <c r="G39" s="9"/>
      <c r="H39" s="10"/>
    </row>
    <row r="40" spans="2:8" x14ac:dyDescent="0.25">
      <c r="B40" s="11" t="s">
        <v>28</v>
      </c>
      <c r="C40" s="4">
        <v>1.6325605400000001</v>
      </c>
      <c r="D40" s="7">
        <v>22</v>
      </c>
      <c r="F40" s="8"/>
      <c r="G40" s="9"/>
      <c r="H40" s="10"/>
    </row>
    <row r="41" spans="2:8" x14ac:dyDescent="0.25">
      <c r="B41" s="11" t="s">
        <v>31</v>
      </c>
      <c r="C41" s="4">
        <v>1.1456918699999996</v>
      </c>
      <c r="D41" s="7">
        <v>14</v>
      </c>
      <c r="F41" s="8"/>
      <c r="G41" s="9"/>
      <c r="H41" s="10"/>
    </row>
    <row r="42" spans="2:8" x14ac:dyDescent="0.25">
      <c r="B42" s="11" t="s">
        <v>29</v>
      </c>
      <c r="C42" s="4">
        <v>0.76198677000000004</v>
      </c>
      <c r="D42" s="7">
        <v>26</v>
      </c>
      <c r="F42" s="8"/>
      <c r="G42" s="9"/>
      <c r="H42" s="10"/>
    </row>
    <row r="43" spans="2:8" x14ac:dyDescent="0.25">
      <c r="B43" s="11" t="s">
        <v>33</v>
      </c>
      <c r="C43" s="4">
        <v>0.34536522000000003</v>
      </c>
      <c r="D43" s="7">
        <v>12</v>
      </c>
      <c r="F43" s="8"/>
      <c r="G43" s="9"/>
      <c r="H43" s="10"/>
    </row>
    <row r="44" spans="2:8" x14ac:dyDescent="0.25">
      <c r="B44" s="11" t="s">
        <v>37</v>
      </c>
      <c r="C44" s="4">
        <v>0.25493794000000003</v>
      </c>
      <c r="D44" s="7">
        <v>6</v>
      </c>
      <c r="F44" s="8"/>
      <c r="G44" s="9"/>
      <c r="H44" s="10"/>
    </row>
    <row r="45" spans="2:8" x14ac:dyDescent="0.25">
      <c r="B45" s="11" t="s">
        <v>35</v>
      </c>
      <c r="C45" s="4">
        <v>0.14711309</v>
      </c>
      <c r="D45" s="7">
        <v>12</v>
      </c>
      <c r="F45" s="8"/>
      <c r="G45" s="9"/>
      <c r="H45" s="10"/>
    </row>
    <row r="46" spans="2:8" x14ac:dyDescent="0.25">
      <c r="B46" s="11" t="s">
        <v>38</v>
      </c>
      <c r="C46" s="4">
        <v>0.13196433000000002</v>
      </c>
      <c r="D46" s="7">
        <v>20</v>
      </c>
      <c r="F46" s="8"/>
      <c r="G46" s="9"/>
      <c r="H46" s="10"/>
    </row>
    <row r="47" spans="2:8" x14ac:dyDescent="0.25">
      <c r="B47" s="11" t="s">
        <v>34</v>
      </c>
      <c r="C47" s="4">
        <v>9.4163259999999999E-2</v>
      </c>
      <c r="D47" s="7">
        <v>3</v>
      </c>
      <c r="F47" s="8"/>
      <c r="G47" s="9"/>
      <c r="H47" s="10"/>
    </row>
    <row r="48" spans="2:8" x14ac:dyDescent="0.25">
      <c r="B48" s="11" t="s">
        <v>32</v>
      </c>
      <c r="C48" s="4">
        <v>6.1896859999999998E-2</v>
      </c>
      <c r="D48" s="7">
        <v>12</v>
      </c>
      <c r="F48" s="8"/>
      <c r="G48" s="9"/>
      <c r="H48" s="10"/>
    </row>
    <row r="49" spans="2:8" x14ac:dyDescent="0.25">
      <c r="B49" s="11" t="s">
        <v>39</v>
      </c>
      <c r="C49" s="4">
        <v>3.2488200000000002E-2</v>
      </c>
      <c r="D49" s="7">
        <v>8</v>
      </c>
      <c r="F49" s="8"/>
      <c r="G49" s="9"/>
      <c r="H49" s="10"/>
    </row>
    <row r="50" spans="2:8" x14ac:dyDescent="0.25">
      <c r="B50" s="11" t="s">
        <v>36</v>
      </c>
      <c r="C50" s="4">
        <v>3.2321740000000002E-2</v>
      </c>
      <c r="D50" s="7">
        <v>4</v>
      </c>
      <c r="F50" s="8"/>
      <c r="G50" s="9"/>
      <c r="H50" s="10"/>
    </row>
    <row r="51" spans="2:8" ht="15.75" thickBot="1" x14ac:dyDescent="0.3">
      <c r="B51" s="15" t="s">
        <v>4</v>
      </c>
      <c r="C51" s="16">
        <f>SUM(C37:C50)</f>
        <v>46.649932199999995</v>
      </c>
      <c r="D51" s="17">
        <f>SUM(D37:D50)</f>
        <v>696</v>
      </c>
    </row>
  </sheetData>
  <mergeCells count="3">
    <mergeCell ref="C4:D4"/>
    <mergeCell ref="C21:D21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Carlos Angel</cp:lastModifiedBy>
  <dcterms:created xsi:type="dcterms:W3CDTF">2018-05-16T19:09:38Z</dcterms:created>
  <dcterms:modified xsi:type="dcterms:W3CDTF">2020-01-24T21:56:58Z</dcterms:modified>
</cp:coreProperties>
</file>