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DocumentosBDES\OFICIALES BANDESAL\UNIDAD DE ACCESO A LA INFORMACIÓN\INFORMACIÓN PARA PORTAL DE TRANSPARENCIA\2019\III TRIMESTRE\"/>
    </mc:Choice>
  </mc:AlternateContent>
  <bookViews>
    <workbookView xWindow="0" yWindow="0" windowWidth="24000" windowHeight="9600" tabRatio="690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C52" i="3"/>
  <c r="D15" i="1" l="1"/>
  <c r="C15" i="1"/>
  <c r="D55" i="2" l="1"/>
  <c r="C55" i="2"/>
  <c r="D31" i="2"/>
  <c r="C31" i="2"/>
  <c r="C16" i="2"/>
  <c r="D54" i="1" l="1"/>
  <c r="C54" i="1"/>
  <c r="D30" i="1"/>
  <c r="C30" i="1"/>
  <c r="D16" i="2" l="1"/>
  <c r="C51" i="4"/>
  <c r="D51" i="4" l="1"/>
  <c r="D27" i="4"/>
  <c r="C27" i="4"/>
  <c r="D13" i="4"/>
  <c r="C13" i="4"/>
  <c r="C13" i="3" l="1"/>
  <c r="D13" i="3"/>
  <c r="D27" i="3"/>
  <c r="C27" i="3"/>
</calcChain>
</file>

<file path=xl/sharedStrings.xml><?xml version="1.0" encoding="utf-8"?>
<sst xmlns="http://schemas.openxmlformats.org/spreadsheetml/2006/main" count="193" uniqueCount="47">
  <si>
    <t>Cifras en millones de USD</t>
  </si>
  <si>
    <t>SECTOR ECONÓMICO</t>
  </si>
  <si>
    <t>Monto</t>
  </si>
  <si>
    <t>Créditos</t>
  </si>
  <si>
    <t>TOTAL</t>
  </si>
  <si>
    <t>PERSONA NATURAL</t>
  </si>
  <si>
    <t>MICROEMPRESA</t>
  </si>
  <si>
    <t>PEQUENA</t>
  </si>
  <si>
    <t>MEDIANA</t>
  </si>
  <si>
    <t>GRANDE</t>
  </si>
  <si>
    <t>FDE</t>
  </si>
  <si>
    <t>Saldo</t>
  </si>
  <si>
    <t>2DO. PISO</t>
  </si>
  <si>
    <t>*Incluye Persona Natural.</t>
  </si>
  <si>
    <t>TAMAÑO DE EMPRESA</t>
  </si>
  <si>
    <t>DEPARTAMENTO</t>
  </si>
  <si>
    <t>MICROEMPRESA*</t>
  </si>
  <si>
    <t>SECTOR COMERCIO</t>
  </si>
  <si>
    <t>SECTOR AGROPECUARIO</t>
  </si>
  <si>
    <t>SECTOR INDUSTRIA MANUFACTURERA</t>
  </si>
  <si>
    <t>SECTOR SERVICIOS</t>
  </si>
  <si>
    <t>SECTOR CONSTRUCCION</t>
  </si>
  <si>
    <t>SECTOR TRANSPORTE, ALMACENAJE Y COMUNICACIONES</t>
  </si>
  <si>
    <t>SECTOR VIVIENDA</t>
  </si>
  <si>
    <t>SECTOR ELECTRICIDAD, GAS, AGUA Y SERVICIOS SANITARIOS</t>
  </si>
  <si>
    <t>SECTOR MINERIA Y CANTERAS</t>
  </si>
  <si>
    <t>SAN SALVADOR</t>
  </si>
  <si>
    <t>LA LIBERTAD</t>
  </si>
  <si>
    <t>SANTA ANA</t>
  </si>
  <si>
    <t>SONSONATE</t>
  </si>
  <si>
    <t>SAN MIGUEL</t>
  </si>
  <si>
    <t>LA PAZ</t>
  </si>
  <si>
    <t>USULUTAN</t>
  </si>
  <si>
    <t>AHUACHAPAN</t>
  </si>
  <si>
    <t>SAN VICENTE</t>
  </si>
  <si>
    <t>CHALATENANGO</t>
  </si>
  <si>
    <t>LA UNION</t>
  </si>
  <si>
    <t>MORAZAN</t>
  </si>
  <si>
    <t>CUSCATLAN</t>
  </si>
  <si>
    <t>CABAÑAS</t>
  </si>
  <si>
    <t>INSTITUCIONES FINANCIERAS</t>
  </si>
  <si>
    <t>A) MONTO OTORGADO POR SECTOR ECONÓMICO (ACUMULADO DE ENERO A SEPTIEMBRE 2019)</t>
  </si>
  <si>
    <t>B) MONTO OTORGADO POR TAMAÑO DE EMPRESA (ACUMULADO DE ENERO A SEPTIEMBRE 2019)</t>
  </si>
  <si>
    <t>C) MONTO OTORGADO POR DEPARTAMENTO (ACUMULADO DE ENERO A SEPTIEMBRE 2019)</t>
  </si>
  <si>
    <t>A) SALDO DE CARTERA POR SECTOR ECONÓMICO (AL 30 DE SEPTIEMBRE 2019)</t>
  </si>
  <si>
    <t>B) SALDO DE CARTERA POR TAMAÑO DE EMPRESA (AL 30 DE SEPTIEMBRE 2019)</t>
  </si>
  <si>
    <t>C) SALDO DE CARTERA POR DEPARTAMENTO (AL 30 DE SEPTIEMBRE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</si>
</sst>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2019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TRANSPORTE, ALMACENAJE Y COMUNICACIONES</c:v>
                </c:pt>
                <c:pt idx="5">
                  <c:v>SECTOR CONSTRUCCION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74.642096719999387</c:v>
                </c:pt>
                <c:pt idx="1">
                  <c:v>31.903995080000058</c:v>
                </c:pt>
                <c:pt idx="2">
                  <c:v>27.223510050000005</c:v>
                </c:pt>
                <c:pt idx="3">
                  <c:v>25.229493299999998</c:v>
                </c:pt>
                <c:pt idx="4">
                  <c:v>13.041287369999987</c:v>
                </c:pt>
                <c:pt idx="5">
                  <c:v>12.188597280000002</c:v>
                </c:pt>
                <c:pt idx="6">
                  <c:v>2.6874884499999987</c:v>
                </c:pt>
                <c:pt idx="7">
                  <c:v>1.746</c:v>
                </c:pt>
                <c:pt idx="8">
                  <c:v>4.7100000000000003E-2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TRANSPORTE, ALMACENAJE Y COMUNICACIONES</c:v>
                </c:pt>
                <c:pt idx="5">
                  <c:v>SECTOR CONSTRUCCION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2635</c:v>
                </c:pt>
                <c:pt idx="1">
                  <c:v>1071</c:v>
                </c:pt>
                <c:pt idx="2">
                  <c:v>392</c:v>
                </c:pt>
                <c:pt idx="3">
                  <c:v>392</c:v>
                </c:pt>
                <c:pt idx="4">
                  <c:v>575</c:v>
                </c:pt>
                <c:pt idx="5">
                  <c:v>497</c:v>
                </c:pt>
                <c:pt idx="6">
                  <c:v>152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2019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Cartera'!$C$6:$C$12</c:f>
              <c:numCache>
                <c:formatCode>_("$"* #,##0.00_);_("$"* \(#,##0.00\);_("$"* "-"??_);_(@_)</c:formatCode>
                <c:ptCount val="7"/>
                <c:pt idx="0">
                  <c:v>14.222841609999994</c:v>
                </c:pt>
                <c:pt idx="1">
                  <c:v>11.128865429999996</c:v>
                </c:pt>
                <c:pt idx="2">
                  <c:v>7.2200242200000018</c:v>
                </c:pt>
                <c:pt idx="3">
                  <c:v>5.2635529900000009</c:v>
                </c:pt>
                <c:pt idx="4">
                  <c:v>4.5573867599999991</c:v>
                </c:pt>
                <c:pt idx="5">
                  <c:v>1.4577205800000008</c:v>
                </c:pt>
                <c:pt idx="6">
                  <c:v>1.1294583500000002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Cartera'!$D$6:$D$12</c:f>
              <c:numCache>
                <c:formatCode>_(* #,##0_);_(* \(#,##0\);_(* "-"??_);_(@_)</c:formatCode>
                <c:ptCount val="7"/>
                <c:pt idx="0">
                  <c:v>245</c:v>
                </c:pt>
                <c:pt idx="1">
                  <c:v>179</c:v>
                </c:pt>
                <c:pt idx="2">
                  <c:v>85</c:v>
                </c:pt>
                <c:pt idx="3">
                  <c:v>9</c:v>
                </c:pt>
                <c:pt idx="4">
                  <c:v>14</c:v>
                </c:pt>
                <c:pt idx="5">
                  <c:v>175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Cartera'!$C$23:$C$26</c:f>
              <c:numCache>
                <c:formatCode>_("$"* #,##0.00_);_("$"* \(#,##0.00\);_("$"* "-"??_);_(@_)</c:formatCode>
                <c:ptCount val="4"/>
                <c:pt idx="0">
                  <c:v>7.6386846699999973</c:v>
                </c:pt>
                <c:pt idx="1">
                  <c:v>9.4371973399999955</c:v>
                </c:pt>
                <c:pt idx="2">
                  <c:v>13.337038209999998</c:v>
                </c:pt>
                <c:pt idx="3">
                  <c:v>14.566929719999999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Cartera'!$D$23:$D$26</c:f>
              <c:numCache>
                <c:formatCode>_(* #,##0_);_(* \(#,##0\);_(* "-"??_);_(@_)</c:formatCode>
                <c:ptCount val="4"/>
                <c:pt idx="0">
                  <c:v>517</c:v>
                </c:pt>
                <c:pt idx="1">
                  <c:v>128</c:v>
                </c:pt>
                <c:pt idx="2">
                  <c:v>39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2019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CUSCATLAN</c:v>
                </c:pt>
                <c:pt idx="7">
                  <c:v>LA PAZ</c:v>
                </c:pt>
                <c:pt idx="8">
                  <c:v>MORAZAN</c:v>
                </c:pt>
                <c:pt idx="9">
                  <c:v>CHALATENANGO</c:v>
                </c:pt>
                <c:pt idx="10">
                  <c:v>SAN VICENTE</c:v>
                </c:pt>
                <c:pt idx="11">
                  <c:v>USULUTAN</c:v>
                </c:pt>
                <c:pt idx="12">
                  <c:v>CABAÑAS</c:v>
                </c:pt>
                <c:pt idx="13">
                  <c:v>LA UNION</c:v>
                </c:pt>
              </c:strCache>
            </c:strRef>
          </c:cat>
          <c:val>
            <c:numRef>
              <c:f>'FDE - Saldo de Cartera'!$C$37:$C$50</c:f>
              <c:numCache>
                <c:formatCode>_("$"* #,##0.00_);_("$"* \(#,##0.00\);_("$"* "-"??_);_(@_)</c:formatCode>
                <c:ptCount val="14"/>
                <c:pt idx="0">
                  <c:v>27.063454509999996</c:v>
                </c:pt>
                <c:pt idx="1">
                  <c:v>10.9901649</c:v>
                </c:pt>
                <c:pt idx="2">
                  <c:v>2.7405630100000002</c:v>
                </c:pt>
                <c:pt idx="3">
                  <c:v>1.7078976200000004</c:v>
                </c:pt>
                <c:pt idx="4">
                  <c:v>0.94461442999999989</c:v>
                </c:pt>
                <c:pt idx="5">
                  <c:v>0.36639383999999997</c:v>
                </c:pt>
                <c:pt idx="6">
                  <c:v>0.33262312000000005</c:v>
                </c:pt>
                <c:pt idx="7">
                  <c:v>0.22875867999999999</c:v>
                </c:pt>
                <c:pt idx="8">
                  <c:v>0.20572988</c:v>
                </c:pt>
                <c:pt idx="9">
                  <c:v>0.15470914999999999</c:v>
                </c:pt>
                <c:pt idx="10">
                  <c:v>0.10029681999999999</c:v>
                </c:pt>
                <c:pt idx="11">
                  <c:v>7.4647789999999992E-2</c:v>
                </c:pt>
                <c:pt idx="12">
                  <c:v>3.6733149999999999E-2</c:v>
                </c:pt>
                <c:pt idx="13">
                  <c:v>3.3263040000000001E-2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CUSCATLAN</c:v>
                </c:pt>
                <c:pt idx="7">
                  <c:v>LA PAZ</c:v>
                </c:pt>
                <c:pt idx="8">
                  <c:v>MORAZAN</c:v>
                </c:pt>
                <c:pt idx="9">
                  <c:v>CHALATENANGO</c:v>
                </c:pt>
                <c:pt idx="10">
                  <c:v>SAN VICENTE</c:v>
                </c:pt>
                <c:pt idx="11">
                  <c:v>USULUTAN</c:v>
                </c:pt>
                <c:pt idx="12">
                  <c:v>CABAÑAS</c:v>
                </c:pt>
                <c:pt idx="13">
                  <c:v>LA UNION</c:v>
                </c:pt>
              </c:strCache>
            </c:strRef>
          </c:cat>
          <c:val>
            <c:numRef>
              <c:f>'FDE - Saldo de Cartera'!$D$37:$D$50</c:f>
              <c:numCache>
                <c:formatCode>_(* #,##0_);_(* \(#,##0\);_(* "-"??_);_(@_)</c:formatCode>
                <c:ptCount val="14"/>
                <c:pt idx="0">
                  <c:v>393</c:v>
                </c:pt>
                <c:pt idx="1">
                  <c:v>147</c:v>
                </c:pt>
                <c:pt idx="2">
                  <c:v>25</c:v>
                </c:pt>
                <c:pt idx="3">
                  <c:v>25</c:v>
                </c:pt>
                <c:pt idx="4">
                  <c:v>28</c:v>
                </c:pt>
                <c:pt idx="5">
                  <c:v>12</c:v>
                </c:pt>
                <c:pt idx="6">
                  <c:v>23</c:v>
                </c:pt>
                <c:pt idx="7">
                  <c:v>13</c:v>
                </c:pt>
                <c:pt idx="8">
                  <c:v>5</c:v>
                </c:pt>
                <c:pt idx="9">
                  <c:v>15</c:v>
                </c:pt>
                <c:pt idx="10">
                  <c:v>3</c:v>
                </c:pt>
                <c:pt idx="11">
                  <c:v>13</c:v>
                </c:pt>
                <c:pt idx="12">
                  <c:v>8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Otorgado'!$C$25:$C$29</c:f>
              <c:numCache>
                <c:formatCode>_("$"* #,##0.00_);_("$"* \(#,##0.00\);_("$"* "-"??_);_(@_)</c:formatCode>
                <c:ptCount val="5"/>
                <c:pt idx="0">
                  <c:v>9.7212087299999954</c:v>
                </c:pt>
                <c:pt idx="1">
                  <c:v>34.241840610000089</c:v>
                </c:pt>
                <c:pt idx="2">
                  <c:v>41.106841709999991</c:v>
                </c:pt>
                <c:pt idx="3">
                  <c:v>42.012096669999998</c:v>
                </c:pt>
                <c:pt idx="4">
                  <c:v>61.627580530000074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Otorgado'!$D$25:$D$29</c:f>
              <c:numCache>
                <c:formatCode>_(* #,##0_);_(* \(#,##0\);_(* "-"??_);_(@_)</c:formatCode>
                <c:ptCount val="5"/>
                <c:pt idx="0">
                  <c:v>640</c:v>
                </c:pt>
                <c:pt idx="1">
                  <c:v>3503</c:v>
                </c:pt>
                <c:pt idx="2">
                  <c:v>1031</c:v>
                </c:pt>
                <c:pt idx="3">
                  <c:v>348</c:v>
                </c:pt>
                <c:pt idx="4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2019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SAN VICENTE</c:v>
                </c:pt>
                <c:pt idx="10">
                  <c:v>CHALATENANGO</c:v>
                </c:pt>
                <c:pt idx="11">
                  <c:v>MORAZAN</c:v>
                </c:pt>
                <c:pt idx="12">
                  <c:v>CABAÑAS</c:v>
                </c:pt>
                <c:pt idx="13">
                  <c:v>CUSCATLAN</c:v>
                </c:pt>
              </c:strCache>
            </c:strRef>
          </c:cat>
          <c:val>
            <c:numRef>
              <c:f>'BDES - Monto Otorgado'!$C$40:$C$53</c:f>
              <c:numCache>
                <c:formatCode>_("$"* #,##0.00_);_("$"* \(#,##0.00\);_("$"* "-"??_);_(@_)</c:formatCode>
                <c:ptCount val="14"/>
                <c:pt idx="0">
                  <c:v>73.721844659999547</c:v>
                </c:pt>
                <c:pt idx="1">
                  <c:v>61.822770980000143</c:v>
                </c:pt>
                <c:pt idx="2">
                  <c:v>10.141531320000013</c:v>
                </c:pt>
                <c:pt idx="3">
                  <c:v>7.8937514699999998</c:v>
                </c:pt>
                <c:pt idx="4">
                  <c:v>7.6104578899999824</c:v>
                </c:pt>
                <c:pt idx="5">
                  <c:v>5.4963050299999923</c:v>
                </c:pt>
                <c:pt idx="6">
                  <c:v>5.2593579699999884</c:v>
                </c:pt>
                <c:pt idx="7">
                  <c:v>5.1701006099999889</c:v>
                </c:pt>
                <c:pt idx="8">
                  <c:v>3.1706797599999983</c:v>
                </c:pt>
                <c:pt idx="9">
                  <c:v>3.1637654999999976</c:v>
                </c:pt>
                <c:pt idx="10">
                  <c:v>1.9279930799999991</c:v>
                </c:pt>
                <c:pt idx="11">
                  <c:v>1.3778638899999978</c:v>
                </c:pt>
                <c:pt idx="12">
                  <c:v>1.05949607</c:v>
                </c:pt>
                <c:pt idx="13">
                  <c:v>0.89365001999999927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SAN VICENTE</c:v>
                </c:pt>
                <c:pt idx="10">
                  <c:v>CHALATENANGO</c:v>
                </c:pt>
                <c:pt idx="11">
                  <c:v>MORAZAN</c:v>
                </c:pt>
                <c:pt idx="12">
                  <c:v>CABAÑAS</c:v>
                </c:pt>
                <c:pt idx="13">
                  <c:v>CUSCATLAN</c:v>
                </c:pt>
              </c:strCache>
            </c:strRef>
          </c:cat>
          <c:val>
            <c:numRef>
              <c:f>'BDES - Monto Otorgado'!$D$40:$D$53</c:f>
              <c:numCache>
                <c:formatCode>_(* #,##0_);_(* \(#,##0\);_(* "-"??_);_(@_)</c:formatCode>
                <c:ptCount val="14"/>
                <c:pt idx="0">
                  <c:v>1477</c:v>
                </c:pt>
                <c:pt idx="1">
                  <c:v>704</c:v>
                </c:pt>
                <c:pt idx="2">
                  <c:v>497</c:v>
                </c:pt>
                <c:pt idx="3">
                  <c:v>299</c:v>
                </c:pt>
                <c:pt idx="4">
                  <c:v>643</c:v>
                </c:pt>
                <c:pt idx="5">
                  <c:v>494</c:v>
                </c:pt>
                <c:pt idx="6">
                  <c:v>493</c:v>
                </c:pt>
                <c:pt idx="7">
                  <c:v>263</c:v>
                </c:pt>
                <c:pt idx="8">
                  <c:v>207</c:v>
                </c:pt>
                <c:pt idx="9">
                  <c:v>171</c:v>
                </c:pt>
                <c:pt idx="10">
                  <c:v>44</c:v>
                </c:pt>
                <c:pt idx="11">
                  <c:v>282</c:v>
                </c:pt>
                <c:pt idx="12">
                  <c:v>52</c:v>
                </c:pt>
                <c:pt idx="1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2019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98.759857840000066</c:v>
                </c:pt>
                <c:pt idx="1">
                  <c:v>85.063362350000006</c:v>
                </c:pt>
                <c:pt idx="2">
                  <c:v>64.76572583999976</c:v>
                </c:pt>
                <c:pt idx="3">
                  <c:v>45.598166090000277</c:v>
                </c:pt>
                <c:pt idx="4">
                  <c:v>39.768819509999993</c:v>
                </c:pt>
                <c:pt idx="5">
                  <c:v>36.669609380000004</c:v>
                </c:pt>
                <c:pt idx="6">
                  <c:v>29.234698139999995</c:v>
                </c:pt>
                <c:pt idx="7">
                  <c:v>2.2607569999999995</c:v>
                </c:pt>
                <c:pt idx="8">
                  <c:v>0.69738554999999991</c:v>
                </c:pt>
                <c:pt idx="9">
                  <c:v>9.634347E-2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5370</c:v>
                </c:pt>
                <c:pt idx="1">
                  <c:v>4041</c:v>
                </c:pt>
                <c:pt idx="2">
                  <c:v>2206</c:v>
                </c:pt>
                <c:pt idx="3">
                  <c:v>2604</c:v>
                </c:pt>
                <c:pt idx="4">
                  <c:v>725</c:v>
                </c:pt>
                <c:pt idx="5">
                  <c:v>2483</c:v>
                </c:pt>
                <c:pt idx="6">
                  <c:v>1282</c:v>
                </c:pt>
                <c:pt idx="7">
                  <c:v>10</c:v>
                </c:pt>
                <c:pt idx="8">
                  <c:v>3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102.74904126999981</c:v>
                </c:pt>
                <c:pt idx="1">
                  <c:v>62.620403039999744</c:v>
                </c:pt>
                <c:pt idx="2">
                  <c:v>79.949470430000019</c:v>
                </c:pt>
                <c:pt idx="3">
                  <c:v>78.033040489999976</c:v>
                </c:pt>
                <c:pt idx="4">
                  <c:v>79.562769939999981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8128</c:v>
                </c:pt>
                <c:pt idx="1">
                  <c:v>7569</c:v>
                </c:pt>
                <c:pt idx="2">
                  <c:v>2285</c:v>
                </c:pt>
                <c:pt idx="3">
                  <c:v>507</c:v>
                </c:pt>
                <c:pt idx="4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2019</a:t>
            </a: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Cartera'!$C$41:$C$54</c:f>
              <c:numCache>
                <c:formatCode>_("$"* #,##0.00_);_("$"* \(#,##0.00\);_("$"* "-"??_);_(@_)</c:formatCode>
                <c:ptCount val="14"/>
                <c:pt idx="0">
                  <c:v>173.13826374000044</c:v>
                </c:pt>
                <c:pt idx="1">
                  <c:v>90.6621506299999</c:v>
                </c:pt>
                <c:pt idx="2">
                  <c:v>24.402413369999948</c:v>
                </c:pt>
                <c:pt idx="3">
                  <c:v>22.926879500000016</c:v>
                </c:pt>
                <c:pt idx="4">
                  <c:v>18.592557929999995</c:v>
                </c:pt>
                <c:pt idx="5">
                  <c:v>12.582781470000008</c:v>
                </c:pt>
                <c:pt idx="6">
                  <c:v>12.242557490000028</c:v>
                </c:pt>
                <c:pt idx="7">
                  <c:v>11.465751719999993</c:v>
                </c:pt>
                <c:pt idx="8">
                  <c:v>10.237398050000005</c:v>
                </c:pt>
                <c:pt idx="9">
                  <c:v>7.5848242099999998</c:v>
                </c:pt>
                <c:pt idx="10">
                  <c:v>6.6486333900000014</c:v>
                </c:pt>
                <c:pt idx="11">
                  <c:v>4.8806909199999984</c:v>
                </c:pt>
                <c:pt idx="12">
                  <c:v>4.4974401899999981</c:v>
                </c:pt>
                <c:pt idx="13">
                  <c:v>3.052382559999999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Cartera'!$D$41:$D$54</c:f>
              <c:numCache>
                <c:formatCode>_(* #,##0_);_(* \(#,##0\);_(* "-"??_);_(@_)</c:formatCode>
                <c:ptCount val="14"/>
                <c:pt idx="0">
                  <c:v>6750</c:v>
                </c:pt>
                <c:pt idx="1">
                  <c:v>1878</c:v>
                </c:pt>
                <c:pt idx="2">
                  <c:v>1501</c:v>
                </c:pt>
                <c:pt idx="3">
                  <c:v>1970</c:v>
                </c:pt>
                <c:pt idx="4">
                  <c:v>998</c:v>
                </c:pt>
                <c:pt idx="5">
                  <c:v>682</c:v>
                </c:pt>
                <c:pt idx="6">
                  <c:v>1254</c:v>
                </c:pt>
                <c:pt idx="7">
                  <c:v>1228</c:v>
                </c:pt>
                <c:pt idx="8">
                  <c:v>659</c:v>
                </c:pt>
                <c:pt idx="9">
                  <c:v>148</c:v>
                </c:pt>
                <c:pt idx="10">
                  <c:v>393</c:v>
                </c:pt>
                <c:pt idx="11">
                  <c:v>609</c:v>
                </c:pt>
                <c:pt idx="12">
                  <c:v>200</c:v>
                </c:pt>
                <c:pt idx="13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2019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CF-4EC7-96C3-406F2A722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Otorgado'!$B$6:$B$12</c:f>
              <c:strCache>
                <c:ptCount val="7"/>
                <c:pt idx="0">
                  <c:v>INSTITUCIONES FINANCIERAS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COMERCIO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Monto Otorgado'!$C$6:$C$12</c:f>
              <c:numCache>
                <c:formatCode>_("$"* #,##0.00_);_("$"* \(#,##0.00\);_("$"* "-"??_);_(@_)</c:formatCode>
                <c:ptCount val="7"/>
                <c:pt idx="0">
                  <c:v>2.7</c:v>
                </c:pt>
                <c:pt idx="1">
                  <c:v>2.637361980000001</c:v>
                </c:pt>
                <c:pt idx="2">
                  <c:v>1.27953626</c:v>
                </c:pt>
                <c:pt idx="3">
                  <c:v>0.99141569000000018</c:v>
                </c:pt>
                <c:pt idx="4">
                  <c:v>0.26227900000000004</c:v>
                </c:pt>
                <c:pt idx="5">
                  <c:v>0.158</c:v>
                </c:pt>
                <c:pt idx="6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CF-4EC7-96C3-406F2A722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Otorgado'!$B$6:$B$12</c:f>
              <c:strCache>
                <c:ptCount val="7"/>
                <c:pt idx="0">
                  <c:v>INSTITUCIONES FINANCIERAS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COMERCIO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Monto Otorgado'!$D$6:$D$12</c:f>
              <c:numCache>
                <c:formatCode>_(* #,##0_);_(* \(#,##0\);_(* "-"??_);_(@_)</c:formatCode>
                <c:ptCount val="7"/>
                <c:pt idx="0">
                  <c:v>1</c:v>
                </c:pt>
                <c:pt idx="1">
                  <c:v>83</c:v>
                </c:pt>
                <c:pt idx="2">
                  <c:v>37</c:v>
                </c:pt>
                <c:pt idx="3">
                  <c:v>18</c:v>
                </c:pt>
                <c:pt idx="4">
                  <c:v>42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2019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Otorgado'!$C$23:$C$26</c:f>
              <c:numCache>
                <c:formatCode>_("$"* #,##0.00_);_("$"* \(#,##0.00\);_("$"* "-"??_);_(@_)</c:formatCode>
                <c:ptCount val="4"/>
                <c:pt idx="0">
                  <c:v>2.9861267499999977</c:v>
                </c:pt>
                <c:pt idx="1">
                  <c:v>0.57572617999999998</c:v>
                </c:pt>
                <c:pt idx="2">
                  <c:v>0.48332600000000003</c:v>
                </c:pt>
                <c:pt idx="3">
                  <c:v>4.0084140000000001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Otorgado'!$D$23:$D$26</c:f>
              <c:numCache>
                <c:formatCode>_(* #,##0_);_(* \(#,##0\);_(* "-"??_);_(@_)</c:formatCode>
                <c:ptCount val="4"/>
                <c:pt idx="0">
                  <c:v>165</c:v>
                </c:pt>
                <c:pt idx="1">
                  <c:v>12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septiembre 2019</a:t>
            </a:r>
            <a:endParaRPr lang="es-SV" sz="1200"/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Otorgado'!$C$37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EE-46E7-9D29-5305676A704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AF5-420F-9389-F0B8E7AD7F4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4D4-4FD7-93BC-91BB12DDBB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MORAZAN</c:v>
                </c:pt>
                <c:pt idx="5">
                  <c:v>SAN MIGUEL</c:v>
                </c:pt>
                <c:pt idx="6">
                  <c:v>USULUTAN</c:v>
                </c:pt>
                <c:pt idx="7">
                  <c:v>CHALATENANGO</c:v>
                </c:pt>
                <c:pt idx="8">
                  <c:v>CUSCATLAN</c:v>
                </c:pt>
                <c:pt idx="9">
                  <c:v>LA PAZ</c:v>
                </c:pt>
                <c:pt idx="10">
                  <c:v>CABAÑAS</c:v>
                </c:pt>
                <c:pt idx="11">
                  <c:v>AHUACHAPAN</c:v>
                </c:pt>
                <c:pt idx="12">
                  <c:v>LA UNION</c:v>
                </c:pt>
                <c:pt idx="13">
                  <c:v>SAN VICENTE</c:v>
                </c:pt>
              </c:strCache>
            </c:strRef>
          </c:cat>
          <c:val>
            <c:numRef>
              <c:f>'FDE - Monto Otorgado'!$C$38:$C$51</c:f>
              <c:numCache>
                <c:formatCode>_("$"* #,##0.00_);_("$"* \(#,##0.00\);_("$"* "-"??_);_(@_)</c:formatCode>
                <c:ptCount val="14"/>
                <c:pt idx="0">
                  <c:v>4.6350045499999997</c:v>
                </c:pt>
                <c:pt idx="1">
                  <c:v>2.0830189099999998</c:v>
                </c:pt>
                <c:pt idx="2">
                  <c:v>0.42104478000000001</c:v>
                </c:pt>
                <c:pt idx="3">
                  <c:v>0.20630115000000004</c:v>
                </c:pt>
                <c:pt idx="4">
                  <c:v>0.20588000000000001</c:v>
                </c:pt>
                <c:pt idx="5">
                  <c:v>0.16020099999999998</c:v>
                </c:pt>
                <c:pt idx="6">
                  <c:v>9.4149999999999998E-2</c:v>
                </c:pt>
                <c:pt idx="7">
                  <c:v>8.7499999999999994E-2</c:v>
                </c:pt>
                <c:pt idx="8">
                  <c:v>3.6276780000000002E-2</c:v>
                </c:pt>
                <c:pt idx="9">
                  <c:v>3.3493999999999996E-2</c:v>
                </c:pt>
                <c:pt idx="10">
                  <c:v>3.1E-2</c:v>
                </c:pt>
                <c:pt idx="11">
                  <c:v>2.4133760000000001E-2</c:v>
                </c:pt>
                <c:pt idx="12">
                  <c:v>2.1588000000000003E-2</c:v>
                </c:pt>
                <c:pt idx="13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Otorgado'!$D$37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8EE-46E7-9D29-5305676A704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4AF5-420F-9389-F0B8E7AD7F4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54D4-4FD7-93BC-91BB12DDBB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MORAZAN</c:v>
                </c:pt>
                <c:pt idx="5">
                  <c:v>SAN MIGUEL</c:v>
                </c:pt>
                <c:pt idx="6">
                  <c:v>USULUTAN</c:v>
                </c:pt>
                <c:pt idx="7">
                  <c:v>CHALATENANGO</c:v>
                </c:pt>
                <c:pt idx="8">
                  <c:v>CUSCATLAN</c:v>
                </c:pt>
                <c:pt idx="9">
                  <c:v>LA PAZ</c:v>
                </c:pt>
                <c:pt idx="10">
                  <c:v>CABAÑAS</c:v>
                </c:pt>
                <c:pt idx="11">
                  <c:v>AHUACHAPAN</c:v>
                </c:pt>
                <c:pt idx="12">
                  <c:v>LA UNION</c:v>
                </c:pt>
                <c:pt idx="13">
                  <c:v>SAN VICENTE</c:v>
                </c:pt>
              </c:strCache>
            </c:strRef>
          </c:cat>
          <c:val>
            <c:numRef>
              <c:f>'FDE - Monto Otorgado'!$D$38:$D$51</c:f>
              <c:numCache>
                <c:formatCode>_(* #,##0_);_(* \(#,##0\);_(* "-"??_);_(@_)</c:formatCode>
                <c:ptCount val="14"/>
                <c:pt idx="0">
                  <c:v>78</c:v>
                </c:pt>
                <c:pt idx="1">
                  <c:v>44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18</xdr:row>
      <xdr:rowOff>123825</xdr:rowOff>
    </xdr:from>
    <xdr:to>
      <xdr:col>10</xdr:col>
      <xdr:colOff>9525</xdr:colOff>
      <xdr:row>33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37</xdr:row>
      <xdr:rowOff>38100</xdr:rowOff>
    </xdr:from>
    <xdr:to>
      <xdr:col>10</xdr:col>
      <xdr:colOff>57150</xdr:colOff>
      <xdr:row>52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0</xdr:row>
      <xdr:rowOff>161925</xdr:rowOff>
    </xdr:from>
    <xdr:to>
      <xdr:col>11</xdr:col>
      <xdr:colOff>314325</xdr:colOff>
      <xdr:row>15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428625</xdr:colOff>
      <xdr:row>35</xdr:row>
      <xdr:rowOff>0</xdr:rowOff>
    </xdr:from>
    <xdr:to>
      <xdr:col>11</xdr:col>
      <xdr:colOff>304800</xdr:colOff>
      <xdr:row>50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133350</xdr:rowOff>
    </xdr:from>
    <xdr:to>
      <xdr:col>10</xdr:col>
      <xdr:colOff>0</xdr:colOff>
      <xdr:row>15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18</xdr:row>
      <xdr:rowOff>9525</xdr:rowOff>
    </xdr:from>
    <xdr:to>
      <xdr:col>10</xdr:col>
      <xdr:colOff>9525</xdr:colOff>
      <xdr:row>33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35</xdr:row>
      <xdr:rowOff>133350</xdr:rowOff>
    </xdr:from>
    <xdr:to>
      <xdr:col>9</xdr:col>
      <xdr:colOff>752475</xdr:colOff>
      <xdr:row>51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59" tableBorderDxfId="58">
  <autoFilter ref="B5:D14"/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2" totalsRowShown="0" headerRowBorderDxfId="14" tableBorderDxfId="13">
  <autoFilter ref="B5:D12"/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2:D26" totalsRowShown="0" headerRowBorderDxfId="9" tableBorderDxfId="8">
  <autoFilter ref="B22:D26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36:D50" totalsRowShown="0" headerRowBorderDxfId="4" tableBorderDxfId="3">
  <autoFilter ref="B36:D50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4:D29" totalsRowShown="0" headerRowBorderDxfId="54" tableBorderDxfId="53">
  <autoFilter ref="B24:D29"/>
  <tableColumns count="3">
    <tableColumn id="1" name="TAMAÑO DE EMPRESA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39:D53" totalsRowShown="0" headerRowBorderDxfId="49" tableBorderDxfId="48">
  <autoFilter ref="B39:D53"/>
  <tableColumns count="3">
    <tableColumn id="1" name="DEPARTAMENT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tableColumns count="3">
    <tableColumn id="1" name="TAMAÑO DE EMPRESA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tableColumns count="3">
    <tableColumn id="1" name="DEPARTAMENT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2" totalsRowShown="0" headerRowBorderDxfId="29" tableBorderDxfId="28">
  <autoFilter ref="B5:D12"/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2:D26" totalsRowShown="0" headerRowBorderDxfId="24" tableBorderDxfId="23">
  <autoFilter ref="B22:D26"/>
  <tableColumns count="3">
    <tableColumn id="1" name="TAMAÑO DE EMPRESA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7:D51" totalsRowShown="0" headerRowBorderDxfId="19" tableBorderDxfId="18">
  <autoFilter ref="B37:D51"/>
  <tableColumns count="3">
    <tableColumn id="1" name="DEPARTAMENT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4"/>
  <sheetViews>
    <sheetView showGridLines="0" tabSelected="1" workbookViewId="0">
      <selection activeCell="B2" sqref="B2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54.453125" bestFit="1" customWidth="1"/>
  </cols>
  <sheetData>
    <row r="2" spans="2:8" ht="15.5" x14ac:dyDescent="0.35">
      <c r="B2" s="1" t="s">
        <v>41</v>
      </c>
      <c r="C2"/>
      <c r="D2"/>
    </row>
    <row r="3" spans="2:8" ht="16" thickBot="1" x14ac:dyDescent="0.4">
      <c r="B3" s="2" t="s">
        <v>0</v>
      </c>
    </row>
    <row r="4" spans="2:8" x14ac:dyDescent="0.35">
      <c r="C4" s="28" t="s">
        <v>12</v>
      </c>
      <c r="D4" s="29"/>
    </row>
    <row r="5" spans="2:8" ht="15" thickBot="1" x14ac:dyDescent="0.4">
      <c r="B5" s="12" t="s">
        <v>1</v>
      </c>
      <c r="C5" s="13" t="s">
        <v>2</v>
      </c>
      <c r="D5" s="14" t="s">
        <v>3</v>
      </c>
    </row>
    <row r="6" spans="2:8" x14ac:dyDescent="0.35">
      <c r="B6" s="11" t="s">
        <v>17</v>
      </c>
      <c r="C6" s="25">
        <v>74.642096719999387</v>
      </c>
      <c r="D6" s="7">
        <v>2635</v>
      </c>
      <c r="F6" s="8"/>
      <c r="G6" s="9"/>
      <c r="H6" s="21"/>
    </row>
    <row r="7" spans="2:8" x14ac:dyDescent="0.35">
      <c r="B7" s="11" t="s">
        <v>18</v>
      </c>
      <c r="C7" s="25">
        <v>31.903995080000058</v>
      </c>
      <c r="D7" s="7">
        <v>1071</v>
      </c>
      <c r="F7" s="8"/>
      <c r="G7" s="9"/>
      <c r="H7" s="21"/>
    </row>
    <row r="8" spans="2:8" x14ac:dyDescent="0.35">
      <c r="B8" s="11" t="s">
        <v>20</v>
      </c>
      <c r="C8" s="25">
        <v>27.223510050000005</v>
      </c>
      <c r="D8" s="7">
        <v>392</v>
      </c>
      <c r="F8" s="8"/>
      <c r="G8" s="9"/>
      <c r="H8" s="21"/>
    </row>
    <row r="9" spans="2:8" x14ac:dyDescent="0.35">
      <c r="B9" s="11" t="s">
        <v>19</v>
      </c>
      <c r="C9" s="25">
        <v>25.229493299999998</v>
      </c>
      <c r="D9" s="7">
        <v>392</v>
      </c>
      <c r="F9" s="8"/>
      <c r="G9" s="9"/>
      <c r="H9" s="21"/>
    </row>
    <row r="10" spans="2:8" x14ac:dyDescent="0.35">
      <c r="B10" s="11" t="s">
        <v>22</v>
      </c>
      <c r="C10" s="25">
        <v>13.041287369999987</v>
      </c>
      <c r="D10" s="7">
        <v>575</v>
      </c>
      <c r="F10" s="8"/>
      <c r="G10" s="9"/>
      <c r="H10" s="21"/>
    </row>
    <row r="11" spans="2:8" x14ac:dyDescent="0.35">
      <c r="B11" s="11" t="s">
        <v>21</v>
      </c>
      <c r="C11" s="25">
        <v>12.188597280000002</v>
      </c>
      <c r="D11" s="7">
        <v>497</v>
      </c>
      <c r="F11" s="8"/>
      <c r="G11" s="9"/>
      <c r="H11" s="21"/>
    </row>
    <row r="12" spans="2:8" x14ac:dyDescent="0.35">
      <c r="B12" s="11" t="s">
        <v>23</v>
      </c>
      <c r="C12" s="25">
        <v>2.6874884499999987</v>
      </c>
      <c r="D12" s="7">
        <v>152</v>
      </c>
      <c r="F12" s="8"/>
      <c r="G12" s="9"/>
      <c r="H12" s="21"/>
    </row>
    <row r="13" spans="2:8" x14ac:dyDescent="0.35">
      <c r="B13" s="11" t="s">
        <v>24</v>
      </c>
      <c r="C13" s="25">
        <v>1.746</v>
      </c>
      <c r="D13" s="7">
        <v>2</v>
      </c>
      <c r="F13" s="8"/>
      <c r="G13" s="9"/>
      <c r="H13" s="21"/>
    </row>
    <row r="14" spans="2:8" x14ac:dyDescent="0.35">
      <c r="B14" s="11" t="s">
        <v>25</v>
      </c>
      <c r="C14" s="25">
        <v>4.7100000000000003E-2</v>
      </c>
      <c r="D14" s="7">
        <v>3</v>
      </c>
      <c r="G14" s="9"/>
      <c r="H14" s="21"/>
    </row>
    <row r="15" spans="2:8" ht="15" thickBot="1" x14ac:dyDescent="0.4">
      <c r="B15" s="15" t="s">
        <v>4</v>
      </c>
      <c r="C15" s="26">
        <f>SUBTOTAL(109,Tabla211[Monto])</f>
        <v>188.70956824999945</v>
      </c>
      <c r="D15" s="17">
        <f>SUBTOTAL(109,Tabla211[Créditos])</f>
        <v>5719</v>
      </c>
    </row>
    <row r="16" spans="2:8" x14ac:dyDescent="0.35">
      <c r="B16" s="5"/>
    </row>
    <row r="17" spans="2:8" x14ac:dyDescent="0.35">
      <c r="B17" s="5"/>
    </row>
    <row r="18" spans="2:8" x14ac:dyDescent="0.35">
      <c r="B18" s="5"/>
    </row>
    <row r="19" spans="2:8" x14ac:dyDescent="0.35">
      <c r="B19" s="5"/>
    </row>
    <row r="20" spans="2:8" x14ac:dyDescent="0.35">
      <c r="B20" s="5"/>
    </row>
    <row r="21" spans="2:8" ht="15.5" x14ac:dyDescent="0.35">
      <c r="B21" s="1" t="s">
        <v>42</v>
      </c>
      <c r="D21" s="6"/>
    </row>
    <row r="22" spans="2:8" ht="16" thickBot="1" x14ac:dyDescent="0.4">
      <c r="B22" s="2" t="s">
        <v>0</v>
      </c>
      <c r="D22" s="6"/>
    </row>
    <row r="23" spans="2:8" x14ac:dyDescent="0.35">
      <c r="C23" s="28" t="s">
        <v>12</v>
      </c>
      <c r="D23" s="29"/>
    </row>
    <row r="24" spans="2:8" ht="15" thickBot="1" x14ac:dyDescent="0.4">
      <c r="B24" s="19" t="s">
        <v>14</v>
      </c>
      <c r="C24" s="13" t="s">
        <v>2</v>
      </c>
      <c r="D24" s="14" t="s">
        <v>3</v>
      </c>
      <c r="F24" s="8"/>
      <c r="G24" s="9"/>
      <c r="H24" s="21"/>
    </row>
    <row r="25" spans="2:8" x14ac:dyDescent="0.35">
      <c r="B25" s="18" t="s">
        <v>5</v>
      </c>
      <c r="C25" s="25">
        <v>9.7212087299999954</v>
      </c>
      <c r="D25" s="7">
        <v>640</v>
      </c>
      <c r="F25" s="8"/>
      <c r="G25" s="9"/>
      <c r="H25" s="21"/>
    </row>
    <row r="26" spans="2:8" x14ac:dyDescent="0.35">
      <c r="B26" s="18" t="s">
        <v>6</v>
      </c>
      <c r="C26" s="25">
        <v>34.241840610000089</v>
      </c>
      <c r="D26" s="7">
        <v>3503</v>
      </c>
      <c r="F26" s="8"/>
      <c r="G26" s="9"/>
      <c r="H26" s="21"/>
    </row>
    <row r="27" spans="2:8" x14ac:dyDescent="0.35">
      <c r="B27" s="18" t="s">
        <v>7</v>
      </c>
      <c r="C27" s="25">
        <v>41.106841709999991</v>
      </c>
      <c r="D27" s="7">
        <v>1031</v>
      </c>
      <c r="F27" s="8"/>
      <c r="G27" s="9"/>
      <c r="H27" s="21"/>
    </row>
    <row r="28" spans="2:8" x14ac:dyDescent="0.35">
      <c r="B28" s="18" t="s">
        <v>8</v>
      </c>
      <c r="C28" s="25">
        <v>42.012096669999998</v>
      </c>
      <c r="D28" s="7">
        <v>348</v>
      </c>
      <c r="F28" s="8"/>
      <c r="G28" s="9"/>
      <c r="H28" s="21"/>
    </row>
    <row r="29" spans="2:8" x14ac:dyDescent="0.35">
      <c r="B29" s="18" t="s">
        <v>9</v>
      </c>
      <c r="C29" s="25">
        <v>61.627580530000074</v>
      </c>
      <c r="D29" s="7">
        <v>197</v>
      </c>
    </row>
    <row r="30" spans="2:8" ht="15" thickBot="1" x14ac:dyDescent="0.4">
      <c r="B30" s="20" t="s">
        <v>4</v>
      </c>
      <c r="C30" s="26">
        <f>SUM(C25:C29)</f>
        <v>188.70956825000016</v>
      </c>
      <c r="D30" s="17">
        <f t="shared" ref="D30" si="0">SUM(D25:D29)</f>
        <v>5719</v>
      </c>
    </row>
    <row r="31" spans="2:8" x14ac:dyDescent="0.35">
      <c r="B31" s="5"/>
    </row>
    <row r="36" spans="2:8" ht="15.5" x14ac:dyDescent="0.35">
      <c r="B36" s="1" t="s">
        <v>43</v>
      </c>
    </row>
    <row r="37" spans="2:8" ht="16" thickBot="1" x14ac:dyDescent="0.4">
      <c r="B37" s="2" t="s">
        <v>0</v>
      </c>
    </row>
    <row r="38" spans="2:8" x14ac:dyDescent="0.35">
      <c r="C38" s="28" t="s">
        <v>12</v>
      </c>
      <c r="D38" s="29"/>
    </row>
    <row r="39" spans="2:8" ht="15" thickBot="1" x14ac:dyDescent="0.4">
      <c r="B39" s="12" t="s">
        <v>15</v>
      </c>
      <c r="C39" s="13" t="s">
        <v>2</v>
      </c>
      <c r="D39" s="14" t="s">
        <v>3</v>
      </c>
      <c r="F39" s="8"/>
      <c r="G39" s="9"/>
      <c r="H39" s="21"/>
    </row>
    <row r="40" spans="2:8" x14ac:dyDescent="0.35">
      <c r="B40" s="11" t="s">
        <v>26</v>
      </c>
      <c r="C40" s="25">
        <v>73.721844659999547</v>
      </c>
      <c r="D40" s="7">
        <v>1477</v>
      </c>
      <c r="F40" s="8"/>
      <c r="G40" s="9"/>
      <c r="H40" s="21"/>
    </row>
    <row r="41" spans="2:8" x14ac:dyDescent="0.35">
      <c r="B41" s="11" t="s">
        <v>27</v>
      </c>
      <c r="C41" s="25">
        <v>61.822770980000143</v>
      </c>
      <c r="D41" s="7">
        <v>704</v>
      </c>
      <c r="F41" s="8"/>
      <c r="G41" s="9"/>
      <c r="H41" s="21"/>
    </row>
    <row r="42" spans="2:8" x14ac:dyDescent="0.35">
      <c r="B42" s="11" t="s">
        <v>28</v>
      </c>
      <c r="C42" s="25">
        <v>10.141531320000013</v>
      </c>
      <c r="D42" s="7">
        <v>497</v>
      </c>
      <c r="F42" s="8"/>
      <c r="G42" s="9"/>
      <c r="H42" s="21"/>
    </row>
    <row r="43" spans="2:8" x14ac:dyDescent="0.35">
      <c r="B43" s="11" t="s">
        <v>29</v>
      </c>
      <c r="C43" s="25">
        <v>7.8937514699999998</v>
      </c>
      <c r="D43" s="7">
        <v>299</v>
      </c>
      <c r="F43" s="8"/>
      <c r="G43" s="9"/>
      <c r="H43" s="21"/>
    </row>
    <row r="44" spans="2:8" x14ac:dyDescent="0.35">
      <c r="B44" s="11" t="s">
        <v>30</v>
      </c>
      <c r="C44" s="25">
        <v>7.6104578899999824</v>
      </c>
      <c r="D44" s="7">
        <v>643</v>
      </c>
      <c r="F44" s="8"/>
      <c r="G44" s="9"/>
      <c r="H44" s="21"/>
    </row>
    <row r="45" spans="2:8" x14ac:dyDescent="0.35">
      <c r="B45" s="11" t="s">
        <v>31</v>
      </c>
      <c r="C45" s="25">
        <v>5.4963050299999923</v>
      </c>
      <c r="D45" s="7">
        <v>494</v>
      </c>
      <c r="F45" s="8"/>
      <c r="G45" s="9"/>
      <c r="H45" s="21"/>
    </row>
    <row r="46" spans="2:8" x14ac:dyDescent="0.35">
      <c r="B46" s="11" t="s">
        <v>32</v>
      </c>
      <c r="C46" s="25">
        <v>5.2593579699999884</v>
      </c>
      <c r="D46" s="7">
        <v>493</v>
      </c>
      <c r="F46" s="8"/>
      <c r="G46" s="9"/>
      <c r="H46" s="21"/>
    </row>
    <row r="47" spans="2:8" x14ac:dyDescent="0.35">
      <c r="B47" s="11" t="s">
        <v>33</v>
      </c>
      <c r="C47" s="25">
        <v>5.1701006099999889</v>
      </c>
      <c r="D47" s="7">
        <v>263</v>
      </c>
      <c r="F47" s="8"/>
      <c r="G47" s="9"/>
      <c r="H47" s="21"/>
    </row>
    <row r="48" spans="2:8" x14ac:dyDescent="0.35">
      <c r="B48" s="11" t="s">
        <v>36</v>
      </c>
      <c r="C48" s="25">
        <v>3.1706797599999983</v>
      </c>
      <c r="D48" s="7">
        <v>207</v>
      </c>
      <c r="F48" s="8"/>
      <c r="G48" s="9"/>
      <c r="H48" s="21"/>
    </row>
    <row r="49" spans="2:8" x14ac:dyDescent="0.35">
      <c r="B49" s="11" t="s">
        <v>34</v>
      </c>
      <c r="C49" s="25">
        <v>3.1637654999999976</v>
      </c>
      <c r="D49" s="7">
        <v>171</v>
      </c>
      <c r="F49" s="8"/>
      <c r="G49" s="9"/>
      <c r="H49" s="21"/>
    </row>
    <row r="50" spans="2:8" x14ac:dyDescent="0.35">
      <c r="B50" s="11" t="s">
        <v>35</v>
      </c>
      <c r="C50" s="25">
        <v>1.9279930799999991</v>
      </c>
      <c r="D50" s="7">
        <v>44</v>
      </c>
      <c r="F50" s="8"/>
      <c r="G50" s="9"/>
      <c r="H50" s="21"/>
    </row>
    <row r="51" spans="2:8" x14ac:dyDescent="0.35">
      <c r="B51" s="11" t="s">
        <v>37</v>
      </c>
      <c r="C51" s="25">
        <v>1.3778638899999978</v>
      </c>
      <c r="D51" s="7">
        <v>282</v>
      </c>
      <c r="F51" s="8"/>
      <c r="G51" s="9"/>
      <c r="H51" s="21"/>
    </row>
    <row r="52" spans="2:8" x14ac:dyDescent="0.35">
      <c r="B52" s="11" t="s">
        <v>39</v>
      </c>
      <c r="C52" s="25">
        <v>1.05949607</v>
      </c>
      <c r="D52" s="7">
        <v>52</v>
      </c>
      <c r="F52" s="8"/>
      <c r="G52" s="9"/>
      <c r="H52" s="21"/>
    </row>
    <row r="53" spans="2:8" x14ac:dyDescent="0.35">
      <c r="B53" s="11" t="s">
        <v>38</v>
      </c>
      <c r="C53" s="25">
        <v>0.89365001999999927</v>
      </c>
      <c r="D53" s="7">
        <v>93</v>
      </c>
    </row>
    <row r="54" spans="2:8" ht="15" thickBot="1" x14ac:dyDescent="0.4">
      <c r="B54" s="15" t="s">
        <v>4</v>
      </c>
      <c r="C54" s="26">
        <f>SUM(C40:C53)</f>
        <v>188.70956824999965</v>
      </c>
      <c r="D54" s="17">
        <f>SUM(D40:D53)</f>
        <v>5719</v>
      </c>
    </row>
  </sheetData>
  <mergeCells count="3">
    <mergeCell ref="C4:D4"/>
    <mergeCell ref="C23:D23"/>
    <mergeCell ref="C38:D3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showGridLines="0" workbookViewId="0">
      <selection activeCell="B2" sqref="B2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54.453125" bestFit="1" customWidth="1"/>
  </cols>
  <sheetData>
    <row r="2" spans="2:8" ht="15.5" x14ac:dyDescent="0.35">
      <c r="B2" s="1" t="s">
        <v>44</v>
      </c>
      <c r="C2"/>
      <c r="D2"/>
    </row>
    <row r="3" spans="2:8" ht="16" thickBot="1" x14ac:dyDescent="0.4">
      <c r="B3" s="2" t="s">
        <v>0</v>
      </c>
    </row>
    <row r="4" spans="2:8" x14ac:dyDescent="0.35">
      <c r="C4" s="28" t="s">
        <v>12</v>
      </c>
      <c r="D4" s="29"/>
    </row>
    <row r="5" spans="2:8" ht="15" thickBot="1" x14ac:dyDescent="0.4">
      <c r="B5" s="12" t="s">
        <v>1</v>
      </c>
      <c r="C5" s="13" t="s">
        <v>11</v>
      </c>
      <c r="D5" s="14" t="s">
        <v>3</v>
      </c>
    </row>
    <row r="6" spans="2:8" x14ac:dyDescent="0.35">
      <c r="B6" s="22" t="s">
        <v>17</v>
      </c>
      <c r="C6" s="25">
        <v>98.759857840000066</v>
      </c>
      <c r="D6" s="7">
        <v>5370</v>
      </c>
      <c r="F6" s="8"/>
      <c r="G6" s="9"/>
      <c r="H6" s="21"/>
    </row>
    <row r="7" spans="2:8" x14ac:dyDescent="0.35">
      <c r="B7" s="22" t="s">
        <v>20</v>
      </c>
      <c r="C7" s="25">
        <v>85.063362350000006</v>
      </c>
      <c r="D7" s="7">
        <v>4041</v>
      </c>
      <c r="F7" s="8"/>
      <c r="G7" s="9"/>
      <c r="H7" s="21"/>
    </row>
    <row r="8" spans="2:8" x14ac:dyDescent="0.35">
      <c r="B8" s="22" t="s">
        <v>18</v>
      </c>
      <c r="C8" s="25">
        <v>64.76572583999976</v>
      </c>
      <c r="D8" s="7">
        <v>2206</v>
      </c>
      <c r="F8" s="8"/>
      <c r="G8" s="9"/>
      <c r="H8" s="21"/>
    </row>
    <row r="9" spans="2:8" x14ac:dyDescent="0.35">
      <c r="B9" s="22" t="s">
        <v>23</v>
      </c>
      <c r="C9" s="25">
        <v>45.598166090000277</v>
      </c>
      <c r="D9" s="7">
        <v>2604</v>
      </c>
      <c r="F9" s="8"/>
      <c r="G9" s="9"/>
      <c r="H9" s="21"/>
    </row>
    <row r="10" spans="2:8" x14ac:dyDescent="0.35">
      <c r="B10" s="22" t="s">
        <v>19</v>
      </c>
      <c r="C10" s="25">
        <v>39.768819509999993</v>
      </c>
      <c r="D10" s="7">
        <v>725</v>
      </c>
      <c r="F10" s="8"/>
      <c r="G10" s="9"/>
      <c r="H10" s="21"/>
    </row>
    <row r="11" spans="2:8" x14ac:dyDescent="0.35">
      <c r="B11" s="22" t="s">
        <v>21</v>
      </c>
      <c r="C11" s="25">
        <v>36.669609380000004</v>
      </c>
      <c r="D11" s="7">
        <v>2483</v>
      </c>
      <c r="F11" s="8"/>
      <c r="G11" s="9"/>
      <c r="H11" s="21"/>
    </row>
    <row r="12" spans="2:8" x14ac:dyDescent="0.35">
      <c r="B12" s="22" t="s">
        <v>22</v>
      </c>
      <c r="C12" s="25">
        <v>29.234698139999995</v>
      </c>
      <c r="D12" s="7">
        <v>1282</v>
      </c>
      <c r="F12" s="8"/>
      <c r="G12" s="9"/>
      <c r="H12" s="21"/>
    </row>
    <row r="13" spans="2:8" x14ac:dyDescent="0.35">
      <c r="B13" s="22" t="s">
        <v>24</v>
      </c>
      <c r="C13" s="25">
        <v>2.2607569999999995</v>
      </c>
      <c r="D13" s="7">
        <v>10</v>
      </c>
      <c r="F13" s="8"/>
      <c r="G13" s="9"/>
      <c r="H13" s="21"/>
    </row>
    <row r="14" spans="2:8" x14ac:dyDescent="0.35">
      <c r="B14" s="22" t="s">
        <v>40</v>
      </c>
      <c r="C14" s="25">
        <v>0.69738554999999991</v>
      </c>
      <c r="D14" s="7">
        <v>3</v>
      </c>
      <c r="F14" s="8"/>
      <c r="G14" s="9"/>
      <c r="H14" s="21"/>
    </row>
    <row r="15" spans="2:8" ht="15" thickBot="1" x14ac:dyDescent="0.4">
      <c r="B15" s="23" t="s">
        <v>25</v>
      </c>
      <c r="C15" s="25">
        <v>9.634347E-2</v>
      </c>
      <c r="D15" s="7">
        <v>5</v>
      </c>
      <c r="F15" s="8"/>
      <c r="G15" s="9"/>
      <c r="H15" s="21"/>
    </row>
    <row r="16" spans="2:8" ht="15" thickBot="1" x14ac:dyDescent="0.4">
      <c r="B16" s="15" t="s">
        <v>4</v>
      </c>
      <c r="C16" s="26">
        <f>SUBTOTAL(109,Tabla262[Saldo])</f>
        <v>402.91472517000011</v>
      </c>
      <c r="D16" s="17">
        <f>SUBTOTAL(109,Tabla262[Créditos])</f>
        <v>18729</v>
      </c>
    </row>
    <row r="17" spans="2:8" x14ac:dyDescent="0.35">
      <c r="B17" s="5"/>
    </row>
    <row r="18" spans="2:8" x14ac:dyDescent="0.35">
      <c r="B18" s="5"/>
    </row>
    <row r="19" spans="2:8" x14ac:dyDescent="0.35">
      <c r="B19" s="5"/>
    </row>
    <row r="20" spans="2:8" x14ac:dyDescent="0.35">
      <c r="B20" s="5"/>
    </row>
    <row r="21" spans="2:8" x14ac:dyDescent="0.35">
      <c r="B21" s="5"/>
    </row>
    <row r="22" spans="2:8" ht="15.5" x14ac:dyDescent="0.35">
      <c r="B22" s="1" t="s">
        <v>45</v>
      </c>
      <c r="D22" s="6"/>
    </row>
    <row r="23" spans="2:8" ht="16" thickBot="1" x14ac:dyDescent="0.4">
      <c r="B23" s="2" t="s">
        <v>0</v>
      </c>
      <c r="D23" s="6"/>
    </row>
    <row r="24" spans="2:8" x14ac:dyDescent="0.35">
      <c r="C24" s="28" t="s">
        <v>12</v>
      </c>
      <c r="D24" s="29"/>
      <c r="F24" s="8"/>
      <c r="G24" s="9"/>
      <c r="H24" s="21"/>
    </row>
    <row r="25" spans="2:8" ht="15" thickBot="1" x14ac:dyDescent="0.4">
      <c r="B25" s="19" t="s">
        <v>14</v>
      </c>
      <c r="C25" s="13" t="s">
        <v>11</v>
      </c>
      <c r="D25" s="14" t="s">
        <v>3</v>
      </c>
      <c r="F25" s="8"/>
      <c r="G25" s="9"/>
      <c r="H25" s="21"/>
    </row>
    <row r="26" spans="2:8" x14ac:dyDescent="0.35">
      <c r="B26" s="18" t="s">
        <v>5</v>
      </c>
      <c r="C26" s="25">
        <v>102.74904126999981</v>
      </c>
      <c r="D26" s="7">
        <v>8128</v>
      </c>
      <c r="F26" s="8"/>
      <c r="G26" s="9"/>
      <c r="H26" s="21"/>
    </row>
    <row r="27" spans="2:8" x14ac:dyDescent="0.35">
      <c r="B27" s="18" t="s">
        <v>6</v>
      </c>
      <c r="C27" s="25">
        <v>62.620403039999744</v>
      </c>
      <c r="D27" s="7">
        <v>7569</v>
      </c>
      <c r="F27" s="8"/>
      <c r="G27" s="9"/>
      <c r="H27" s="21"/>
    </row>
    <row r="28" spans="2:8" x14ac:dyDescent="0.35">
      <c r="B28" s="18" t="s">
        <v>7</v>
      </c>
      <c r="C28" s="25">
        <v>79.949470430000019</v>
      </c>
      <c r="D28" s="7">
        <v>2285</v>
      </c>
      <c r="F28" s="8"/>
      <c r="G28" s="9"/>
      <c r="H28" s="21"/>
    </row>
    <row r="29" spans="2:8" x14ac:dyDescent="0.35">
      <c r="B29" s="18" t="s">
        <v>8</v>
      </c>
      <c r="C29" s="25">
        <v>78.033040489999976</v>
      </c>
      <c r="D29" s="7">
        <v>507</v>
      </c>
    </row>
    <row r="30" spans="2:8" x14ac:dyDescent="0.35">
      <c r="B30" s="18" t="s">
        <v>9</v>
      </c>
      <c r="C30" s="25">
        <v>79.562769939999981</v>
      </c>
      <c r="D30" s="7">
        <v>240</v>
      </c>
      <c r="E30" s="9"/>
    </row>
    <row r="31" spans="2:8" ht="15" thickBot="1" x14ac:dyDescent="0.4">
      <c r="B31" s="20" t="s">
        <v>4</v>
      </c>
      <c r="C31" s="26">
        <f>SUM(C26:C30)</f>
        <v>402.91472516999954</v>
      </c>
      <c r="D31" s="17">
        <f>SUM(D26:D30)</f>
        <v>18729</v>
      </c>
    </row>
    <row r="32" spans="2:8" x14ac:dyDescent="0.35">
      <c r="B32" s="5"/>
    </row>
    <row r="33" spans="2:8" x14ac:dyDescent="0.35">
      <c r="E33" s="9"/>
    </row>
    <row r="37" spans="2:8" ht="15.5" x14ac:dyDescent="0.35">
      <c r="B37" s="1" t="s">
        <v>46</v>
      </c>
    </row>
    <row r="38" spans="2:8" ht="16" thickBot="1" x14ac:dyDescent="0.4">
      <c r="B38" s="2" t="s">
        <v>0</v>
      </c>
    </row>
    <row r="39" spans="2:8" x14ac:dyDescent="0.35">
      <c r="C39" s="28" t="s">
        <v>12</v>
      </c>
      <c r="D39" s="29"/>
    </row>
    <row r="40" spans="2:8" ht="15" thickBot="1" x14ac:dyDescent="0.4">
      <c r="B40" s="12" t="s">
        <v>15</v>
      </c>
      <c r="C40" s="13" t="s">
        <v>11</v>
      </c>
      <c r="D40" s="14" t="s">
        <v>3</v>
      </c>
    </row>
    <row r="41" spans="2:8" x14ac:dyDescent="0.35">
      <c r="B41" s="11" t="s">
        <v>26</v>
      </c>
      <c r="C41" s="25">
        <v>173.13826374000044</v>
      </c>
      <c r="D41" s="7">
        <v>6750</v>
      </c>
      <c r="F41" s="8"/>
      <c r="G41" s="9"/>
      <c r="H41" s="21"/>
    </row>
    <row r="42" spans="2:8" x14ac:dyDescent="0.35">
      <c r="B42" s="11" t="s">
        <v>27</v>
      </c>
      <c r="C42" s="25">
        <v>90.6621506299999</v>
      </c>
      <c r="D42" s="7">
        <v>1878</v>
      </c>
      <c r="F42" s="8"/>
      <c r="G42" s="9"/>
      <c r="H42" s="21"/>
    </row>
    <row r="43" spans="2:8" x14ac:dyDescent="0.35">
      <c r="B43" s="11" t="s">
        <v>28</v>
      </c>
      <c r="C43" s="25">
        <v>24.402413369999948</v>
      </c>
      <c r="D43" s="7">
        <v>1501</v>
      </c>
      <c r="F43" s="8"/>
      <c r="G43" s="9"/>
      <c r="H43" s="21"/>
    </row>
    <row r="44" spans="2:8" x14ac:dyDescent="0.35">
      <c r="B44" s="11" t="s">
        <v>30</v>
      </c>
      <c r="C44" s="25">
        <v>22.926879500000016</v>
      </c>
      <c r="D44" s="7">
        <v>1970</v>
      </c>
      <c r="F44" s="8"/>
      <c r="G44" s="9"/>
      <c r="H44" s="21"/>
    </row>
    <row r="45" spans="2:8" x14ac:dyDescent="0.35">
      <c r="B45" s="11" t="s">
        <v>29</v>
      </c>
      <c r="C45" s="25">
        <v>18.592557929999995</v>
      </c>
      <c r="D45" s="7">
        <v>998</v>
      </c>
      <c r="F45" s="8"/>
      <c r="G45" s="9"/>
      <c r="H45" s="21"/>
    </row>
    <row r="46" spans="2:8" x14ac:dyDescent="0.35">
      <c r="B46" s="11" t="s">
        <v>33</v>
      </c>
      <c r="C46" s="25">
        <v>12.582781470000008</v>
      </c>
      <c r="D46" s="7">
        <v>682</v>
      </c>
      <c r="F46" s="8"/>
      <c r="G46" s="9"/>
      <c r="H46" s="21"/>
    </row>
    <row r="47" spans="2:8" x14ac:dyDescent="0.35">
      <c r="B47" s="11" t="s">
        <v>31</v>
      </c>
      <c r="C47" s="25">
        <v>12.242557490000028</v>
      </c>
      <c r="D47" s="7">
        <v>1254</v>
      </c>
      <c r="F47" s="8"/>
      <c r="G47" s="9"/>
      <c r="H47" s="21"/>
    </row>
    <row r="48" spans="2:8" x14ac:dyDescent="0.35">
      <c r="B48" s="11" t="s">
        <v>32</v>
      </c>
      <c r="C48" s="25">
        <v>11.465751719999993</v>
      </c>
      <c r="D48" s="7">
        <v>1228</v>
      </c>
      <c r="F48" s="8"/>
      <c r="G48" s="9"/>
      <c r="H48" s="21"/>
    </row>
    <row r="49" spans="2:8" x14ac:dyDescent="0.35">
      <c r="B49" s="11" t="s">
        <v>34</v>
      </c>
      <c r="C49" s="25">
        <v>10.237398050000005</v>
      </c>
      <c r="D49" s="7">
        <v>659</v>
      </c>
      <c r="F49" s="8"/>
      <c r="G49" s="9"/>
      <c r="H49" s="21"/>
    </row>
    <row r="50" spans="2:8" x14ac:dyDescent="0.35">
      <c r="B50" s="11" t="s">
        <v>39</v>
      </c>
      <c r="C50" s="25">
        <v>7.5848242099999998</v>
      </c>
      <c r="D50" s="7">
        <v>148</v>
      </c>
      <c r="F50" s="8"/>
      <c r="G50" s="9"/>
      <c r="H50" s="21"/>
    </row>
    <row r="51" spans="2:8" x14ac:dyDescent="0.35">
      <c r="B51" s="11" t="s">
        <v>38</v>
      </c>
      <c r="C51" s="25">
        <v>6.6486333900000014</v>
      </c>
      <c r="D51" s="7">
        <v>393</v>
      </c>
      <c r="F51" s="8"/>
      <c r="G51" s="9"/>
      <c r="H51" s="21"/>
    </row>
    <row r="52" spans="2:8" x14ac:dyDescent="0.35">
      <c r="B52" s="11" t="s">
        <v>36</v>
      </c>
      <c r="C52" s="25">
        <v>4.8806909199999984</v>
      </c>
      <c r="D52" s="7">
        <v>609</v>
      </c>
      <c r="F52" s="8"/>
      <c r="G52" s="9"/>
      <c r="H52" s="21"/>
    </row>
    <row r="53" spans="2:8" x14ac:dyDescent="0.35">
      <c r="B53" s="11" t="s">
        <v>35</v>
      </c>
      <c r="C53" s="25">
        <v>4.4974401899999981</v>
      </c>
      <c r="D53" s="7">
        <v>200</v>
      </c>
      <c r="F53" s="8"/>
      <c r="G53" s="9"/>
      <c r="H53" s="21"/>
    </row>
    <row r="54" spans="2:8" x14ac:dyDescent="0.35">
      <c r="B54" s="11" t="s">
        <v>37</v>
      </c>
      <c r="C54" s="25">
        <v>3.052382559999999</v>
      </c>
      <c r="D54" s="7">
        <v>459</v>
      </c>
      <c r="F54" s="8"/>
      <c r="G54" s="9"/>
      <c r="H54" s="21"/>
    </row>
    <row r="55" spans="2:8" ht="15" thickBot="1" x14ac:dyDescent="0.4">
      <c r="B55" s="15" t="s">
        <v>4</v>
      </c>
      <c r="C55" s="26">
        <f>SUM(C41:C54)</f>
        <v>402.91472517000045</v>
      </c>
      <c r="D55" s="17">
        <f>SUM(D41:D54)</f>
        <v>18729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2"/>
  <sheetViews>
    <sheetView showGridLines="0" workbookViewId="0">
      <selection activeCell="B2" sqref="B2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</cols>
  <sheetData>
    <row r="2" spans="2:8" ht="15.5" x14ac:dyDescent="0.35">
      <c r="B2" s="1" t="s">
        <v>41</v>
      </c>
      <c r="C2"/>
      <c r="D2"/>
    </row>
    <row r="3" spans="2:8" ht="16" thickBot="1" x14ac:dyDescent="0.4">
      <c r="B3" s="2" t="s">
        <v>0</v>
      </c>
    </row>
    <row r="4" spans="2:8" x14ac:dyDescent="0.35">
      <c r="C4" s="28" t="s">
        <v>10</v>
      </c>
      <c r="D4" s="29"/>
    </row>
    <row r="5" spans="2:8" ht="15" thickBot="1" x14ac:dyDescent="0.4">
      <c r="B5" s="12" t="s">
        <v>1</v>
      </c>
      <c r="C5" s="13" t="s">
        <v>2</v>
      </c>
      <c r="D5" s="14" t="s">
        <v>3</v>
      </c>
    </row>
    <row r="6" spans="2:8" x14ac:dyDescent="0.35">
      <c r="B6" s="11" t="s">
        <v>40</v>
      </c>
      <c r="C6" s="4">
        <v>2.7</v>
      </c>
      <c r="D6" s="7">
        <v>1</v>
      </c>
      <c r="F6" s="8"/>
      <c r="G6" s="9"/>
      <c r="H6" s="10"/>
    </row>
    <row r="7" spans="2:8" x14ac:dyDescent="0.35">
      <c r="B7" s="11" t="s">
        <v>19</v>
      </c>
      <c r="C7" s="4">
        <v>2.637361980000001</v>
      </c>
      <c r="D7" s="7">
        <v>83</v>
      </c>
      <c r="F7" s="8"/>
      <c r="G7" s="9"/>
      <c r="H7" s="10"/>
    </row>
    <row r="8" spans="2:8" x14ac:dyDescent="0.35">
      <c r="B8" s="11" t="s">
        <v>20</v>
      </c>
      <c r="C8" s="4">
        <v>1.27953626</v>
      </c>
      <c r="D8" s="7">
        <v>37</v>
      </c>
      <c r="F8" s="8"/>
      <c r="G8" s="9"/>
      <c r="H8" s="10"/>
    </row>
    <row r="9" spans="2:8" x14ac:dyDescent="0.35">
      <c r="B9" s="11" t="s">
        <v>18</v>
      </c>
      <c r="C9" s="4">
        <v>0.99141569000000018</v>
      </c>
      <c r="D9" s="7">
        <v>18</v>
      </c>
      <c r="F9" s="8"/>
      <c r="G9" s="9"/>
      <c r="H9" s="10"/>
    </row>
    <row r="10" spans="2:8" x14ac:dyDescent="0.35">
      <c r="B10" s="11" t="s">
        <v>17</v>
      </c>
      <c r="C10" s="4">
        <v>0.26227900000000004</v>
      </c>
      <c r="D10" s="7">
        <v>42</v>
      </c>
      <c r="F10" s="8"/>
      <c r="G10" s="9"/>
      <c r="H10" s="10"/>
    </row>
    <row r="11" spans="2:8" x14ac:dyDescent="0.35">
      <c r="B11" s="11" t="s">
        <v>21</v>
      </c>
      <c r="C11" s="4">
        <v>0.158</v>
      </c>
      <c r="D11" s="7">
        <v>2</v>
      </c>
    </row>
    <row r="12" spans="2:8" x14ac:dyDescent="0.35">
      <c r="B12" s="18" t="s">
        <v>22</v>
      </c>
      <c r="C12" s="4">
        <v>2.5000000000000001E-2</v>
      </c>
      <c r="D12" s="7">
        <v>1</v>
      </c>
    </row>
    <row r="13" spans="2:8" ht="15" thickBot="1" x14ac:dyDescent="0.4">
      <c r="B13" s="15" t="s">
        <v>4</v>
      </c>
      <c r="C13" s="16">
        <f>SUBTOTAL(109,Tabla2[Monto])</f>
        <v>8.0535929300000024</v>
      </c>
      <c r="D13" s="17">
        <f>SUBTOTAL(109,Tabla2[Créditos])</f>
        <v>184</v>
      </c>
    </row>
    <row r="14" spans="2:8" x14ac:dyDescent="0.35">
      <c r="B14" s="5"/>
    </row>
    <row r="15" spans="2:8" x14ac:dyDescent="0.35">
      <c r="B15" s="5"/>
      <c r="C15" s="24"/>
    </row>
    <row r="16" spans="2:8" x14ac:dyDescent="0.35">
      <c r="B16" s="5"/>
      <c r="C16" s="24"/>
      <c r="D16" s="24"/>
    </row>
    <row r="17" spans="2:8" x14ac:dyDescent="0.35">
      <c r="B17" s="5"/>
    </row>
    <row r="18" spans="2:8" x14ac:dyDescent="0.35">
      <c r="B18" s="5"/>
    </row>
    <row r="19" spans="2:8" ht="15.5" x14ac:dyDescent="0.35">
      <c r="B19" s="1" t="s">
        <v>42</v>
      </c>
      <c r="D19" s="6"/>
    </row>
    <row r="20" spans="2:8" ht="16" thickBot="1" x14ac:dyDescent="0.4">
      <c r="B20" s="2" t="s">
        <v>0</v>
      </c>
      <c r="D20" s="6"/>
    </row>
    <row r="21" spans="2:8" x14ac:dyDescent="0.35">
      <c r="C21" s="28" t="s">
        <v>10</v>
      </c>
      <c r="D21" s="29"/>
      <c r="F21" s="8"/>
      <c r="G21" s="9"/>
      <c r="H21" s="10"/>
    </row>
    <row r="22" spans="2:8" ht="15" thickBot="1" x14ac:dyDescent="0.4">
      <c r="B22" s="19" t="s">
        <v>14</v>
      </c>
      <c r="C22" s="13" t="s">
        <v>2</v>
      </c>
      <c r="D22" s="14" t="s">
        <v>3</v>
      </c>
      <c r="F22" s="8"/>
      <c r="G22" s="9"/>
      <c r="H22" s="10"/>
    </row>
    <row r="23" spans="2:8" x14ac:dyDescent="0.35">
      <c r="B23" s="18" t="s">
        <v>16</v>
      </c>
      <c r="C23" s="4">
        <v>2.9861267499999977</v>
      </c>
      <c r="D23" s="7">
        <v>165</v>
      </c>
      <c r="F23" s="8"/>
      <c r="G23" s="9"/>
      <c r="H23" s="10"/>
    </row>
    <row r="24" spans="2:8" x14ac:dyDescent="0.35">
      <c r="B24" s="18" t="s">
        <v>7</v>
      </c>
      <c r="C24" s="4">
        <v>0.57572617999999998</v>
      </c>
      <c r="D24" s="7">
        <v>12</v>
      </c>
      <c r="F24" s="8"/>
      <c r="G24" s="9"/>
      <c r="H24" s="10"/>
    </row>
    <row r="25" spans="2:8" x14ac:dyDescent="0.35">
      <c r="B25" s="18" t="s">
        <v>8</v>
      </c>
      <c r="C25" s="4">
        <v>0.48332600000000003</v>
      </c>
      <c r="D25" s="7">
        <v>4</v>
      </c>
      <c r="F25" s="8"/>
      <c r="G25" s="9"/>
      <c r="H25" s="10"/>
    </row>
    <row r="26" spans="2:8" x14ac:dyDescent="0.35">
      <c r="B26" s="18" t="s">
        <v>9</v>
      </c>
      <c r="C26" s="4">
        <v>4.0084140000000001</v>
      </c>
      <c r="D26" s="7">
        <v>3</v>
      </c>
    </row>
    <row r="27" spans="2:8" ht="15" thickBot="1" x14ac:dyDescent="0.4">
      <c r="B27" s="20" t="s">
        <v>4</v>
      </c>
      <c r="C27" s="16">
        <f>SUM(C23:C26)</f>
        <v>8.0535929299999971</v>
      </c>
      <c r="D27" s="17">
        <f>SUM(D23:D26)</f>
        <v>184</v>
      </c>
    </row>
    <row r="28" spans="2:8" x14ac:dyDescent="0.35">
      <c r="B28" s="27" t="s">
        <v>13</v>
      </c>
    </row>
    <row r="34" spans="2:8" ht="15.5" x14ac:dyDescent="0.35">
      <c r="B34" s="1" t="s">
        <v>43</v>
      </c>
    </row>
    <row r="35" spans="2:8" ht="16" thickBot="1" x14ac:dyDescent="0.4">
      <c r="B35" s="2" t="s">
        <v>0</v>
      </c>
    </row>
    <row r="36" spans="2:8" x14ac:dyDescent="0.35">
      <c r="C36" s="28" t="s">
        <v>10</v>
      </c>
      <c r="D36" s="29"/>
      <c r="F36" s="8"/>
      <c r="G36" s="9"/>
      <c r="H36" s="10"/>
    </row>
    <row r="37" spans="2:8" ht="15" thickBot="1" x14ac:dyDescent="0.4">
      <c r="B37" s="12" t="s">
        <v>15</v>
      </c>
      <c r="C37" s="13" t="s">
        <v>2</v>
      </c>
      <c r="D37" s="14" t="s">
        <v>3</v>
      </c>
      <c r="F37" s="8"/>
      <c r="G37" s="9"/>
      <c r="H37" s="10"/>
    </row>
    <row r="38" spans="2:8" x14ac:dyDescent="0.35">
      <c r="B38" s="11" t="s">
        <v>26</v>
      </c>
      <c r="C38" s="4">
        <v>4.6350045499999997</v>
      </c>
      <c r="D38" s="7">
        <v>78</v>
      </c>
      <c r="F38" s="8"/>
      <c r="G38" s="9"/>
      <c r="H38" s="10"/>
    </row>
    <row r="39" spans="2:8" x14ac:dyDescent="0.35">
      <c r="B39" s="11" t="s">
        <v>27</v>
      </c>
      <c r="C39" s="4">
        <v>2.0830189099999998</v>
      </c>
      <c r="D39" s="7">
        <v>44</v>
      </c>
      <c r="F39" s="8"/>
      <c r="G39" s="9"/>
      <c r="H39" s="10"/>
    </row>
    <row r="40" spans="2:8" x14ac:dyDescent="0.35">
      <c r="B40" s="11" t="s">
        <v>28</v>
      </c>
      <c r="C40" s="4">
        <v>0.42104478000000001</v>
      </c>
      <c r="D40" s="7">
        <v>7</v>
      </c>
      <c r="F40" s="8"/>
      <c r="G40" s="9"/>
      <c r="H40" s="10"/>
    </row>
    <row r="41" spans="2:8" x14ac:dyDescent="0.35">
      <c r="B41" s="11" t="s">
        <v>29</v>
      </c>
      <c r="C41" s="4">
        <v>0.20630115000000004</v>
      </c>
      <c r="D41" s="7">
        <v>11</v>
      </c>
      <c r="F41" s="8"/>
      <c r="G41" s="9"/>
      <c r="H41" s="10"/>
    </row>
    <row r="42" spans="2:8" x14ac:dyDescent="0.35">
      <c r="B42" s="11" t="s">
        <v>37</v>
      </c>
      <c r="C42" s="4">
        <v>0.20588000000000001</v>
      </c>
      <c r="D42" s="7">
        <v>4</v>
      </c>
      <c r="F42" s="8"/>
      <c r="G42" s="9"/>
      <c r="H42" s="10"/>
    </row>
    <row r="43" spans="2:8" x14ac:dyDescent="0.35">
      <c r="B43" s="11" t="s">
        <v>30</v>
      </c>
      <c r="C43" s="4">
        <v>0.16020099999999998</v>
      </c>
      <c r="D43" s="7">
        <v>8</v>
      </c>
      <c r="F43" s="8"/>
      <c r="G43" s="9"/>
      <c r="H43" s="10"/>
    </row>
    <row r="44" spans="2:8" x14ac:dyDescent="0.35">
      <c r="B44" s="11" t="s">
        <v>32</v>
      </c>
      <c r="C44" s="4">
        <v>9.4149999999999998E-2</v>
      </c>
      <c r="D44" s="7">
        <v>8</v>
      </c>
      <c r="F44" s="8"/>
      <c r="G44" s="9"/>
      <c r="H44" s="10"/>
    </row>
    <row r="45" spans="2:8" x14ac:dyDescent="0.35">
      <c r="B45" s="11" t="s">
        <v>35</v>
      </c>
      <c r="C45" s="4">
        <v>8.7499999999999994E-2</v>
      </c>
      <c r="D45" s="7">
        <v>5</v>
      </c>
      <c r="F45" s="8"/>
      <c r="G45" s="9"/>
      <c r="H45" s="10"/>
    </row>
    <row r="46" spans="2:8" x14ac:dyDescent="0.35">
      <c r="B46" s="11" t="s">
        <v>38</v>
      </c>
      <c r="C46" s="4">
        <v>3.6276780000000002E-2</v>
      </c>
      <c r="D46" s="7">
        <v>5</v>
      </c>
      <c r="F46" s="8"/>
      <c r="G46" s="9"/>
      <c r="H46" s="10"/>
    </row>
    <row r="47" spans="2:8" x14ac:dyDescent="0.35">
      <c r="B47" s="11" t="s">
        <v>31</v>
      </c>
      <c r="C47" s="4">
        <v>3.3493999999999996E-2</v>
      </c>
      <c r="D47" s="7">
        <v>5</v>
      </c>
    </row>
    <row r="48" spans="2:8" x14ac:dyDescent="0.35">
      <c r="B48" s="11" t="s">
        <v>39</v>
      </c>
      <c r="C48" s="4">
        <v>3.1E-2</v>
      </c>
      <c r="D48" s="7">
        <v>2</v>
      </c>
    </row>
    <row r="49" spans="2:4" x14ac:dyDescent="0.35">
      <c r="B49" s="11" t="s">
        <v>33</v>
      </c>
      <c r="C49" s="4">
        <v>2.4133760000000001E-2</v>
      </c>
      <c r="D49" s="7">
        <v>3</v>
      </c>
    </row>
    <row r="50" spans="2:4" x14ac:dyDescent="0.35">
      <c r="B50" s="11" t="s">
        <v>36</v>
      </c>
      <c r="C50" s="4">
        <v>2.1588000000000003E-2</v>
      </c>
      <c r="D50" s="7">
        <v>3</v>
      </c>
    </row>
    <row r="51" spans="2:4" x14ac:dyDescent="0.35">
      <c r="B51" s="11" t="s">
        <v>34</v>
      </c>
      <c r="C51" s="4">
        <v>1.4E-2</v>
      </c>
      <c r="D51" s="7">
        <v>1</v>
      </c>
    </row>
    <row r="52" spans="2:4" ht="15" thickBot="1" x14ac:dyDescent="0.4">
      <c r="B52" s="15" t="s">
        <v>4</v>
      </c>
      <c r="C52" s="16">
        <f>SUM(C38:C51)</f>
        <v>8.0535929299999971</v>
      </c>
      <c r="D52" s="17">
        <f>SUM(D38:D51)</f>
        <v>184</v>
      </c>
    </row>
  </sheetData>
  <mergeCells count="3">
    <mergeCell ref="C4:D4"/>
    <mergeCell ref="C21:D21"/>
    <mergeCell ref="C36:D3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1"/>
  <sheetViews>
    <sheetView showGridLines="0" workbookViewId="0">
      <selection activeCell="B2" sqref="B2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51.81640625" bestFit="1" customWidth="1"/>
  </cols>
  <sheetData>
    <row r="2" spans="2:8" ht="15.5" x14ac:dyDescent="0.35">
      <c r="B2" s="1" t="s">
        <v>44</v>
      </c>
      <c r="C2"/>
      <c r="D2"/>
    </row>
    <row r="3" spans="2:8" ht="16" thickBot="1" x14ac:dyDescent="0.4">
      <c r="B3" s="2" t="s">
        <v>0</v>
      </c>
    </row>
    <row r="4" spans="2:8" x14ac:dyDescent="0.35">
      <c r="C4" s="28" t="s">
        <v>10</v>
      </c>
      <c r="D4" s="29"/>
    </row>
    <row r="5" spans="2:8" ht="15" thickBot="1" x14ac:dyDescent="0.4">
      <c r="B5" s="12" t="s">
        <v>1</v>
      </c>
      <c r="C5" s="13" t="s">
        <v>11</v>
      </c>
      <c r="D5" s="14" t="s">
        <v>3</v>
      </c>
    </row>
    <row r="6" spans="2:8" x14ac:dyDescent="0.35">
      <c r="B6" s="11" t="s">
        <v>19</v>
      </c>
      <c r="C6" s="4">
        <v>14.222841609999994</v>
      </c>
      <c r="D6" s="7">
        <v>245</v>
      </c>
      <c r="F6" s="8"/>
      <c r="G6" s="9"/>
      <c r="H6" s="10"/>
    </row>
    <row r="7" spans="2:8" x14ac:dyDescent="0.35">
      <c r="B7" s="11" t="s">
        <v>20</v>
      </c>
      <c r="C7" s="4">
        <v>11.128865429999996</v>
      </c>
      <c r="D7" s="7">
        <v>179</v>
      </c>
      <c r="F7" s="8"/>
      <c r="G7" s="9"/>
      <c r="H7" s="10"/>
    </row>
    <row r="8" spans="2:8" x14ac:dyDescent="0.35">
      <c r="B8" s="11" t="s">
        <v>18</v>
      </c>
      <c r="C8" s="4">
        <v>7.2200242200000018</v>
      </c>
      <c r="D8" s="7">
        <v>85</v>
      </c>
      <c r="F8" s="8"/>
      <c r="G8" s="9"/>
      <c r="H8" s="10"/>
    </row>
    <row r="9" spans="2:8" x14ac:dyDescent="0.35">
      <c r="B9" s="11" t="s">
        <v>40</v>
      </c>
      <c r="C9" s="4">
        <v>5.2635529900000009</v>
      </c>
      <c r="D9" s="7">
        <v>9</v>
      </c>
      <c r="F9" s="8"/>
      <c r="G9" s="9"/>
      <c r="H9" s="10"/>
    </row>
    <row r="10" spans="2:8" x14ac:dyDescent="0.35">
      <c r="B10" s="11" t="s">
        <v>21</v>
      </c>
      <c r="C10" s="4">
        <v>4.5573867599999991</v>
      </c>
      <c r="D10" s="7">
        <v>14</v>
      </c>
      <c r="F10" s="8"/>
      <c r="G10" s="9"/>
      <c r="H10" s="10"/>
    </row>
    <row r="11" spans="2:8" x14ac:dyDescent="0.35">
      <c r="B11" s="11" t="s">
        <v>17</v>
      </c>
      <c r="C11" s="4">
        <v>1.4577205800000008</v>
      </c>
      <c r="D11" s="7">
        <v>175</v>
      </c>
      <c r="F11" s="8"/>
      <c r="G11" s="9"/>
      <c r="H11" s="10"/>
    </row>
    <row r="12" spans="2:8" x14ac:dyDescent="0.35">
      <c r="B12" s="11" t="s">
        <v>22</v>
      </c>
      <c r="C12" s="4">
        <v>1.1294583500000002</v>
      </c>
      <c r="D12" s="7">
        <v>7</v>
      </c>
      <c r="F12" s="8"/>
      <c r="G12" s="9"/>
      <c r="H12" s="10"/>
    </row>
    <row r="13" spans="2:8" ht="15" thickBot="1" x14ac:dyDescent="0.4">
      <c r="B13" s="15" t="s">
        <v>4</v>
      </c>
      <c r="C13" s="16">
        <f>SUBTOTAL(109,Tabla26[Saldo])</f>
        <v>44.979849939999994</v>
      </c>
      <c r="D13" s="17">
        <f>SUBTOTAL(109,Tabla26[Créditos])</f>
        <v>714</v>
      </c>
      <c r="F13" s="8"/>
      <c r="G13" s="9"/>
      <c r="H13" s="10"/>
    </row>
    <row r="14" spans="2:8" x14ac:dyDescent="0.35">
      <c r="B14" s="5"/>
    </row>
    <row r="15" spans="2:8" x14ac:dyDescent="0.35">
      <c r="B15" s="5"/>
    </row>
    <row r="16" spans="2:8" x14ac:dyDescent="0.35">
      <c r="B16" s="5"/>
    </row>
    <row r="17" spans="2:8" x14ac:dyDescent="0.35">
      <c r="B17" s="5"/>
    </row>
    <row r="18" spans="2:8" x14ac:dyDescent="0.35">
      <c r="B18" s="5"/>
    </row>
    <row r="19" spans="2:8" ht="15.5" x14ac:dyDescent="0.35">
      <c r="B19" s="1" t="s">
        <v>45</v>
      </c>
      <c r="D19" s="6"/>
    </row>
    <row r="20" spans="2:8" ht="16" thickBot="1" x14ac:dyDescent="0.4">
      <c r="B20" s="2" t="s">
        <v>0</v>
      </c>
      <c r="D20" s="6"/>
    </row>
    <row r="21" spans="2:8" x14ac:dyDescent="0.35">
      <c r="C21" s="28" t="s">
        <v>10</v>
      </c>
      <c r="D21" s="29"/>
    </row>
    <row r="22" spans="2:8" ht="15" thickBot="1" x14ac:dyDescent="0.4">
      <c r="B22" s="19" t="s">
        <v>14</v>
      </c>
      <c r="C22" s="13" t="s">
        <v>11</v>
      </c>
      <c r="D22" s="14" t="s">
        <v>3</v>
      </c>
      <c r="F22" s="8"/>
      <c r="G22" s="9"/>
      <c r="H22" s="10"/>
    </row>
    <row r="23" spans="2:8" x14ac:dyDescent="0.35">
      <c r="B23" s="18" t="s">
        <v>16</v>
      </c>
      <c r="C23" s="4">
        <v>7.6386846699999973</v>
      </c>
      <c r="D23" s="7">
        <v>517</v>
      </c>
      <c r="F23" s="8"/>
      <c r="G23" s="9"/>
      <c r="H23" s="10"/>
    </row>
    <row r="24" spans="2:8" x14ac:dyDescent="0.35">
      <c r="B24" s="18" t="s">
        <v>7</v>
      </c>
      <c r="C24" s="4">
        <v>9.4371973399999955</v>
      </c>
      <c r="D24" s="7">
        <v>128</v>
      </c>
      <c r="F24" s="8"/>
      <c r="G24" s="9"/>
      <c r="H24" s="10"/>
    </row>
    <row r="25" spans="2:8" x14ac:dyDescent="0.35">
      <c r="B25" s="18" t="s">
        <v>8</v>
      </c>
      <c r="C25" s="4">
        <v>13.337038209999998</v>
      </c>
      <c r="D25" s="7">
        <v>39</v>
      </c>
      <c r="F25" s="8"/>
      <c r="G25" s="9"/>
      <c r="H25" s="10"/>
    </row>
    <row r="26" spans="2:8" x14ac:dyDescent="0.35">
      <c r="B26" s="18" t="s">
        <v>9</v>
      </c>
      <c r="C26" s="4">
        <v>14.566929719999999</v>
      </c>
      <c r="D26" s="7">
        <v>30</v>
      </c>
    </row>
    <row r="27" spans="2:8" ht="15" thickBot="1" x14ac:dyDescent="0.4">
      <c r="B27" s="20" t="s">
        <v>4</v>
      </c>
      <c r="C27" s="16">
        <f>SUM(C23:C26)</f>
        <v>44.979849939999987</v>
      </c>
      <c r="D27" s="17">
        <f t="shared" ref="D27" si="0">SUM(D23:D26)</f>
        <v>714</v>
      </c>
    </row>
    <row r="28" spans="2:8" x14ac:dyDescent="0.35">
      <c r="B28" s="27" t="s">
        <v>13</v>
      </c>
    </row>
    <row r="33" spans="2:8" ht="15.5" x14ac:dyDescent="0.35">
      <c r="B33" s="1" t="s">
        <v>46</v>
      </c>
    </row>
    <row r="34" spans="2:8" ht="16" thickBot="1" x14ac:dyDescent="0.4">
      <c r="B34" s="2" t="s">
        <v>0</v>
      </c>
    </row>
    <row r="35" spans="2:8" x14ac:dyDescent="0.35">
      <c r="C35" s="28" t="s">
        <v>10</v>
      </c>
      <c r="D35" s="29"/>
    </row>
    <row r="36" spans="2:8" ht="15" thickBot="1" x14ac:dyDescent="0.4">
      <c r="B36" s="12" t="s">
        <v>15</v>
      </c>
      <c r="C36" s="13" t="s">
        <v>11</v>
      </c>
      <c r="D36" s="14" t="s">
        <v>3</v>
      </c>
    </row>
    <row r="37" spans="2:8" x14ac:dyDescent="0.35">
      <c r="B37" s="11" t="s">
        <v>26</v>
      </c>
      <c r="C37" s="4">
        <v>27.063454509999996</v>
      </c>
      <c r="D37" s="7">
        <v>393</v>
      </c>
    </row>
    <row r="38" spans="2:8" x14ac:dyDescent="0.35">
      <c r="B38" s="11" t="s">
        <v>27</v>
      </c>
      <c r="C38" s="4">
        <v>10.9901649</v>
      </c>
      <c r="D38" s="7">
        <v>147</v>
      </c>
      <c r="F38" s="8"/>
      <c r="G38" s="9"/>
      <c r="H38" s="10"/>
    </row>
    <row r="39" spans="2:8" x14ac:dyDescent="0.35">
      <c r="B39" s="11" t="s">
        <v>30</v>
      </c>
      <c r="C39" s="4">
        <v>2.7405630100000002</v>
      </c>
      <c r="D39" s="7">
        <v>25</v>
      </c>
      <c r="F39" s="8"/>
      <c r="G39" s="9"/>
      <c r="H39" s="10"/>
    </row>
    <row r="40" spans="2:8" x14ac:dyDescent="0.35">
      <c r="B40" s="11" t="s">
        <v>28</v>
      </c>
      <c r="C40" s="4">
        <v>1.7078976200000004</v>
      </c>
      <c r="D40" s="7">
        <v>25</v>
      </c>
      <c r="F40" s="8"/>
      <c r="G40" s="9"/>
      <c r="H40" s="10"/>
    </row>
    <row r="41" spans="2:8" x14ac:dyDescent="0.35">
      <c r="B41" s="11" t="s">
        <v>29</v>
      </c>
      <c r="C41" s="4">
        <v>0.94461442999999989</v>
      </c>
      <c r="D41" s="7">
        <v>28</v>
      </c>
      <c r="F41" s="8"/>
      <c r="G41" s="9"/>
      <c r="H41" s="10"/>
    </row>
    <row r="42" spans="2:8" x14ac:dyDescent="0.35">
      <c r="B42" s="11" t="s">
        <v>33</v>
      </c>
      <c r="C42" s="4">
        <v>0.36639383999999997</v>
      </c>
      <c r="D42" s="7">
        <v>12</v>
      </c>
      <c r="F42" s="8"/>
      <c r="G42" s="9"/>
      <c r="H42" s="10"/>
    </row>
    <row r="43" spans="2:8" x14ac:dyDescent="0.35">
      <c r="B43" s="11" t="s">
        <v>38</v>
      </c>
      <c r="C43" s="4">
        <v>0.33262312000000005</v>
      </c>
      <c r="D43" s="7">
        <v>23</v>
      </c>
      <c r="F43" s="8"/>
      <c r="G43" s="9"/>
      <c r="H43" s="10"/>
    </row>
    <row r="44" spans="2:8" x14ac:dyDescent="0.35">
      <c r="B44" s="11" t="s">
        <v>31</v>
      </c>
      <c r="C44" s="4">
        <v>0.22875867999999999</v>
      </c>
      <c r="D44" s="7">
        <v>13</v>
      </c>
      <c r="F44" s="8"/>
      <c r="G44" s="9"/>
      <c r="H44" s="10"/>
    </row>
    <row r="45" spans="2:8" x14ac:dyDescent="0.35">
      <c r="B45" s="11" t="s">
        <v>37</v>
      </c>
      <c r="C45" s="4">
        <v>0.20572988</v>
      </c>
      <c r="D45" s="7">
        <v>5</v>
      </c>
      <c r="F45" s="8"/>
      <c r="G45" s="9"/>
      <c r="H45" s="10"/>
    </row>
    <row r="46" spans="2:8" x14ac:dyDescent="0.35">
      <c r="B46" s="11" t="s">
        <v>35</v>
      </c>
      <c r="C46" s="4">
        <v>0.15470914999999999</v>
      </c>
      <c r="D46" s="7">
        <v>15</v>
      </c>
      <c r="F46" s="8"/>
      <c r="G46" s="9"/>
      <c r="H46" s="10"/>
    </row>
    <row r="47" spans="2:8" x14ac:dyDescent="0.35">
      <c r="B47" s="11" t="s">
        <v>34</v>
      </c>
      <c r="C47" s="4">
        <v>0.10029681999999999</v>
      </c>
      <c r="D47" s="7">
        <v>3</v>
      </c>
      <c r="F47" s="8"/>
      <c r="G47" s="9"/>
      <c r="H47" s="10"/>
    </row>
    <row r="48" spans="2:8" x14ac:dyDescent="0.35">
      <c r="B48" s="11" t="s">
        <v>32</v>
      </c>
      <c r="C48" s="4">
        <v>7.4647789999999992E-2</v>
      </c>
      <c r="D48" s="7">
        <v>13</v>
      </c>
      <c r="F48" s="8"/>
      <c r="G48" s="9"/>
      <c r="H48" s="10"/>
    </row>
    <row r="49" spans="2:8" x14ac:dyDescent="0.35">
      <c r="B49" s="11" t="s">
        <v>39</v>
      </c>
      <c r="C49" s="4">
        <v>3.6733149999999999E-2</v>
      </c>
      <c r="D49" s="7">
        <v>8</v>
      </c>
      <c r="F49" s="8"/>
      <c r="G49" s="9"/>
      <c r="H49" s="10"/>
    </row>
    <row r="50" spans="2:8" x14ac:dyDescent="0.35">
      <c r="B50" s="11" t="s">
        <v>36</v>
      </c>
      <c r="C50" s="4">
        <v>3.3263040000000001E-2</v>
      </c>
      <c r="D50" s="7">
        <v>4</v>
      </c>
      <c r="F50" s="8"/>
      <c r="G50" s="9"/>
      <c r="H50" s="10"/>
    </row>
    <row r="51" spans="2:8" ht="15" thickBot="1" x14ac:dyDescent="0.4">
      <c r="B51" s="15" t="s">
        <v>4</v>
      </c>
      <c r="C51" s="16">
        <f>SUM(C37:C50)</f>
        <v>44.979849940000001</v>
      </c>
      <c r="D51" s="17">
        <f>SUM(D37:D50)</f>
        <v>714</v>
      </c>
    </row>
  </sheetData>
  <mergeCells count="3">
    <mergeCell ref="C4:D4"/>
    <mergeCell ref="C21:D21"/>
    <mergeCell ref="C35:D3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Jose Rios</cp:lastModifiedBy>
  <dcterms:created xsi:type="dcterms:W3CDTF">2018-05-16T19:09:38Z</dcterms:created>
  <dcterms:modified xsi:type="dcterms:W3CDTF">2019-10-15T22:16:42Z</dcterms:modified>
</cp:coreProperties>
</file>