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ios\Desktop\UNIDAD DE ACCESO A LA INFORMACIÓN\Información - Portal de Transparencia (TRIMESTRAL)\2019\II TRIMESTRE\OFICIAL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C51" i="3"/>
  <c r="D15" i="1" l="1"/>
  <c r="C15" i="1"/>
  <c r="D55" i="2" l="1"/>
  <c r="C55" i="2"/>
  <c r="D31" i="2"/>
  <c r="C31" i="2"/>
  <c r="C16" i="2"/>
  <c r="D54" i="1" l="1"/>
  <c r="C54" i="1"/>
  <c r="D30" i="1"/>
  <c r="C30" i="1"/>
  <c r="D16" i="2" l="1"/>
  <c r="C52" i="4"/>
  <c r="D52" i="4" l="1"/>
  <c r="D28" i="4"/>
  <c r="C28" i="4"/>
  <c r="D14" i="4"/>
  <c r="C14" i="4"/>
  <c r="C13" i="3" l="1"/>
  <c r="D13" i="3"/>
  <c r="D27" i="3"/>
  <c r="C27" i="3"/>
</calcChain>
</file>

<file path=xl/sharedStrings.xml><?xml version="1.0" encoding="utf-8"?>
<sst xmlns="http://schemas.openxmlformats.org/spreadsheetml/2006/main" count="193" uniqueCount="47">
  <si>
    <t>Cifras en millones de USD</t>
  </si>
  <si>
    <t>SECTOR ECONÓMICO</t>
  </si>
  <si>
    <t>Monto</t>
  </si>
  <si>
    <t>Créditos</t>
  </si>
  <si>
    <t>TOTAL</t>
  </si>
  <si>
    <t>PERSONA NATURAL</t>
  </si>
  <si>
    <t>MICROEMPRESA</t>
  </si>
  <si>
    <t>PEQUENA</t>
  </si>
  <si>
    <t>MEDIANA</t>
  </si>
  <si>
    <t>GRANDE</t>
  </si>
  <si>
    <t>FDE</t>
  </si>
  <si>
    <t>Saldo</t>
  </si>
  <si>
    <t>2DO. PISO</t>
  </si>
  <si>
    <t>*Incluye Persona Natural.</t>
  </si>
  <si>
    <t>TAMAÑO DE EMPRESA</t>
  </si>
  <si>
    <t>DEPARTAMENTO</t>
  </si>
  <si>
    <t>MICROEMPRESA*</t>
  </si>
  <si>
    <t>A) MONTO OTORGADO POR SECTOR ECONÓMICO (ACUMULADO DE ENERO A JUNIO 2019)</t>
  </si>
  <si>
    <t>B) MONTO OTORGADO POR TAMAÑO DE EMPRESA (ACUMULADO DE ENERO A JUNIO 2019)</t>
  </si>
  <si>
    <t>C) MONTO OTORGADO POR DEPARTAMENTO (ACUMULADO DE ENERO A JUNIO 2019)</t>
  </si>
  <si>
    <t>A) SALDO DE CARTERA POR SECTOR ECONÓMICO (AL 30 DE JUNIO 2019)</t>
  </si>
  <si>
    <t>B) SALDO DE CARTERA POR TAMAÑO DE EMPRESA (AL 30 DE JUNIO 2019)</t>
  </si>
  <si>
    <t>C) SALDO DE CARTERA POR DEPARTAMENTO (AL 30 DE JUNIO 2019)</t>
  </si>
  <si>
    <t>SECTOR COMERCIO</t>
  </si>
  <si>
    <t>SECTOR AGROPECUARIO</t>
  </si>
  <si>
    <t>SECTOR INDUSTRIA MANUFACTURERA</t>
  </si>
  <si>
    <t>SECTOR SERVICIOS</t>
  </si>
  <si>
    <t>SECTOR CONSTRUCCION</t>
  </si>
  <si>
    <t>SECTOR TRANSPORTE, ALMACENAJE Y COMUNICACIONES</t>
  </si>
  <si>
    <t>SECTOR VIVIENDA</t>
  </si>
  <si>
    <t>SECTOR ELECTRICIDAD, GAS, AGUA Y SERVICIOS SANITARIOS</t>
  </si>
  <si>
    <t>SECTOR MINERIA Y CANTERAS</t>
  </si>
  <si>
    <t>SAN SALVADOR</t>
  </si>
  <si>
    <t>LA LIBERTAD</t>
  </si>
  <si>
    <t>SANTA ANA</t>
  </si>
  <si>
    <t>SONSONATE</t>
  </si>
  <si>
    <t>SAN MIGUEL</t>
  </si>
  <si>
    <t>LA PAZ</t>
  </si>
  <si>
    <t>USULUTAN</t>
  </si>
  <si>
    <t>AHUACHAPAN</t>
  </si>
  <si>
    <t>SAN VICENTE</t>
  </si>
  <si>
    <t>CHALATENANGO</t>
  </si>
  <si>
    <t>LA UNION</t>
  </si>
  <si>
    <t>MORAZAN</t>
  </si>
  <si>
    <t>CUSCATLAN</t>
  </si>
  <si>
    <t>CABAÑAS</t>
  </si>
  <si>
    <t>INSTITUCIONES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</si>
</sst>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2019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INDUSTRIA MANUFACTURERA</c:v>
                </c:pt>
                <c:pt idx="3">
                  <c:v>SECTOR SERVICIOS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42.321916510000136</c:v>
                </c:pt>
                <c:pt idx="1">
                  <c:v>16.971714910000021</c:v>
                </c:pt>
                <c:pt idx="2">
                  <c:v>14.771763299999996</c:v>
                </c:pt>
                <c:pt idx="3">
                  <c:v>14.23436139</c:v>
                </c:pt>
                <c:pt idx="4">
                  <c:v>7.8815149699999987</c:v>
                </c:pt>
                <c:pt idx="5">
                  <c:v>7.427320849999993</c:v>
                </c:pt>
                <c:pt idx="6">
                  <c:v>1.3937999999999995</c:v>
                </c:pt>
                <c:pt idx="7">
                  <c:v>0.44600000000000001</c:v>
                </c:pt>
                <c:pt idx="8">
                  <c:v>1.21E-2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INDUSTRIA MANUFACTURERA</c:v>
                </c:pt>
                <c:pt idx="3">
                  <c:v>SECTOR SERVICIOS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1303</c:v>
                </c:pt>
                <c:pt idx="1">
                  <c:v>578</c:v>
                </c:pt>
                <c:pt idx="2">
                  <c:v>260</c:v>
                </c:pt>
                <c:pt idx="3">
                  <c:v>213</c:v>
                </c:pt>
                <c:pt idx="4">
                  <c:v>422</c:v>
                </c:pt>
                <c:pt idx="5">
                  <c:v>262</c:v>
                </c:pt>
                <c:pt idx="6">
                  <c:v>112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16.787302119999993</c:v>
                </c:pt>
                <c:pt idx="1">
                  <c:v>11.608798800000011</c:v>
                </c:pt>
                <c:pt idx="2">
                  <c:v>7.2901929099999982</c:v>
                </c:pt>
                <c:pt idx="3">
                  <c:v>5.9838311399999995</c:v>
                </c:pt>
                <c:pt idx="4">
                  <c:v>4.9234514100000002</c:v>
                </c:pt>
                <c:pt idx="5">
                  <c:v>1.4532841399999994</c:v>
                </c:pt>
                <c:pt idx="6">
                  <c:v>1.2102996299999997</c:v>
                </c:pt>
                <c:pt idx="7">
                  <c:v>3.4799899999999996E-3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244</c:v>
                </c:pt>
                <c:pt idx="1">
                  <c:v>179</c:v>
                </c:pt>
                <c:pt idx="2">
                  <c:v>85</c:v>
                </c:pt>
                <c:pt idx="3">
                  <c:v>10</c:v>
                </c:pt>
                <c:pt idx="4">
                  <c:v>15</c:v>
                </c:pt>
                <c:pt idx="5">
                  <c:v>174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Cartera'!$C$24:$C$27</c:f>
              <c:numCache>
                <c:formatCode>_("$"* #,##0.00_);_("$"* \(#,##0.00\);_("$"* "-"??_);_(@_)</c:formatCode>
                <c:ptCount val="4"/>
                <c:pt idx="0">
                  <c:v>8.5371423000000117</c:v>
                </c:pt>
                <c:pt idx="1">
                  <c:v>12.225737279999997</c:v>
                </c:pt>
                <c:pt idx="2">
                  <c:v>13.891839909999995</c:v>
                </c:pt>
                <c:pt idx="3">
                  <c:v>14.605920650000002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Cartera'!$D$24:$D$27</c:f>
              <c:numCache>
                <c:formatCode>_(* #,##0_);_(* \(#,##0\);_(* "-"??_);_(@_)</c:formatCode>
                <c:ptCount val="4"/>
                <c:pt idx="0">
                  <c:v>510</c:v>
                </c:pt>
                <c:pt idx="1">
                  <c:v>139</c:v>
                </c:pt>
                <c:pt idx="2">
                  <c:v>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Cartera'!$C$38:$C$51</c:f>
              <c:numCache>
                <c:formatCode>_("$"* #,##0.00_);_("$"* \(#,##0.00\);_("$"* "-"??_);_(@_)</c:formatCode>
                <c:ptCount val="14"/>
                <c:pt idx="0">
                  <c:v>30.484180800000001</c:v>
                </c:pt>
                <c:pt idx="1">
                  <c:v>11.204543080000004</c:v>
                </c:pt>
                <c:pt idx="2">
                  <c:v>2.92078192</c:v>
                </c:pt>
                <c:pt idx="3">
                  <c:v>2.1945814399999999</c:v>
                </c:pt>
                <c:pt idx="4">
                  <c:v>0.97322562000000024</c:v>
                </c:pt>
                <c:pt idx="5">
                  <c:v>0.42631044999999995</c:v>
                </c:pt>
                <c:pt idx="6">
                  <c:v>0.40667675000000003</c:v>
                </c:pt>
                <c:pt idx="7">
                  <c:v>0.24925434000000002</c:v>
                </c:pt>
                <c:pt idx="8">
                  <c:v>0.15099087</c:v>
                </c:pt>
                <c:pt idx="9">
                  <c:v>0.10701523999999998</c:v>
                </c:pt>
                <c:pt idx="10">
                  <c:v>6.6491109999999992E-2</c:v>
                </c:pt>
                <c:pt idx="11">
                  <c:v>4.1176630000000006E-2</c:v>
                </c:pt>
                <c:pt idx="12">
                  <c:v>3.4403799999999998E-2</c:v>
                </c:pt>
                <c:pt idx="13">
                  <c:v>1.0080900000000001E-3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Cartera'!$B$38:$B$51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CUSCATLAN</c:v>
                </c:pt>
                <c:pt idx="6">
                  <c:v>AHUACHAPAN</c:v>
                </c:pt>
                <c:pt idx="7">
                  <c:v>LA PAZ</c:v>
                </c:pt>
                <c:pt idx="8">
                  <c:v>SAN VICENTE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Cartera'!$D$38:$D$51</c:f>
              <c:numCache>
                <c:formatCode>_(* #,##0_);_(* \(#,##0\);_(* "-"??_);_(@_)</c:formatCode>
                <c:ptCount val="14"/>
                <c:pt idx="0">
                  <c:v>398</c:v>
                </c:pt>
                <c:pt idx="1">
                  <c:v>148</c:v>
                </c:pt>
                <c:pt idx="2">
                  <c:v>23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13</c:v>
                </c:pt>
                <c:pt idx="7">
                  <c:v>13</c:v>
                </c:pt>
                <c:pt idx="8">
                  <c:v>3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6.101697969999992</c:v>
                </c:pt>
                <c:pt idx="1">
                  <c:v>19.744224140000103</c:v>
                </c:pt>
                <c:pt idx="2">
                  <c:v>26.526331349999992</c:v>
                </c:pt>
                <c:pt idx="3">
                  <c:v>21.064199749999993</c:v>
                </c:pt>
                <c:pt idx="4">
                  <c:v>32.024038720000007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529</c:v>
                </c:pt>
                <c:pt idx="1">
                  <c:v>1667</c:v>
                </c:pt>
                <c:pt idx="2">
                  <c:v>662</c:v>
                </c:pt>
                <c:pt idx="3">
                  <c:v>208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2019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SAN VICENTE</c:v>
                </c:pt>
                <c:pt idx="9">
                  <c:v>CHALATENANGO</c:v>
                </c:pt>
                <c:pt idx="10">
                  <c:v>LA UNION</c:v>
                </c:pt>
                <c:pt idx="11">
                  <c:v>MORAZAN</c:v>
                </c:pt>
                <c:pt idx="12">
                  <c:v>CUSCATLAN</c:v>
                </c:pt>
                <c:pt idx="13">
                  <c:v>CABAÑAS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40.675190240000028</c:v>
                </c:pt>
                <c:pt idx="1">
                  <c:v>32.063388559999993</c:v>
                </c:pt>
                <c:pt idx="2">
                  <c:v>7.471921850000002</c:v>
                </c:pt>
                <c:pt idx="3">
                  <c:v>4.5432932499999978</c:v>
                </c:pt>
                <c:pt idx="4">
                  <c:v>4.2593544899999882</c:v>
                </c:pt>
                <c:pt idx="5">
                  <c:v>3.3260673799999911</c:v>
                </c:pt>
                <c:pt idx="6">
                  <c:v>2.8713240699999942</c:v>
                </c:pt>
                <c:pt idx="7">
                  <c:v>2.805634199999997</c:v>
                </c:pt>
                <c:pt idx="8">
                  <c:v>2.1674307999999982</c:v>
                </c:pt>
                <c:pt idx="9">
                  <c:v>1.5699115499999998</c:v>
                </c:pt>
                <c:pt idx="10">
                  <c:v>1.2967967999999988</c:v>
                </c:pt>
                <c:pt idx="11">
                  <c:v>1.1143311499999993</c:v>
                </c:pt>
                <c:pt idx="12">
                  <c:v>0.73273578999999966</c:v>
                </c:pt>
                <c:pt idx="13">
                  <c:v>0.56311180000000016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SAN VICENTE</c:v>
                </c:pt>
                <c:pt idx="9">
                  <c:v>CHALATENANGO</c:v>
                </c:pt>
                <c:pt idx="10">
                  <c:v>LA UNION</c:v>
                </c:pt>
                <c:pt idx="11">
                  <c:v>MORAZAN</c:v>
                </c:pt>
                <c:pt idx="12">
                  <c:v>CUSCATLAN</c:v>
                </c:pt>
                <c:pt idx="13">
                  <c:v>CABAÑAS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719</c:v>
                </c:pt>
                <c:pt idx="1">
                  <c:v>342</c:v>
                </c:pt>
                <c:pt idx="2">
                  <c:v>266</c:v>
                </c:pt>
                <c:pt idx="3">
                  <c:v>139</c:v>
                </c:pt>
                <c:pt idx="4">
                  <c:v>396</c:v>
                </c:pt>
                <c:pt idx="5">
                  <c:v>282</c:v>
                </c:pt>
                <c:pt idx="6">
                  <c:v>291</c:v>
                </c:pt>
                <c:pt idx="7">
                  <c:v>156</c:v>
                </c:pt>
                <c:pt idx="8">
                  <c:v>108</c:v>
                </c:pt>
                <c:pt idx="9">
                  <c:v>29</c:v>
                </c:pt>
                <c:pt idx="10">
                  <c:v>130</c:v>
                </c:pt>
                <c:pt idx="11">
                  <c:v>214</c:v>
                </c:pt>
                <c:pt idx="12">
                  <c:v>42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95.387926489999927</c:v>
                </c:pt>
                <c:pt idx="1">
                  <c:v>84.5024329499998</c:v>
                </c:pt>
                <c:pt idx="2">
                  <c:v>67.323735389999939</c:v>
                </c:pt>
                <c:pt idx="3">
                  <c:v>46.839687529999843</c:v>
                </c:pt>
                <c:pt idx="4">
                  <c:v>38.214444539999995</c:v>
                </c:pt>
                <c:pt idx="5">
                  <c:v>36.256209359999865</c:v>
                </c:pt>
                <c:pt idx="6">
                  <c:v>28.22916698000002</c:v>
                </c:pt>
                <c:pt idx="7">
                  <c:v>1.0036988200000001</c:v>
                </c:pt>
                <c:pt idx="8">
                  <c:v>0.73422762999999991</c:v>
                </c:pt>
                <c:pt idx="9">
                  <c:v>6.9942249999999997E-2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5055</c:v>
                </c:pt>
                <c:pt idx="1">
                  <c:v>4177</c:v>
                </c:pt>
                <c:pt idx="2">
                  <c:v>2195</c:v>
                </c:pt>
                <c:pt idx="3">
                  <c:v>2656</c:v>
                </c:pt>
                <c:pt idx="4">
                  <c:v>725</c:v>
                </c:pt>
                <c:pt idx="5">
                  <c:v>2761</c:v>
                </c:pt>
                <c:pt idx="6">
                  <c:v>1180</c:v>
                </c:pt>
                <c:pt idx="7">
                  <c:v>11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108.09947257000036</c:v>
                </c:pt>
                <c:pt idx="1">
                  <c:v>62.533210759999982</c:v>
                </c:pt>
                <c:pt idx="2">
                  <c:v>92.986837539999868</c:v>
                </c:pt>
                <c:pt idx="3">
                  <c:v>63.369687169999921</c:v>
                </c:pt>
                <c:pt idx="4">
                  <c:v>71.572263899999982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8650</c:v>
                </c:pt>
                <c:pt idx="1">
                  <c:v>7077</c:v>
                </c:pt>
                <c:pt idx="2">
                  <c:v>2356</c:v>
                </c:pt>
                <c:pt idx="3">
                  <c:v>499</c:v>
                </c:pt>
                <c:pt idx="4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2019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171.08873279999963</c:v>
                </c:pt>
                <c:pt idx="1">
                  <c:v>83.368997269999937</c:v>
                </c:pt>
                <c:pt idx="2">
                  <c:v>27.143508519999997</c:v>
                </c:pt>
                <c:pt idx="3">
                  <c:v>22.555891060000015</c:v>
                </c:pt>
                <c:pt idx="4">
                  <c:v>18.994827249999993</c:v>
                </c:pt>
                <c:pt idx="5">
                  <c:v>14.212639150000006</c:v>
                </c:pt>
                <c:pt idx="6">
                  <c:v>11.822643339999985</c:v>
                </c:pt>
                <c:pt idx="7">
                  <c:v>10.947561659999998</c:v>
                </c:pt>
                <c:pt idx="8">
                  <c:v>10.461490969999982</c:v>
                </c:pt>
                <c:pt idx="9">
                  <c:v>7.5231232399999985</c:v>
                </c:pt>
                <c:pt idx="10">
                  <c:v>7.0989051000000014</c:v>
                </c:pt>
                <c:pt idx="11">
                  <c:v>4.9730136000000025</c:v>
                </c:pt>
                <c:pt idx="12">
                  <c:v>4.6223579499999996</c:v>
                </c:pt>
                <c:pt idx="13">
                  <c:v>3.747780029999999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6711</c:v>
                </c:pt>
                <c:pt idx="1">
                  <c:v>1774</c:v>
                </c:pt>
                <c:pt idx="2">
                  <c:v>1493</c:v>
                </c:pt>
                <c:pt idx="3">
                  <c:v>1939</c:v>
                </c:pt>
                <c:pt idx="4">
                  <c:v>1154</c:v>
                </c:pt>
                <c:pt idx="5">
                  <c:v>702</c:v>
                </c:pt>
                <c:pt idx="6">
                  <c:v>1217</c:v>
                </c:pt>
                <c:pt idx="7">
                  <c:v>1227</c:v>
                </c:pt>
                <c:pt idx="8">
                  <c:v>674</c:v>
                </c:pt>
                <c:pt idx="9">
                  <c:v>159</c:v>
                </c:pt>
                <c:pt idx="10">
                  <c:v>389</c:v>
                </c:pt>
                <c:pt idx="11">
                  <c:v>633</c:v>
                </c:pt>
                <c:pt idx="12">
                  <c:v>213</c:v>
                </c:pt>
                <c:pt idx="13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2019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Otorgado'!$C$6:$C$12</c:f>
              <c:numCache>
                <c:formatCode>_("$"* #,##0.00_);_("$"* \(#,##0.00\);_("$"* "-"??_);_(@_)</c:formatCode>
                <c:ptCount val="7"/>
                <c:pt idx="0">
                  <c:v>2.7</c:v>
                </c:pt>
                <c:pt idx="1">
                  <c:v>2.1188583800000012</c:v>
                </c:pt>
                <c:pt idx="2">
                  <c:v>1.0378902800000001</c:v>
                </c:pt>
                <c:pt idx="3">
                  <c:v>0.31767254</c:v>
                </c:pt>
                <c:pt idx="4">
                  <c:v>0.168929</c:v>
                </c:pt>
                <c:pt idx="5">
                  <c:v>0.14000000000000001</c:v>
                </c:pt>
                <c:pt idx="6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CF-4EC7-96C3-406F2A722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Otorgado'!$B$6:$B$12</c:f>
              <c:strCache>
                <c:ptCount val="7"/>
                <c:pt idx="0">
                  <c:v>INSTITUCIONES FINANCIERAS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Monto Otorgado'!$D$6:$D$12</c:f>
              <c:numCache>
                <c:formatCode>_(* #,##0_);_(* \(#,##0\);_(* "-"??_);_(@_)</c:formatCode>
                <c:ptCount val="7"/>
                <c:pt idx="0">
                  <c:v>1</c:v>
                </c:pt>
                <c:pt idx="1">
                  <c:v>70</c:v>
                </c:pt>
                <c:pt idx="2">
                  <c:v>21</c:v>
                </c:pt>
                <c:pt idx="3">
                  <c:v>13</c:v>
                </c:pt>
                <c:pt idx="4">
                  <c:v>29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452301931313960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2019</a:t>
            </a:r>
          </a:p>
        </c:rich>
      </c:tx>
      <c:layout>
        <c:manualLayout>
          <c:xMode val="edge"/>
          <c:yMode val="edge"/>
          <c:x val="0.23560090199992606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Otorgado'!$C$23:$C$26</c:f>
              <c:numCache>
                <c:formatCode>_("$"* #,##0.00_);_("$"* \(#,##0.00\);_("$"* "-"??_);_(@_)</c:formatCode>
                <c:ptCount val="4"/>
                <c:pt idx="0">
                  <c:v>2.2830736199999984</c:v>
                </c:pt>
                <c:pt idx="1">
                  <c:v>0.25608058</c:v>
                </c:pt>
                <c:pt idx="2">
                  <c:v>0.36919600000000002</c:v>
                </c:pt>
                <c:pt idx="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Otorgado'!$B$23:$B$26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Otorgado'!$D$23:$D$26</c:f>
              <c:numCache>
                <c:formatCode>_(* #,##0_);_(* \(#,##0\);_(* "-"??_);_(@_)</c:formatCode>
                <c:ptCount val="4"/>
                <c:pt idx="0">
                  <c:v>124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junio 2019</a:t>
            </a:r>
            <a:endParaRPr lang="es-SV" sz="1200"/>
          </a:p>
        </c:rich>
      </c:tx>
      <c:layout>
        <c:manualLayout>
          <c:xMode val="edge"/>
          <c:yMode val="edge"/>
          <c:x val="0.273291042844996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F5-420F-9389-F0B8E7AD7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'FDE - Monto Otorgado'!$B$38:$B$50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USULUTAN</c:v>
                </c:pt>
                <c:pt idx="6">
                  <c:v>CHALATENANGO</c:v>
                </c:pt>
                <c:pt idx="7">
                  <c:v>CABAÑAS</c:v>
                </c:pt>
                <c:pt idx="8">
                  <c:v>CUSCATLAN</c:v>
                </c:pt>
                <c:pt idx="9">
                  <c:v>LA PAZ</c:v>
                </c:pt>
                <c:pt idx="10">
                  <c:v>AHUACHAPAN</c:v>
                </c:pt>
                <c:pt idx="11">
                  <c:v>LA UNION</c:v>
                </c:pt>
                <c:pt idx="12">
                  <c:v>SAN VICENTE</c:v>
                </c:pt>
              </c:strCache>
            </c:strRef>
          </c:cat>
          <c:val>
            <c:numRef>
              <c:f>'FDE - Monto Otorgado'!$C$38:$C$50</c:f>
              <c:numCache>
                <c:formatCode>_("$"* #,##0.00_);_("$"* \(#,##0.00\);_("$"* "-"??_);_(@_)</c:formatCode>
                <c:ptCount val="13"/>
                <c:pt idx="0">
                  <c:v>3.9345699700000001</c:v>
                </c:pt>
                <c:pt idx="1">
                  <c:v>1.5339739099999996</c:v>
                </c:pt>
                <c:pt idx="2">
                  <c:v>0.42104478000000001</c:v>
                </c:pt>
                <c:pt idx="3">
                  <c:v>0.19707200000000002</c:v>
                </c:pt>
                <c:pt idx="4">
                  <c:v>0.14859700000000001</c:v>
                </c:pt>
                <c:pt idx="5">
                  <c:v>8.9099999999999999E-2</c:v>
                </c:pt>
                <c:pt idx="6">
                  <c:v>3.3500000000000002E-2</c:v>
                </c:pt>
                <c:pt idx="7">
                  <c:v>3.1E-2</c:v>
                </c:pt>
                <c:pt idx="8">
                  <c:v>3.0276780000000003E-2</c:v>
                </c:pt>
                <c:pt idx="9">
                  <c:v>2.9493999999999999E-2</c:v>
                </c:pt>
                <c:pt idx="10">
                  <c:v>2.4133760000000001E-2</c:v>
                </c:pt>
                <c:pt idx="11">
                  <c:v>2.1588000000000003E-2</c:v>
                </c:pt>
                <c:pt idx="12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AF5-420F-9389-F0B8E7AD7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Otorgado'!$B$38:$B$50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SAN MIGUEL</c:v>
                </c:pt>
                <c:pt idx="5">
                  <c:v>USULUTAN</c:v>
                </c:pt>
                <c:pt idx="6">
                  <c:v>CHALATENANGO</c:v>
                </c:pt>
                <c:pt idx="7">
                  <c:v>CABAÑAS</c:v>
                </c:pt>
                <c:pt idx="8">
                  <c:v>CUSCATLAN</c:v>
                </c:pt>
                <c:pt idx="9">
                  <c:v>LA PAZ</c:v>
                </c:pt>
                <c:pt idx="10">
                  <c:v>AHUACHAPAN</c:v>
                </c:pt>
                <c:pt idx="11">
                  <c:v>LA UNION</c:v>
                </c:pt>
                <c:pt idx="12">
                  <c:v>SAN VICENTE</c:v>
                </c:pt>
              </c:strCache>
            </c:strRef>
          </c:cat>
          <c:val>
            <c:numRef>
              <c:f>'FDE - Monto Otorgado'!$D$38:$D$50</c:f>
              <c:numCache>
                <c:formatCode>_(* #,##0_);_(* \(#,##0\);_(* "-"??_);_(@_)</c:formatCode>
                <c:ptCount val="13"/>
                <c:pt idx="0">
                  <c:v>59</c:v>
                </c:pt>
                <c:pt idx="1">
                  <c:v>29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18</xdr:row>
      <xdr:rowOff>85725</xdr:rowOff>
    </xdr:from>
    <xdr:to>
      <xdr:col>10</xdr:col>
      <xdr:colOff>66675</xdr:colOff>
      <xdr:row>33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161925</xdr:rowOff>
    </xdr:from>
    <xdr:to>
      <xdr:col>11</xdr:col>
      <xdr:colOff>314325</xdr:colOff>
      <xdr:row>15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428625</xdr:colOff>
      <xdr:row>35</xdr:row>
      <xdr:rowOff>0</xdr:rowOff>
    </xdr:from>
    <xdr:to>
      <xdr:col>11</xdr:col>
      <xdr:colOff>304800</xdr:colOff>
      <xdr:row>50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3:D27" totalsRowShown="0" headerRowBorderDxfId="9" tableBorderDxfId="8">
  <autoFilter ref="B23:D27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7:D51" totalsRowShown="0" headerRowBorderDxfId="4" tableBorderDxfId="3">
  <autoFilter ref="B37:D51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2" totalsRowShown="0" headerRowBorderDxfId="29" tableBorderDxfId="28">
  <autoFilter ref="B5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6" totalsRowShown="0" headerRowBorderDxfId="24" tableBorderDxfId="23">
  <autoFilter ref="B22:D26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50" totalsRowShown="0" headerRowBorderDxfId="19" tableBorderDxfId="18">
  <autoFilter ref="B37:D50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17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12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23</v>
      </c>
      <c r="C6" s="25">
        <v>42.321916510000136</v>
      </c>
      <c r="D6" s="7">
        <v>1303</v>
      </c>
      <c r="F6" s="8"/>
      <c r="G6" s="9"/>
      <c r="H6" s="21"/>
    </row>
    <row r="7" spans="2:8" x14ac:dyDescent="0.25">
      <c r="B7" s="11" t="s">
        <v>24</v>
      </c>
      <c r="C7" s="25">
        <v>16.971714910000021</v>
      </c>
      <c r="D7" s="7">
        <v>578</v>
      </c>
      <c r="F7" s="8"/>
      <c r="G7" s="9"/>
      <c r="H7" s="21"/>
    </row>
    <row r="8" spans="2:8" x14ac:dyDescent="0.25">
      <c r="B8" s="11" t="s">
        <v>25</v>
      </c>
      <c r="C8" s="25">
        <v>14.771763299999996</v>
      </c>
      <c r="D8" s="7">
        <v>260</v>
      </c>
      <c r="F8" s="8"/>
      <c r="G8" s="9"/>
      <c r="H8" s="21"/>
    </row>
    <row r="9" spans="2:8" x14ac:dyDescent="0.25">
      <c r="B9" s="11" t="s">
        <v>26</v>
      </c>
      <c r="C9" s="25">
        <v>14.23436139</v>
      </c>
      <c r="D9" s="7">
        <v>213</v>
      </c>
      <c r="F9" s="8"/>
      <c r="G9" s="9"/>
      <c r="H9" s="21"/>
    </row>
    <row r="10" spans="2:8" x14ac:dyDescent="0.25">
      <c r="B10" s="11" t="s">
        <v>27</v>
      </c>
      <c r="C10" s="25">
        <v>7.8815149699999987</v>
      </c>
      <c r="D10" s="7">
        <v>422</v>
      </c>
      <c r="F10" s="8"/>
      <c r="G10" s="9"/>
      <c r="H10" s="21"/>
    </row>
    <row r="11" spans="2:8" x14ac:dyDescent="0.25">
      <c r="B11" s="11" t="s">
        <v>28</v>
      </c>
      <c r="C11" s="25">
        <v>7.427320849999993</v>
      </c>
      <c r="D11" s="7">
        <v>262</v>
      </c>
      <c r="F11" s="8"/>
      <c r="G11" s="9"/>
      <c r="H11" s="21"/>
    </row>
    <row r="12" spans="2:8" x14ac:dyDescent="0.25">
      <c r="B12" s="11" t="s">
        <v>29</v>
      </c>
      <c r="C12" s="25">
        <v>1.3937999999999995</v>
      </c>
      <c r="D12" s="7">
        <v>112</v>
      </c>
      <c r="F12" s="8"/>
      <c r="G12" s="9"/>
      <c r="H12" s="21"/>
    </row>
    <row r="13" spans="2:8" x14ac:dyDescent="0.25">
      <c r="B13" s="11" t="s">
        <v>30</v>
      </c>
      <c r="C13" s="25">
        <v>0.44600000000000001</v>
      </c>
      <c r="D13" s="7">
        <v>1</v>
      </c>
      <c r="F13" s="8"/>
      <c r="G13" s="9"/>
      <c r="H13" s="21"/>
    </row>
    <row r="14" spans="2:8" x14ac:dyDescent="0.25">
      <c r="B14" s="11" t="s">
        <v>31</v>
      </c>
      <c r="C14" s="25">
        <v>1.21E-2</v>
      </c>
      <c r="D14" s="7">
        <v>2</v>
      </c>
      <c r="G14" s="9"/>
      <c r="H14" s="21"/>
    </row>
    <row r="15" spans="2:8" ht="15.75" thickBot="1" x14ac:dyDescent="0.3">
      <c r="B15" s="15" t="s">
        <v>4</v>
      </c>
      <c r="C15" s="26">
        <f>SUBTOTAL(109,Tabla211[Monto])</f>
        <v>105.46049193000013</v>
      </c>
      <c r="D15" s="17">
        <f>SUBTOTAL(109,Tabla211[Créditos])</f>
        <v>3153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18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8" t="s">
        <v>12</v>
      </c>
      <c r="D23" s="29"/>
    </row>
    <row r="24" spans="2:8" ht="15.75" thickBot="1" x14ac:dyDescent="0.3">
      <c r="B24" s="19" t="s">
        <v>14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5</v>
      </c>
      <c r="C25" s="25">
        <v>6.101697969999992</v>
      </c>
      <c r="D25" s="7">
        <v>529</v>
      </c>
      <c r="F25" s="8"/>
      <c r="G25" s="9"/>
      <c r="H25" s="21"/>
    </row>
    <row r="26" spans="2:8" x14ac:dyDescent="0.25">
      <c r="B26" s="18" t="s">
        <v>6</v>
      </c>
      <c r="C26" s="25">
        <v>19.744224140000103</v>
      </c>
      <c r="D26" s="7">
        <v>1667</v>
      </c>
      <c r="F26" s="8"/>
      <c r="G26" s="9"/>
      <c r="H26" s="21"/>
    </row>
    <row r="27" spans="2:8" x14ac:dyDescent="0.25">
      <c r="B27" s="18" t="s">
        <v>7</v>
      </c>
      <c r="C27" s="25">
        <v>26.526331349999992</v>
      </c>
      <c r="D27" s="7">
        <v>662</v>
      </c>
      <c r="F27" s="8"/>
      <c r="G27" s="9"/>
      <c r="H27" s="21"/>
    </row>
    <row r="28" spans="2:8" x14ac:dyDescent="0.25">
      <c r="B28" s="18" t="s">
        <v>8</v>
      </c>
      <c r="C28" s="25">
        <v>21.064199749999993</v>
      </c>
      <c r="D28" s="7">
        <v>208</v>
      </c>
      <c r="F28" s="8"/>
      <c r="G28" s="9"/>
      <c r="H28" s="21"/>
    </row>
    <row r="29" spans="2:8" x14ac:dyDescent="0.25">
      <c r="B29" s="18" t="s">
        <v>9</v>
      </c>
      <c r="C29" s="25">
        <v>32.024038720000007</v>
      </c>
      <c r="D29" s="7">
        <v>87</v>
      </c>
    </row>
    <row r="30" spans="2:8" ht="15.75" thickBot="1" x14ac:dyDescent="0.3">
      <c r="B30" s="20" t="s">
        <v>4</v>
      </c>
      <c r="C30" s="26">
        <f>SUM(C25:C29)</f>
        <v>105.46049193000009</v>
      </c>
      <c r="D30" s="17">
        <f t="shared" ref="D30" si="0">SUM(D25:D29)</f>
        <v>3153</v>
      </c>
    </row>
    <row r="31" spans="2:8" x14ac:dyDescent="0.25">
      <c r="B31" s="5"/>
    </row>
    <row r="36" spans="2:8" ht="15.75" x14ac:dyDescent="0.25">
      <c r="B36" s="1" t="s">
        <v>19</v>
      </c>
    </row>
    <row r="37" spans="2:8" ht="16.5" thickBot="1" x14ac:dyDescent="0.3">
      <c r="B37" s="2" t="s">
        <v>0</v>
      </c>
    </row>
    <row r="38" spans="2:8" x14ac:dyDescent="0.25">
      <c r="C38" s="28" t="s">
        <v>12</v>
      </c>
      <c r="D38" s="29"/>
    </row>
    <row r="39" spans="2:8" ht="15.75" thickBot="1" x14ac:dyDescent="0.3">
      <c r="B39" s="12" t="s">
        <v>15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32</v>
      </c>
      <c r="C40" s="25">
        <v>40.675190240000028</v>
      </c>
      <c r="D40" s="7">
        <v>719</v>
      </c>
      <c r="F40" s="8"/>
      <c r="G40" s="9"/>
      <c r="H40" s="21"/>
    </row>
    <row r="41" spans="2:8" x14ac:dyDescent="0.25">
      <c r="B41" s="11" t="s">
        <v>33</v>
      </c>
      <c r="C41" s="25">
        <v>32.063388559999993</v>
      </c>
      <c r="D41" s="7">
        <v>342</v>
      </c>
      <c r="F41" s="8"/>
      <c r="G41" s="9"/>
      <c r="H41" s="21"/>
    </row>
    <row r="42" spans="2:8" x14ac:dyDescent="0.25">
      <c r="B42" s="11" t="s">
        <v>34</v>
      </c>
      <c r="C42" s="25">
        <v>7.471921850000002</v>
      </c>
      <c r="D42" s="7">
        <v>266</v>
      </c>
      <c r="F42" s="8"/>
      <c r="G42" s="9"/>
      <c r="H42" s="21"/>
    </row>
    <row r="43" spans="2:8" x14ac:dyDescent="0.25">
      <c r="B43" s="11" t="s">
        <v>35</v>
      </c>
      <c r="C43" s="25">
        <v>4.5432932499999978</v>
      </c>
      <c r="D43" s="7">
        <v>139</v>
      </c>
      <c r="F43" s="8"/>
      <c r="G43" s="9"/>
      <c r="H43" s="21"/>
    </row>
    <row r="44" spans="2:8" x14ac:dyDescent="0.25">
      <c r="B44" s="11" t="s">
        <v>36</v>
      </c>
      <c r="C44" s="25">
        <v>4.2593544899999882</v>
      </c>
      <c r="D44" s="7">
        <v>396</v>
      </c>
      <c r="F44" s="8"/>
      <c r="G44" s="9"/>
      <c r="H44" s="21"/>
    </row>
    <row r="45" spans="2:8" x14ac:dyDescent="0.25">
      <c r="B45" s="11" t="s">
        <v>37</v>
      </c>
      <c r="C45" s="25">
        <v>3.3260673799999911</v>
      </c>
      <c r="D45" s="7">
        <v>282</v>
      </c>
      <c r="F45" s="8"/>
      <c r="G45" s="9"/>
      <c r="H45" s="21"/>
    </row>
    <row r="46" spans="2:8" x14ac:dyDescent="0.25">
      <c r="B46" s="11" t="s">
        <v>38</v>
      </c>
      <c r="C46" s="25">
        <v>2.8713240699999942</v>
      </c>
      <c r="D46" s="7">
        <v>291</v>
      </c>
      <c r="F46" s="8"/>
      <c r="G46" s="9"/>
      <c r="H46" s="21"/>
    </row>
    <row r="47" spans="2:8" x14ac:dyDescent="0.25">
      <c r="B47" s="11" t="s">
        <v>39</v>
      </c>
      <c r="C47" s="25">
        <v>2.805634199999997</v>
      </c>
      <c r="D47" s="7">
        <v>156</v>
      </c>
      <c r="F47" s="8"/>
      <c r="G47" s="9"/>
      <c r="H47" s="21"/>
    </row>
    <row r="48" spans="2:8" x14ac:dyDescent="0.25">
      <c r="B48" s="11" t="s">
        <v>40</v>
      </c>
      <c r="C48" s="25">
        <v>2.1674307999999982</v>
      </c>
      <c r="D48" s="7">
        <v>108</v>
      </c>
      <c r="F48" s="8"/>
      <c r="G48" s="9"/>
      <c r="H48" s="21"/>
    </row>
    <row r="49" spans="2:8" x14ac:dyDescent="0.25">
      <c r="B49" s="11" t="s">
        <v>41</v>
      </c>
      <c r="C49" s="25">
        <v>1.5699115499999998</v>
      </c>
      <c r="D49" s="7">
        <v>29</v>
      </c>
      <c r="F49" s="8"/>
      <c r="G49" s="9"/>
      <c r="H49" s="21"/>
    </row>
    <row r="50" spans="2:8" x14ac:dyDescent="0.25">
      <c r="B50" s="11" t="s">
        <v>42</v>
      </c>
      <c r="C50" s="25">
        <v>1.2967967999999988</v>
      </c>
      <c r="D50" s="7">
        <v>130</v>
      </c>
      <c r="F50" s="8"/>
      <c r="G50" s="9"/>
      <c r="H50" s="21"/>
    </row>
    <row r="51" spans="2:8" x14ac:dyDescent="0.25">
      <c r="B51" s="11" t="s">
        <v>43</v>
      </c>
      <c r="C51" s="25">
        <v>1.1143311499999993</v>
      </c>
      <c r="D51" s="7">
        <v>214</v>
      </c>
      <c r="F51" s="8"/>
      <c r="G51" s="9"/>
      <c r="H51" s="21"/>
    </row>
    <row r="52" spans="2:8" x14ac:dyDescent="0.25">
      <c r="B52" s="11" t="s">
        <v>44</v>
      </c>
      <c r="C52" s="25">
        <v>0.73273578999999966</v>
      </c>
      <c r="D52" s="7">
        <v>42</v>
      </c>
      <c r="F52" s="8"/>
      <c r="G52" s="9"/>
      <c r="H52" s="21"/>
    </row>
    <row r="53" spans="2:8" x14ac:dyDescent="0.25">
      <c r="B53" s="11" t="s">
        <v>45</v>
      </c>
      <c r="C53" s="25">
        <v>0.56311180000000016</v>
      </c>
      <c r="D53" s="7">
        <v>39</v>
      </c>
    </row>
    <row r="54" spans="2:8" ht="15.75" thickBot="1" x14ac:dyDescent="0.3">
      <c r="B54" s="15" t="s">
        <v>4</v>
      </c>
      <c r="C54" s="26">
        <f>SUM(C40:C53)</f>
        <v>105.46049193000002</v>
      </c>
      <c r="D54" s="17">
        <f>SUM(D40:D53)</f>
        <v>3153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20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12</v>
      </c>
      <c r="D4" s="29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22" t="s">
        <v>23</v>
      </c>
      <c r="C6" s="25">
        <v>95.387926489999927</v>
      </c>
      <c r="D6" s="7">
        <v>5055</v>
      </c>
      <c r="F6" s="8"/>
      <c r="G6" s="9"/>
      <c r="H6" s="21"/>
    </row>
    <row r="7" spans="2:8" x14ac:dyDescent="0.25">
      <c r="B7" s="22" t="s">
        <v>26</v>
      </c>
      <c r="C7" s="25">
        <v>84.5024329499998</v>
      </c>
      <c r="D7" s="7">
        <v>4177</v>
      </c>
      <c r="F7" s="8"/>
      <c r="G7" s="9"/>
      <c r="H7" s="21"/>
    </row>
    <row r="8" spans="2:8" x14ac:dyDescent="0.25">
      <c r="B8" s="22" t="s">
        <v>24</v>
      </c>
      <c r="C8" s="25">
        <v>67.323735389999939</v>
      </c>
      <c r="D8" s="7">
        <v>2195</v>
      </c>
      <c r="F8" s="8"/>
      <c r="G8" s="9"/>
      <c r="H8" s="21"/>
    </row>
    <row r="9" spans="2:8" x14ac:dyDescent="0.25">
      <c r="B9" s="22" t="s">
        <v>29</v>
      </c>
      <c r="C9" s="25">
        <v>46.839687529999843</v>
      </c>
      <c r="D9" s="7">
        <v>2656</v>
      </c>
      <c r="F9" s="8"/>
      <c r="G9" s="9"/>
      <c r="H9" s="21"/>
    </row>
    <row r="10" spans="2:8" x14ac:dyDescent="0.25">
      <c r="B10" s="22" t="s">
        <v>25</v>
      </c>
      <c r="C10" s="25">
        <v>38.214444539999995</v>
      </c>
      <c r="D10" s="7">
        <v>725</v>
      </c>
      <c r="F10" s="8"/>
      <c r="G10" s="9"/>
      <c r="H10" s="21"/>
    </row>
    <row r="11" spans="2:8" x14ac:dyDescent="0.25">
      <c r="B11" s="22" t="s">
        <v>27</v>
      </c>
      <c r="C11" s="25">
        <v>36.256209359999865</v>
      </c>
      <c r="D11" s="7">
        <v>2761</v>
      </c>
      <c r="F11" s="8"/>
      <c r="G11" s="9"/>
      <c r="H11" s="21"/>
    </row>
    <row r="12" spans="2:8" x14ac:dyDescent="0.25">
      <c r="B12" s="22" t="s">
        <v>28</v>
      </c>
      <c r="C12" s="25">
        <v>28.22916698000002</v>
      </c>
      <c r="D12" s="7">
        <v>1180</v>
      </c>
      <c r="F12" s="8"/>
      <c r="G12" s="9"/>
      <c r="H12" s="21"/>
    </row>
    <row r="13" spans="2:8" x14ac:dyDescent="0.25">
      <c r="B13" s="22" t="s">
        <v>30</v>
      </c>
      <c r="C13" s="25">
        <v>1.0036988200000001</v>
      </c>
      <c r="D13" s="7">
        <v>11</v>
      </c>
      <c r="F13" s="8"/>
      <c r="G13" s="9"/>
      <c r="H13" s="21"/>
    </row>
    <row r="14" spans="2:8" x14ac:dyDescent="0.25">
      <c r="B14" s="22" t="s">
        <v>46</v>
      </c>
      <c r="C14" s="25">
        <v>0.73422762999999991</v>
      </c>
      <c r="D14" s="7">
        <v>3</v>
      </c>
      <c r="F14" s="8"/>
      <c r="G14" s="9"/>
      <c r="H14" s="21"/>
    </row>
    <row r="15" spans="2:8" ht="15.75" thickBot="1" x14ac:dyDescent="0.3">
      <c r="B15" s="23" t="s">
        <v>31</v>
      </c>
      <c r="C15" s="25">
        <v>6.9942249999999997E-2</v>
      </c>
      <c r="D15" s="7">
        <v>6</v>
      </c>
      <c r="F15" s="8"/>
      <c r="G15" s="9"/>
      <c r="H15" s="21"/>
    </row>
    <row r="16" spans="2:8" ht="15.75" thickBot="1" x14ac:dyDescent="0.3">
      <c r="B16" s="15" t="s">
        <v>4</v>
      </c>
      <c r="C16" s="26">
        <f>SUBTOTAL(109,Tabla262[Saldo])</f>
        <v>398.56147193999936</v>
      </c>
      <c r="D16" s="17">
        <f>SUBTOTAL(109,Tabla262[Créditos])</f>
        <v>18769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21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8" t="s">
        <v>12</v>
      </c>
      <c r="D24" s="29"/>
      <c r="F24" s="8"/>
      <c r="G24" s="9"/>
      <c r="H24" s="21"/>
    </row>
    <row r="25" spans="2:8" ht="15.75" thickBot="1" x14ac:dyDescent="0.3">
      <c r="B25" s="19" t="s">
        <v>14</v>
      </c>
      <c r="C25" s="13" t="s">
        <v>11</v>
      </c>
      <c r="D25" s="14" t="s">
        <v>3</v>
      </c>
      <c r="F25" s="8"/>
      <c r="G25" s="9"/>
      <c r="H25" s="21"/>
    </row>
    <row r="26" spans="2:8" x14ac:dyDescent="0.25">
      <c r="B26" s="18" t="s">
        <v>5</v>
      </c>
      <c r="C26" s="25">
        <v>108.09947257000036</v>
      </c>
      <c r="D26" s="7">
        <v>8650</v>
      </c>
      <c r="F26" s="8"/>
      <c r="G26" s="9"/>
      <c r="H26" s="21"/>
    </row>
    <row r="27" spans="2:8" x14ac:dyDescent="0.25">
      <c r="B27" s="18" t="s">
        <v>6</v>
      </c>
      <c r="C27" s="25">
        <v>62.533210759999982</v>
      </c>
      <c r="D27" s="7">
        <v>7077</v>
      </c>
      <c r="F27" s="8"/>
      <c r="G27" s="9"/>
      <c r="H27" s="21"/>
    </row>
    <row r="28" spans="2:8" x14ac:dyDescent="0.25">
      <c r="B28" s="18" t="s">
        <v>7</v>
      </c>
      <c r="C28" s="25">
        <v>92.986837539999868</v>
      </c>
      <c r="D28" s="7">
        <v>2356</v>
      </c>
      <c r="F28" s="8"/>
      <c r="G28" s="9"/>
      <c r="H28" s="21"/>
    </row>
    <row r="29" spans="2:8" x14ac:dyDescent="0.25">
      <c r="B29" s="18" t="s">
        <v>8</v>
      </c>
      <c r="C29" s="25">
        <v>63.369687169999921</v>
      </c>
      <c r="D29" s="7">
        <v>499</v>
      </c>
    </row>
    <row r="30" spans="2:8" x14ac:dyDescent="0.25">
      <c r="B30" s="18" t="s">
        <v>9</v>
      </c>
      <c r="C30" s="25">
        <v>71.572263899999982</v>
      </c>
      <c r="D30" s="7">
        <v>187</v>
      </c>
      <c r="E30" s="9"/>
    </row>
    <row r="31" spans="2:8" ht="15.75" thickBot="1" x14ac:dyDescent="0.3">
      <c r="B31" s="20" t="s">
        <v>4</v>
      </c>
      <c r="C31" s="26">
        <f>SUM(C26:C30)</f>
        <v>398.5614719400001</v>
      </c>
      <c r="D31" s="17">
        <f>SUM(D26:D30)</f>
        <v>18769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22</v>
      </c>
    </row>
    <row r="38" spans="2:8" ht="16.5" thickBot="1" x14ac:dyDescent="0.3">
      <c r="B38" s="2" t="s">
        <v>0</v>
      </c>
    </row>
    <row r="39" spans="2:8" x14ac:dyDescent="0.25">
      <c r="C39" s="28" t="s">
        <v>12</v>
      </c>
      <c r="D39" s="29"/>
    </row>
    <row r="40" spans="2:8" ht="15.75" thickBot="1" x14ac:dyDescent="0.3">
      <c r="B40" s="12" t="s">
        <v>15</v>
      </c>
      <c r="C40" s="13" t="s">
        <v>11</v>
      </c>
      <c r="D40" s="14" t="s">
        <v>3</v>
      </c>
    </row>
    <row r="41" spans="2:8" x14ac:dyDescent="0.25">
      <c r="B41" s="11" t="s">
        <v>32</v>
      </c>
      <c r="C41" s="25">
        <v>171.08873279999963</v>
      </c>
      <c r="D41" s="7">
        <v>6711</v>
      </c>
      <c r="F41" s="8"/>
      <c r="G41" s="9"/>
      <c r="H41" s="21"/>
    </row>
    <row r="42" spans="2:8" x14ac:dyDescent="0.25">
      <c r="B42" s="11" t="s">
        <v>33</v>
      </c>
      <c r="C42" s="25">
        <v>83.368997269999937</v>
      </c>
      <c r="D42" s="7">
        <v>1774</v>
      </c>
      <c r="F42" s="8"/>
      <c r="G42" s="9"/>
      <c r="H42" s="21"/>
    </row>
    <row r="43" spans="2:8" x14ac:dyDescent="0.25">
      <c r="B43" s="11" t="s">
        <v>34</v>
      </c>
      <c r="C43" s="25">
        <v>27.143508519999997</v>
      </c>
      <c r="D43" s="7">
        <v>1493</v>
      </c>
      <c r="F43" s="8"/>
      <c r="G43" s="9"/>
      <c r="H43" s="21"/>
    </row>
    <row r="44" spans="2:8" x14ac:dyDescent="0.25">
      <c r="B44" s="11" t="s">
        <v>36</v>
      </c>
      <c r="C44" s="25">
        <v>22.555891060000015</v>
      </c>
      <c r="D44" s="7">
        <v>1939</v>
      </c>
      <c r="F44" s="8"/>
      <c r="G44" s="9"/>
      <c r="H44" s="21"/>
    </row>
    <row r="45" spans="2:8" x14ac:dyDescent="0.25">
      <c r="B45" s="11" t="s">
        <v>35</v>
      </c>
      <c r="C45" s="25">
        <v>18.994827249999993</v>
      </c>
      <c r="D45" s="7">
        <v>1154</v>
      </c>
      <c r="F45" s="8"/>
      <c r="G45" s="9"/>
      <c r="H45" s="21"/>
    </row>
    <row r="46" spans="2:8" x14ac:dyDescent="0.25">
      <c r="B46" s="11" t="s">
        <v>39</v>
      </c>
      <c r="C46" s="25">
        <v>14.212639150000006</v>
      </c>
      <c r="D46" s="7">
        <v>702</v>
      </c>
      <c r="F46" s="8"/>
      <c r="G46" s="9"/>
      <c r="H46" s="21"/>
    </row>
    <row r="47" spans="2:8" x14ac:dyDescent="0.25">
      <c r="B47" s="11" t="s">
        <v>37</v>
      </c>
      <c r="C47" s="25">
        <v>11.822643339999985</v>
      </c>
      <c r="D47" s="7">
        <v>1217</v>
      </c>
      <c r="F47" s="8"/>
      <c r="G47" s="9"/>
      <c r="H47" s="21"/>
    </row>
    <row r="48" spans="2:8" x14ac:dyDescent="0.25">
      <c r="B48" s="11" t="s">
        <v>38</v>
      </c>
      <c r="C48" s="25">
        <v>10.947561659999998</v>
      </c>
      <c r="D48" s="7">
        <v>1227</v>
      </c>
      <c r="F48" s="8"/>
      <c r="G48" s="9"/>
      <c r="H48" s="21"/>
    </row>
    <row r="49" spans="2:8" x14ac:dyDescent="0.25">
      <c r="B49" s="11" t="s">
        <v>40</v>
      </c>
      <c r="C49" s="25">
        <v>10.461490969999982</v>
      </c>
      <c r="D49" s="7">
        <v>674</v>
      </c>
      <c r="F49" s="8"/>
      <c r="G49" s="9"/>
      <c r="H49" s="21"/>
    </row>
    <row r="50" spans="2:8" x14ac:dyDescent="0.25">
      <c r="B50" s="11" t="s">
        <v>45</v>
      </c>
      <c r="C50" s="25">
        <v>7.5231232399999985</v>
      </c>
      <c r="D50" s="7">
        <v>159</v>
      </c>
      <c r="F50" s="8"/>
      <c r="G50" s="9"/>
      <c r="H50" s="21"/>
    </row>
    <row r="51" spans="2:8" x14ac:dyDescent="0.25">
      <c r="B51" s="11" t="s">
        <v>44</v>
      </c>
      <c r="C51" s="25">
        <v>7.0989051000000014</v>
      </c>
      <c r="D51" s="7">
        <v>389</v>
      </c>
      <c r="F51" s="8"/>
      <c r="G51" s="9"/>
      <c r="H51" s="21"/>
    </row>
    <row r="52" spans="2:8" x14ac:dyDescent="0.25">
      <c r="B52" s="11" t="s">
        <v>42</v>
      </c>
      <c r="C52" s="25">
        <v>4.9730136000000025</v>
      </c>
      <c r="D52" s="7">
        <v>633</v>
      </c>
      <c r="F52" s="8"/>
      <c r="G52" s="9"/>
      <c r="H52" s="21"/>
    </row>
    <row r="53" spans="2:8" x14ac:dyDescent="0.25">
      <c r="B53" s="11" t="s">
        <v>41</v>
      </c>
      <c r="C53" s="25">
        <v>4.6223579499999996</v>
      </c>
      <c r="D53" s="7">
        <v>213</v>
      </c>
      <c r="F53" s="8"/>
      <c r="G53" s="9"/>
      <c r="H53" s="21"/>
    </row>
    <row r="54" spans="2:8" x14ac:dyDescent="0.25">
      <c r="B54" s="11" t="s">
        <v>43</v>
      </c>
      <c r="C54" s="25">
        <v>3.747780029999999</v>
      </c>
      <c r="D54" s="7">
        <v>484</v>
      </c>
      <c r="F54" s="8"/>
      <c r="G54" s="9"/>
      <c r="H54" s="21"/>
    </row>
    <row r="55" spans="2:8" ht="15.75" thickBot="1" x14ac:dyDescent="0.3">
      <c r="B55" s="15" t="s">
        <v>4</v>
      </c>
      <c r="C55" s="26">
        <f>SUM(C41:C54)</f>
        <v>398.56147193999965</v>
      </c>
      <c r="D55" s="17">
        <f>SUM(D41:D54)</f>
        <v>18769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17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10</v>
      </c>
      <c r="D4" s="29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46</v>
      </c>
      <c r="C6" s="4">
        <v>2.7</v>
      </c>
      <c r="D6" s="7">
        <v>1</v>
      </c>
      <c r="F6" s="8"/>
      <c r="G6" s="9"/>
      <c r="H6" s="10"/>
    </row>
    <row r="7" spans="2:8" x14ac:dyDescent="0.25">
      <c r="B7" s="11" t="s">
        <v>25</v>
      </c>
      <c r="C7" s="4">
        <v>2.1188583800000012</v>
      </c>
      <c r="D7" s="7">
        <v>70</v>
      </c>
      <c r="F7" s="8"/>
      <c r="G7" s="9"/>
      <c r="H7" s="10"/>
    </row>
    <row r="8" spans="2:8" x14ac:dyDescent="0.25">
      <c r="B8" s="11" t="s">
        <v>26</v>
      </c>
      <c r="C8" s="4">
        <v>1.0378902800000001</v>
      </c>
      <c r="D8" s="7">
        <v>21</v>
      </c>
      <c r="F8" s="8"/>
      <c r="G8" s="9"/>
      <c r="H8" s="10"/>
    </row>
    <row r="9" spans="2:8" x14ac:dyDescent="0.25">
      <c r="B9" s="11" t="s">
        <v>24</v>
      </c>
      <c r="C9" s="4">
        <v>0.31767254</v>
      </c>
      <c r="D9" s="7">
        <v>13</v>
      </c>
      <c r="F9" s="8"/>
      <c r="G9" s="9"/>
      <c r="H9" s="10"/>
    </row>
    <row r="10" spans="2:8" x14ac:dyDescent="0.25">
      <c r="B10" s="11" t="s">
        <v>23</v>
      </c>
      <c r="C10" s="4">
        <v>0.168929</v>
      </c>
      <c r="D10" s="7">
        <v>29</v>
      </c>
      <c r="F10" s="8"/>
      <c r="G10" s="9"/>
      <c r="H10" s="10"/>
    </row>
    <row r="11" spans="2:8" x14ac:dyDescent="0.25">
      <c r="B11" s="11" t="s">
        <v>27</v>
      </c>
      <c r="C11" s="4">
        <v>0.14000000000000001</v>
      </c>
      <c r="D11" s="7">
        <v>1</v>
      </c>
    </row>
    <row r="12" spans="2:8" x14ac:dyDescent="0.25">
      <c r="B12" s="18" t="s">
        <v>28</v>
      </c>
      <c r="C12" s="4">
        <v>2.5000000000000001E-2</v>
      </c>
      <c r="D12" s="7">
        <v>1</v>
      </c>
    </row>
    <row r="13" spans="2:8" ht="15.75" thickBot="1" x14ac:dyDescent="0.3">
      <c r="B13" s="15" t="s">
        <v>4</v>
      </c>
      <c r="C13" s="16">
        <f>SUBTOTAL(109,Tabla2[Monto])</f>
        <v>6.5083502000000024</v>
      </c>
      <c r="D13" s="17">
        <f>SUBTOTAL(109,Tabla2[Créditos])</f>
        <v>136</v>
      </c>
    </row>
    <row r="14" spans="2:8" x14ac:dyDescent="0.25">
      <c r="B14" s="5"/>
    </row>
    <row r="15" spans="2:8" x14ac:dyDescent="0.25">
      <c r="B15" s="5"/>
      <c r="C15" s="24"/>
    </row>
    <row r="16" spans="2:8" x14ac:dyDescent="0.25">
      <c r="B16" s="5"/>
      <c r="C16" s="24"/>
      <c r="D16" s="24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18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8" t="s">
        <v>10</v>
      </c>
      <c r="D21" s="29"/>
      <c r="F21" s="8"/>
      <c r="G21" s="9"/>
      <c r="H21" s="10"/>
    </row>
    <row r="22" spans="2:8" ht="15.75" thickBot="1" x14ac:dyDescent="0.3">
      <c r="B22" s="19" t="s">
        <v>14</v>
      </c>
      <c r="C22" s="13" t="s">
        <v>2</v>
      </c>
      <c r="D22" s="14" t="s">
        <v>3</v>
      </c>
      <c r="F22" s="8"/>
      <c r="G22" s="9"/>
      <c r="H22" s="10"/>
    </row>
    <row r="23" spans="2:8" x14ac:dyDescent="0.25">
      <c r="B23" s="18" t="s">
        <v>16</v>
      </c>
      <c r="C23" s="4">
        <v>2.2830736199999984</v>
      </c>
      <c r="D23" s="7">
        <v>124</v>
      </c>
      <c r="F23" s="8"/>
      <c r="G23" s="9"/>
      <c r="H23" s="10"/>
    </row>
    <row r="24" spans="2:8" x14ac:dyDescent="0.25">
      <c r="B24" s="18" t="s">
        <v>7</v>
      </c>
      <c r="C24" s="4">
        <v>0.25608058</v>
      </c>
      <c r="D24" s="7">
        <v>7</v>
      </c>
      <c r="F24" s="8"/>
      <c r="G24" s="9"/>
      <c r="H24" s="10"/>
    </row>
    <row r="25" spans="2:8" x14ac:dyDescent="0.25">
      <c r="B25" s="18" t="s">
        <v>8</v>
      </c>
      <c r="C25" s="4">
        <v>0.36919600000000002</v>
      </c>
      <c r="D25" s="7">
        <v>3</v>
      </c>
      <c r="F25" s="8"/>
      <c r="G25" s="9"/>
      <c r="H25" s="10"/>
    </row>
    <row r="26" spans="2:8" x14ac:dyDescent="0.25">
      <c r="B26" s="18" t="s">
        <v>9</v>
      </c>
      <c r="C26" s="4">
        <v>3.6</v>
      </c>
      <c r="D26" s="7">
        <v>2</v>
      </c>
    </row>
    <row r="27" spans="2:8" ht="15.75" thickBot="1" x14ac:dyDescent="0.3">
      <c r="B27" s="20" t="s">
        <v>4</v>
      </c>
      <c r="C27" s="16">
        <f>SUM(C23:C26)</f>
        <v>6.5083501999999989</v>
      </c>
      <c r="D27" s="17">
        <f>SUM(D23:D26)</f>
        <v>136</v>
      </c>
    </row>
    <row r="28" spans="2:8" x14ac:dyDescent="0.25">
      <c r="B28" s="27" t="s">
        <v>13</v>
      </c>
    </row>
    <row r="34" spans="2:8" ht="15.75" x14ac:dyDescent="0.25">
      <c r="B34" s="1" t="s">
        <v>19</v>
      </c>
    </row>
    <row r="35" spans="2:8" ht="16.5" thickBot="1" x14ac:dyDescent="0.3">
      <c r="B35" s="2" t="s">
        <v>0</v>
      </c>
    </row>
    <row r="36" spans="2:8" x14ac:dyDescent="0.25">
      <c r="C36" s="28" t="s">
        <v>10</v>
      </c>
      <c r="D36" s="29"/>
      <c r="F36" s="8"/>
      <c r="G36" s="9"/>
      <c r="H36" s="10"/>
    </row>
    <row r="37" spans="2:8" ht="15.75" thickBot="1" x14ac:dyDescent="0.3">
      <c r="B37" s="12" t="s">
        <v>15</v>
      </c>
      <c r="C37" s="13" t="s">
        <v>2</v>
      </c>
      <c r="D37" s="14" t="s">
        <v>3</v>
      </c>
      <c r="F37" s="8"/>
      <c r="G37" s="9"/>
      <c r="H37" s="10"/>
    </row>
    <row r="38" spans="2:8" x14ac:dyDescent="0.25">
      <c r="B38" s="11" t="s">
        <v>32</v>
      </c>
      <c r="C38" s="4">
        <v>3.9345699700000001</v>
      </c>
      <c r="D38" s="7">
        <v>59</v>
      </c>
      <c r="F38" s="8"/>
      <c r="G38" s="9"/>
      <c r="H38" s="10"/>
    </row>
    <row r="39" spans="2:8" x14ac:dyDescent="0.25">
      <c r="B39" s="11" t="s">
        <v>33</v>
      </c>
      <c r="C39" s="4">
        <v>1.5339739099999996</v>
      </c>
      <c r="D39" s="7">
        <v>29</v>
      </c>
      <c r="F39" s="8"/>
      <c r="G39" s="9"/>
      <c r="H39" s="10"/>
    </row>
    <row r="40" spans="2:8" x14ac:dyDescent="0.25">
      <c r="B40" s="11" t="s">
        <v>34</v>
      </c>
      <c r="C40" s="4">
        <v>0.42104478000000001</v>
      </c>
      <c r="D40" s="7">
        <v>7</v>
      </c>
      <c r="F40" s="8"/>
      <c r="G40" s="9"/>
      <c r="H40" s="10"/>
    </row>
    <row r="41" spans="2:8" x14ac:dyDescent="0.25">
      <c r="B41" s="11" t="s">
        <v>35</v>
      </c>
      <c r="C41" s="4">
        <v>0.19707200000000002</v>
      </c>
      <c r="D41" s="7">
        <v>7</v>
      </c>
      <c r="F41" s="8"/>
      <c r="G41" s="9"/>
      <c r="H41" s="10"/>
    </row>
    <row r="42" spans="2:8" x14ac:dyDescent="0.25">
      <c r="B42" s="11" t="s">
        <v>36</v>
      </c>
      <c r="C42" s="4">
        <v>0.14859700000000001</v>
      </c>
      <c r="D42" s="7">
        <v>6</v>
      </c>
      <c r="F42" s="8"/>
      <c r="G42" s="9"/>
      <c r="H42" s="10"/>
    </row>
    <row r="43" spans="2:8" x14ac:dyDescent="0.25">
      <c r="B43" s="11" t="s">
        <v>38</v>
      </c>
      <c r="C43" s="4">
        <v>8.9099999999999999E-2</v>
      </c>
      <c r="D43" s="7">
        <v>7</v>
      </c>
      <c r="F43" s="8"/>
      <c r="G43" s="9"/>
      <c r="H43" s="10"/>
    </row>
    <row r="44" spans="2:8" x14ac:dyDescent="0.25">
      <c r="B44" s="11" t="s">
        <v>41</v>
      </c>
      <c r="C44" s="4">
        <v>3.3500000000000002E-2</v>
      </c>
      <c r="D44" s="7">
        <v>4</v>
      </c>
      <c r="F44" s="8"/>
      <c r="G44" s="9"/>
      <c r="H44" s="10"/>
    </row>
    <row r="45" spans="2:8" x14ac:dyDescent="0.25">
      <c r="B45" s="11" t="s">
        <v>45</v>
      </c>
      <c r="C45" s="4">
        <v>3.1E-2</v>
      </c>
      <c r="D45" s="7">
        <v>2</v>
      </c>
      <c r="F45" s="8"/>
      <c r="G45" s="9"/>
      <c r="H45" s="10"/>
    </row>
    <row r="46" spans="2:8" x14ac:dyDescent="0.25">
      <c r="B46" s="11" t="s">
        <v>44</v>
      </c>
      <c r="C46" s="4">
        <v>3.0276780000000003E-2</v>
      </c>
      <c r="D46" s="7">
        <v>4</v>
      </c>
      <c r="F46" s="8"/>
      <c r="G46" s="9"/>
      <c r="H46" s="10"/>
    </row>
    <row r="47" spans="2:8" x14ac:dyDescent="0.25">
      <c r="B47" s="11" t="s">
        <v>37</v>
      </c>
      <c r="C47" s="4">
        <v>2.9493999999999999E-2</v>
      </c>
      <c r="D47" s="7">
        <v>4</v>
      </c>
    </row>
    <row r="48" spans="2:8" x14ac:dyDescent="0.25">
      <c r="B48" s="11" t="s">
        <v>39</v>
      </c>
      <c r="C48" s="4">
        <v>2.4133760000000001E-2</v>
      </c>
      <c r="D48" s="7">
        <v>3</v>
      </c>
    </row>
    <row r="49" spans="2:4" x14ac:dyDescent="0.25">
      <c r="B49" s="11" t="s">
        <v>42</v>
      </c>
      <c r="C49" s="4">
        <v>2.1588000000000003E-2</v>
      </c>
      <c r="D49" s="7">
        <v>3</v>
      </c>
    </row>
    <row r="50" spans="2:4" x14ac:dyDescent="0.25">
      <c r="B50" s="11" t="s">
        <v>40</v>
      </c>
      <c r="C50" s="4">
        <v>1.4E-2</v>
      </c>
      <c r="D50" s="7">
        <v>1</v>
      </c>
    </row>
    <row r="51" spans="2:4" ht="15.75" thickBot="1" x14ac:dyDescent="0.3">
      <c r="B51" s="15" t="s">
        <v>4</v>
      </c>
      <c r="C51" s="16">
        <f>SUM(C38:C50)</f>
        <v>6.5083501999999998</v>
      </c>
      <c r="D51" s="17">
        <f>SUM(D38:D50)</f>
        <v>136</v>
      </c>
    </row>
  </sheetData>
  <mergeCells count="3">
    <mergeCell ref="C4:D4"/>
    <mergeCell ref="C21:D21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2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20</v>
      </c>
      <c r="C2"/>
      <c r="D2"/>
    </row>
    <row r="3" spans="2:8" ht="16.5" thickBot="1" x14ac:dyDescent="0.3">
      <c r="B3" s="2" t="s">
        <v>0</v>
      </c>
    </row>
    <row r="4" spans="2:8" x14ac:dyDescent="0.25">
      <c r="C4" s="28" t="s">
        <v>10</v>
      </c>
      <c r="D4" s="29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11" t="s">
        <v>25</v>
      </c>
      <c r="C6" s="4">
        <v>16.787302119999993</v>
      </c>
      <c r="D6" s="7">
        <v>244</v>
      </c>
      <c r="F6" s="8"/>
      <c r="G6" s="9"/>
      <c r="H6" s="10"/>
    </row>
    <row r="7" spans="2:8" x14ac:dyDescent="0.25">
      <c r="B7" s="11" t="s">
        <v>26</v>
      </c>
      <c r="C7" s="4">
        <v>11.608798800000011</v>
      </c>
      <c r="D7" s="7">
        <v>179</v>
      </c>
      <c r="F7" s="8"/>
      <c r="G7" s="9"/>
      <c r="H7" s="10"/>
    </row>
    <row r="8" spans="2:8" x14ac:dyDescent="0.25">
      <c r="B8" s="11" t="s">
        <v>24</v>
      </c>
      <c r="C8" s="4">
        <v>7.2901929099999982</v>
      </c>
      <c r="D8" s="7">
        <v>85</v>
      </c>
      <c r="F8" s="8"/>
      <c r="G8" s="9"/>
      <c r="H8" s="10"/>
    </row>
    <row r="9" spans="2:8" x14ac:dyDescent="0.25">
      <c r="B9" s="11" t="s">
        <v>46</v>
      </c>
      <c r="C9" s="4">
        <v>5.9838311399999995</v>
      </c>
      <c r="D9" s="7">
        <v>10</v>
      </c>
      <c r="F9" s="8"/>
      <c r="G9" s="9"/>
      <c r="H9" s="10"/>
    </row>
    <row r="10" spans="2:8" x14ac:dyDescent="0.25">
      <c r="B10" s="11" t="s">
        <v>27</v>
      </c>
      <c r="C10" s="4">
        <v>4.9234514100000002</v>
      </c>
      <c r="D10" s="7">
        <v>15</v>
      </c>
      <c r="F10" s="8"/>
      <c r="G10" s="9"/>
      <c r="H10" s="10"/>
    </row>
    <row r="11" spans="2:8" x14ac:dyDescent="0.25">
      <c r="B11" s="11" t="s">
        <v>23</v>
      </c>
      <c r="C11" s="4">
        <v>1.4532841399999994</v>
      </c>
      <c r="D11" s="7">
        <v>174</v>
      </c>
      <c r="F11" s="8"/>
      <c r="G11" s="9"/>
      <c r="H11" s="10"/>
    </row>
    <row r="12" spans="2:8" x14ac:dyDescent="0.25">
      <c r="B12" s="11" t="s">
        <v>28</v>
      </c>
      <c r="C12" s="4">
        <v>1.2102996299999997</v>
      </c>
      <c r="D12" s="7">
        <v>7</v>
      </c>
      <c r="F12" s="8"/>
      <c r="G12" s="9"/>
      <c r="H12" s="10"/>
    </row>
    <row r="13" spans="2:8" x14ac:dyDescent="0.25">
      <c r="B13" s="11" t="s">
        <v>31</v>
      </c>
      <c r="C13" s="4">
        <v>3.4799899999999996E-3</v>
      </c>
      <c r="D13" s="7">
        <v>1</v>
      </c>
      <c r="F13" s="8"/>
      <c r="G13" s="9"/>
      <c r="H13" s="10"/>
    </row>
    <row r="14" spans="2:8" ht="15.75" thickBot="1" x14ac:dyDescent="0.3">
      <c r="B14" s="15" t="s">
        <v>4</v>
      </c>
      <c r="C14" s="16">
        <f>SUBTOTAL(109,Tabla26[Saldo])</f>
        <v>49.26064014</v>
      </c>
      <c r="D14" s="17">
        <f>SUBTOTAL(109,Tabla26[Créditos])</f>
        <v>715</v>
      </c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ht="15.75" x14ac:dyDescent="0.25">
      <c r="B20" s="1" t="s">
        <v>21</v>
      </c>
      <c r="D20" s="6"/>
    </row>
    <row r="21" spans="2:8" ht="16.5" thickBot="1" x14ac:dyDescent="0.3">
      <c r="B21" s="2" t="s">
        <v>0</v>
      </c>
      <c r="D21" s="6"/>
    </row>
    <row r="22" spans="2:8" x14ac:dyDescent="0.25">
      <c r="C22" s="28" t="s">
        <v>10</v>
      </c>
      <c r="D22" s="29"/>
      <c r="F22" s="8"/>
      <c r="G22" s="9"/>
      <c r="H22" s="10"/>
    </row>
    <row r="23" spans="2:8" ht="15.75" thickBot="1" x14ac:dyDescent="0.3">
      <c r="B23" s="19" t="s">
        <v>14</v>
      </c>
      <c r="C23" s="13" t="s">
        <v>11</v>
      </c>
      <c r="D23" s="14" t="s">
        <v>3</v>
      </c>
      <c r="F23" s="8"/>
      <c r="G23" s="9"/>
      <c r="H23" s="10"/>
    </row>
    <row r="24" spans="2:8" x14ac:dyDescent="0.25">
      <c r="B24" s="18" t="s">
        <v>16</v>
      </c>
      <c r="C24" s="4">
        <v>8.5371423000000117</v>
      </c>
      <c r="D24" s="7">
        <v>510</v>
      </c>
      <c r="F24" s="8"/>
      <c r="G24" s="9"/>
      <c r="H24" s="10"/>
    </row>
    <row r="25" spans="2:8" x14ac:dyDescent="0.25">
      <c r="B25" s="18" t="s">
        <v>7</v>
      </c>
      <c r="C25" s="4">
        <v>12.225737279999997</v>
      </c>
      <c r="D25" s="7">
        <v>139</v>
      </c>
      <c r="F25" s="8"/>
      <c r="G25" s="9"/>
      <c r="H25" s="10"/>
    </row>
    <row r="26" spans="2:8" x14ac:dyDescent="0.25">
      <c r="B26" s="18" t="s">
        <v>8</v>
      </c>
      <c r="C26" s="4">
        <v>13.891839909999995</v>
      </c>
      <c r="D26" s="7">
        <v>39</v>
      </c>
    </row>
    <row r="27" spans="2:8" x14ac:dyDescent="0.25">
      <c r="B27" s="18" t="s">
        <v>9</v>
      </c>
      <c r="C27" s="4">
        <v>14.605920650000002</v>
      </c>
      <c r="D27" s="7">
        <v>27</v>
      </c>
    </row>
    <row r="28" spans="2:8" ht="15.75" thickBot="1" x14ac:dyDescent="0.3">
      <c r="B28" s="20" t="s">
        <v>4</v>
      </c>
      <c r="C28" s="16">
        <f>SUM(C24:C27)</f>
        <v>49.260640140000007</v>
      </c>
      <c r="D28" s="17">
        <f t="shared" ref="D28" si="0">SUM(D24:D27)</f>
        <v>715</v>
      </c>
    </row>
    <row r="29" spans="2:8" x14ac:dyDescent="0.25">
      <c r="B29" s="27" t="s">
        <v>13</v>
      </c>
    </row>
    <row r="34" spans="2:8" ht="15.75" x14ac:dyDescent="0.25">
      <c r="B34" s="1" t="s">
        <v>22</v>
      </c>
    </row>
    <row r="35" spans="2:8" ht="16.5" thickBot="1" x14ac:dyDescent="0.3">
      <c r="B35" s="2" t="s">
        <v>0</v>
      </c>
    </row>
    <row r="36" spans="2:8" x14ac:dyDescent="0.25">
      <c r="C36" s="28" t="s">
        <v>10</v>
      </c>
      <c r="D36" s="29"/>
    </row>
    <row r="37" spans="2:8" ht="15.75" thickBot="1" x14ac:dyDescent="0.3">
      <c r="B37" s="12" t="s">
        <v>15</v>
      </c>
      <c r="C37" s="13" t="s">
        <v>11</v>
      </c>
      <c r="D37" s="14" t="s">
        <v>3</v>
      </c>
    </row>
    <row r="38" spans="2:8" x14ac:dyDescent="0.25">
      <c r="B38" s="11" t="s">
        <v>32</v>
      </c>
      <c r="C38" s="4">
        <v>30.484180800000001</v>
      </c>
      <c r="D38" s="7">
        <v>398</v>
      </c>
      <c r="F38" s="8"/>
      <c r="G38" s="9"/>
      <c r="H38" s="10"/>
    </row>
    <row r="39" spans="2:8" x14ac:dyDescent="0.25">
      <c r="B39" s="11" t="s">
        <v>33</v>
      </c>
      <c r="C39" s="4">
        <v>11.204543080000004</v>
      </c>
      <c r="D39" s="7">
        <v>148</v>
      </c>
      <c r="F39" s="8"/>
      <c r="G39" s="9"/>
      <c r="H39" s="10"/>
    </row>
    <row r="40" spans="2:8" x14ac:dyDescent="0.25">
      <c r="B40" s="11" t="s">
        <v>36</v>
      </c>
      <c r="C40" s="4">
        <v>2.92078192</v>
      </c>
      <c r="D40" s="7">
        <v>23</v>
      </c>
      <c r="F40" s="8"/>
      <c r="G40" s="9"/>
      <c r="H40" s="10"/>
    </row>
    <row r="41" spans="2:8" x14ac:dyDescent="0.25">
      <c r="B41" s="11" t="s">
        <v>34</v>
      </c>
      <c r="C41" s="4">
        <v>2.1945814399999999</v>
      </c>
      <c r="D41" s="7">
        <v>25</v>
      </c>
      <c r="F41" s="8"/>
      <c r="G41" s="9"/>
      <c r="H41" s="10"/>
    </row>
    <row r="42" spans="2:8" x14ac:dyDescent="0.25">
      <c r="B42" s="11" t="s">
        <v>35</v>
      </c>
      <c r="C42" s="4">
        <v>0.97322562000000024</v>
      </c>
      <c r="D42" s="7">
        <v>26</v>
      </c>
      <c r="F42" s="8"/>
      <c r="G42" s="9"/>
      <c r="H42" s="10"/>
    </row>
    <row r="43" spans="2:8" x14ac:dyDescent="0.25">
      <c r="B43" s="11" t="s">
        <v>44</v>
      </c>
      <c r="C43" s="4">
        <v>0.42631044999999995</v>
      </c>
      <c r="D43" s="7">
        <v>25</v>
      </c>
      <c r="F43" s="8"/>
      <c r="G43" s="9"/>
      <c r="H43" s="10"/>
    </row>
    <row r="44" spans="2:8" x14ac:dyDescent="0.25">
      <c r="B44" s="11" t="s">
        <v>39</v>
      </c>
      <c r="C44" s="4">
        <v>0.40667675000000003</v>
      </c>
      <c r="D44" s="7">
        <v>13</v>
      </c>
      <c r="F44" s="8"/>
      <c r="G44" s="9"/>
      <c r="H44" s="10"/>
    </row>
    <row r="45" spans="2:8" x14ac:dyDescent="0.25">
      <c r="B45" s="11" t="s">
        <v>37</v>
      </c>
      <c r="C45" s="4">
        <v>0.24925434000000002</v>
      </c>
      <c r="D45" s="7">
        <v>13</v>
      </c>
      <c r="F45" s="8"/>
      <c r="G45" s="9"/>
      <c r="H45" s="10"/>
    </row>
    <row r="46" spans="2:8" x14ac:dyDescent="0.25">
      <c r="B46" s="11" t="s">
        <v>40</v>
      </c>
      <c r="C46" s="4">
        <v>0.15099087</v>
      </c>
      <c r="D46" s="7">
        <v>3</v>
      </c>
      <c r="F46" s="8"/>
      <c r="G46" s="9"/>
      <c r="H46" s="10"/>
    </row>
    <row r="47" spans="2:8" x14ac:dyDescent="0.25">
      <c r="B47" s="11" t="s">
        <v>41</v>
      </c>
      <c r="C47" s="4">
        <v>0.10701523999999998</v>
      </c>
      <c r="D47" s="7">
        <v>14</v>
      </c>
      <c r="F47" s="8"/>
      <c r="G47" s="9"/>
      <c r="H47" s="10"/>
    </row>
    <row r="48" spans="2:8" x14ac:dyDescent="0.25">
      <c r="B48" s="11" t="s">
        <v>38</v>
      </c>
      <c r="C48" s="4">
        <v>6.6491109999999992E-2</v>
      </c>
      <c r="D48" s="7">
        <v>12</v>
      </c>
      <c r="F48" s="8"/>
      <c r="G48" s="9"/>
      <c r="H48" s="10"/>
    </row>
    <row r="49" spans="2:8" x14ac:dyDescent="0.25">
      <c r="B49" s="11" t="s">
        <v>45</v>
      </c>
      <c r="C49" s="4">
        <v>4.1176630000000006E-2</v>
      </c>
      <c r="D49" s="7">
        <v>10</v>
      </c>
      <c r="F49" s="8"/>
      <c r="G49" s="9"/>
      <c r="H49" s="10"/>
    </row>
    <row r="50" spans="2:8" x14ac:dyDescent="0.25">
      <c r="B50" s="11" t="s">
        <v>42</v>
      </c>
      <c r="C50" s="4">
        <v>3.4403799999999998E-2</v>
      </c>
      <c r="D50" s="7">
        <v>4</v>
      </c>
      <c r="F50" s="8"/>
      <c r="G50" s="9"/>
      <c r="H50" s="10"/>
    </row>
    <row r="51" spans="2:8" x14ac:dyDescent="0.25">
      <c r="B51" s="11" t="s">
        <v>43</v>
      </c>
      <c r="C51" s="4">
        <v>1.0080900000000001E-3</v>
      </c>
      <c r="D51" s="7">
        <v>1</v>
      </c>
    </row>
    <row r="52" spans="2:8" ht="15.75" thickBot="1" x14ac:dyDescent="0.3">
      <c r="B52" s="15" t="s">
        <v>4</v>
      </c>
      <c r="C52" s="16">
        <f>SUM(C38:C51)</f>
        <v>49.260640140000021</v>
      </c>
      <c r="D52" s="17">
        <f>SUM(D38:D51)</f>
        <v>715</v>
      </c>
    </row>
  </sheetData>
  <mergeCells count="3">
    <mergeCell ref="C4:D4"/>
    <mergeCell ref="C22:D22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Jose Rios</cp:lastModifiedBy>
  <dcterms:created xsi:type="dcterms:W3CDTF">2018-05-16T19:09:38Z</dcterms:created>
  <dcterms:modified xsi:type="dcterms:W3CDTF">2019-07-10T16:57:07Z</dcterms:modified>
</cp:coreProperties>
</file>