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ios\Desktop\UNIDAD DE ACCESO A LA INFORMACIÓN\Información - Portal de Transparencia (TRIMESTRAL)\OFICIAL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C54" i="1"/>
  <c r="D30" i="1"/>
  <c r="C30" i="1"/>
  <c r="D15" i="1"/>
  <c r="C15" i="1"/>
  <c r="D31" i="2"/>
  <c r="D55" i="2" l="1"/>
  <c r="C55" i="2"/>
  <c r="C31" i="2"/>
  <c r="D16" i="2"/>
  <c r="C16" i="2"/>
  <c r="C53" i="4"/>
  <c r="D53" i="4" l="1"/>
  <c r="D29" i="4"/>
  <c r="C29" i="4"/>
  <c r="D14" i="4"/>
  <c r="C14" i="4"/>
  <c r="C12" i="3" l="1"/>
  <c r="D12" i="3"/>
  <c r="D49" i="3"/>
  <c r="C49" i="3"/>
  <c r="D27" i="3"/>
  <c r="C27" i="3"/>
</calcChain>
</file>

<file path=xl/sharedStrings.xml><?xml version="1.0" encoding="utf-8"?>
<sst xmlns="http://schemas.openxmlformats.org/spreadsheetml/2006/main" count="191" uniqueCount="43">
  <si>
    <t>Cifras en millones de USD</t>
  </si>
  <si>
    <t>SECTOR ECONÓMICO</t>
  </si>
  <si>
    <t>Monto</t>
  </si>
  <si>
    <t>Créditos</t>
  </si>
  <si>
    <t>INSTITUCIONES FINANCIERAS</t>
  </si>
  <si>
    <t>TOTAL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</si>
  <si>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</si>
  <si>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</si>
  <si>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</si>
  <si>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</si>
  <si>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</si>
  <si>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</si>
  <si>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</si>
  <si>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</si>
  <si>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SAN MIGUEL</t>
  </si>
  <si>
    <t>SONSONATE</t>
  </si>
  <si>
    <t>AHUACHAPAN</t>
  </si>
  <si>
    <t>LA PAZ</t>
  </si>
  <si>
    <t>USULUTAN</t>
  </si>
  <si>
    <t>SAN VICENTE</t>
  </si>
  <si>
    <t>CUSCATLAN</t>
  </si>
  <si>
    <t>CABAÑAS</t>
  </si>
  <si>
    <t>LA UNION</t>
  </si>
  <si>
    <t>CHALATENANGO</t>
  </si>
  <si>
    <t>MORAZAN</t>
  </si>
  <si>
    <t>FDE</t>
  </si>
  <si>
    <t>Saldo</t>
  </si>
  <si>
    <t>2DO. PISO</t>
  </si>
  <si>
    <t>SECTOR SERVICIOS</t>
  </si>
  <si>
    <t>SECTOR COMERCIO</t>
  </si>
  <si>
    <t>SECTOR AGROPECUARIO</t>
  </si>
  <si>
    <t>SECTOR VIVIENDA</t>
  </si>
  <si>
    <t>SECTOR CONSTRUCCION</t>
  </si>
  <si>
    <t>SECTOR INDUSTRIA MANUFACTURERA</t>
  </si>
  <si>
    <t>SECTOR TRANSPORTE, ALMACENAJE Y COMUNICACIONES</t>
  </si>
  <si>
    <t>SECTOR MINERIA Y CANTERAS</t>
  </si>
  <si>
    <t>SECTOR ELECTRICIDAD, GAS, AGUA Y SERVICIOS SANITARIOS</t>
  </si>
  <si>
    <t>A) MONTO OTORGADO POR SECTOR (ACUMULADO DE ENERO A SEPTIEMBRE 2018)</t>
  </si>
  <si>
    <t>B) MONTO OTORGADO POR TAMAÑO DE EMPRESA (ACUMULADO DE ENERO A SEPTIEMBRE 2018)</t>
  </si>
  <si>
    <t>C) MONTO OTORGADO POR DEPARTAMENTO (ACUMULADO DE ENERO A SEPTIEMBRE 2018)</t>
  </si>
  <si>
    <t>A) SALDO DE CARTERA POR SECTOR A SEPTIEMBRE 2018</t>
  </si>
  <si>
    <t>B) SALDO DE CARTERA POR TAMAÑO DE EMPRESA A SEPTIEMBRE 2018</t>
  </si>
  <si>
    <t>C) SALDO DE CARTERA POR DEPARTAMENTO A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</si>
</sst>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44" fontId="2" fillId="2" borderId="7" xfId="2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4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4" fontId="0" fillId="0" borderId="0" xfId="2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54.614551550000932</c:v>
                </c:pt>
                <c:pt idx="1">
                  <c:v>32.008518160000044</c:v>
                </c:pt>
                <c:pt idx="2">
                  <c:v>25.371305149999998</c:v>
                </c:pt>
                <c:pt idx="3">
                  <c:v>21.154348000000027</c:v>
                </c:pt>
                <c:pt idx="4">
                  <c:v>9.5111726800000032</c:v>
                </c:pt>
                <c:pt idx="5">
                  <c:v>5.4798875999999952</c:v>
                </c:pt>
                <c:pt idx="6">
                  <c:v>4.3815509099999987</c:v>
                </c:pt>
                <c:pt idx="7">
                  <c:v>0.52583599999999997</c:v>
                </c:pt>
                <c:pt idx="8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2702</c:v>
                </c:pt>
                <c:pt idx="1">
                  <c:v>694</c:v>
                </c:pt>
                <c:pt idx="2">
                  <c:v>268</c:v>
                </c:pt>
                <c:pt idx="3">
                  <c:v>486</c:v>
                </c:pt>
                <c:pt idx="4">
                  <c:v>367</c:v>
                </c:pt>
                <c:pt idx="5">
                  <c:v>218</c:v>
                </c:pt>
                <c:pt idx="6">
                  <c:v>160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CONSTRUCCION</c:v>
                </c:pt>
                <c:pt idx="3">
                  <c:v>SECTOR AGROPECUARIO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12.911369559999988</c:v>
                </c:pt>
                <c:pt idx="1">
                  <c:v>12.527519459999994</c:v>
                </c:pt>
                <c:pt idx="2">
                  <c:v>8.3835377300000005</c:v>
                </c:pt>
                <c:pt idx="3">
                  <c:v>7.3870539100000014</c:v>
                </c:pt>
                <c:pt idx="4">
                  <c:v>4.6402266800000005</c:v>
                </c:pt>
                <c:pt idx="5">
                  <c:v>1.5404013900000009</c:v>
                </c:pt>
                <c:pt idx="6">
                  <c:v>1.3356366899999998</c:v>
                </c:pt>
                <c:pt idx="7">
                  <c:v>8.538790000000001E-3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CONSTRUCCION</c:v>
                </c:pt>
                <c:pt idx="3">
                  <c:v>SECTOR AGROPECUARIO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203</c:v>
                </c:pt>
                <c:pt idx="1">
                  <c:v>173</c:v>
                </c:pt>
                <c:pt idx="2">
                  <c:v>23</c:v>
                </c:pt>
                <c:pt idx="3">
                  <c:v>77</c:v>
                </c:pt>
                <c:pt idx="4">
                  <c:v>9</c:v>
                </c:pt>
                <c:pt idx="5">
                  <c:v>180</c:v>
                </c:pt>
                <c:pt idx="6">
                  <c:v>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Cartera'!$B$24:$B$28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Saldo de Cartera'!$C$24:$C$28</c:f>
              <c:numCache>
                <c:formatCode>_("$"* #,##0.00_);_("$"* \(#,##0.00\);_("$"* "-"??_);_(@_)</c:formatCode>
                <c:ptCount val="5"/>
                <c:pt idx="0">
                  <c:v>2.6354354300000002</c:v>
                </c:pt>
                <c:pt idx="1">
                  <c:v>4.4102211600000016</c:v>
                </c:pt>
                <c:pt idx="2">
                  <c:v>15.821539919999996</c:v>
                </c:pt>
                <c:pt idx="3">
                  <c:v>14.952270629999996</c:v>
                </c:pt>
                <c:pt idx="4">
                  <c:v>10.91481707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Cartera'!$B$24:$B$28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Saldo de Cartera'!$D$24:$D$28</c:f>
              <c:numCache>
                <c:formatCode>_(* #,##0_);_(* \(#,##0\);_(* "-"??_);_(@_)</c:formatCode>
                <c:ptCount val="5"/>
                <c:pt idx="0">
                  <c:v>343</c:v>
                </c:pt>
                <c:pt idx="1">
                  <c:v>128</c:v>
                </c:pt>
                <c:pt idx="2">
                  <c:v>139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Cartera'!$B$39:$B$52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Cartera'!$C$39:$C$52</c:f>
              <c:numCache>
                <c:formatCode>_("$"* #,##0.00_);_("$"* \(#,##0.00\);_("$"* "-"??_);_(@_)</c:formatCode>
                <c:ptCount val="14"/>
                <c:pt idx="0">
                  <c:v>30.169150140000003</c:v>
                </c:pt>
                <c:pt idx="1">
                  <c:v>12.715471789999995</c:v>
                </c:pt>
                <c:pt idx="2">
                  <c:v>2.8286321199999995</c:v>
                </c:pt>
                <c:pt idx="3">
                  <c:v>1.08395215</c:v>
                </c:pt>
                <c:pt idx="4">
                  <c:v>0.61669741000000011</c:v>
                </c:pt>
                <c:pt idx="5">
                  <c:v>0.41705199999999998</c:v>
                </c:pt>
                <c:pt idx="6">
                  <c:v>0.26814601999999998</c:v>
                </c:pt>
                <c:pt idx="7">
                  <c:v>0.25248851</c:v>
                </c:pt>
                <c:pt idx="8">
                  <c:v>0.20632037000000003</c:v>
                </c:pt>
                <c:pt idx="9">
                  <c:v>8.5178190000000001E-2</c:v>
                </c:pt>
                <c:pt idx="10">
                  <c:v>3.9241190000000002E-2</c:v>
                </c:pt>
                <c:pt idx="11">
                  <c:v>3.5113430000000008E-2</c:v>
                </c:pt>
                <c:pt idx="12">
                  <c:v>1.514866E-2</c:v>
                </c:pt>
                <c:pt idx="13">
                  <c:v>1.6922300000000001E-3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Cartera'!$B$39:$B$52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Cartera'!$D$39:$D$52</c:f>
              <c:numCache>
                <c:formatCode>_(* #,##0_);_(* \(#,##0\);_(* "-"??_);_(@_)</c:formatCode>
                <c:ptCount val="14"/>
                <c:pt idx="0">
                  <c:v>390</c:v>
                </c:pt>
                <c:pt idx="1">
                  <c:v>141</c:v>
                </c:pt>
                <c:pt idx="2">
                  <c:v>17</c:v>
                </c:pt>
                <c:pt idx="3">
                  <c:v>16</c:v>
                </c:pt>
                <c:pt idx="4">
                  <c:v>22</c:v>
                </c:pt>
                <c:pt idx="5">
                  <c:v>11</c:v>
                </c:pt>
                <c:pt idx="6">
                  <c:v>28</c:v>
                </c:pt>
                <c:pt idx="7">
                  <c:v>12</c:v>
                </c:pt>
                <c:pt idx="8">
                  <c:v>3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9.291020960000008</c:v>
                </c:pt>
                <c:pt idx="1">
                  <c:v>25.66854543999986</c:v>
                </c:pt>
                <c:pt idx="2">
                  <c:v>46.013342890000096</c:v>
                </c:pt>
                <c:pt idx="3">
                  <c:v>25.564030229999997</c:v>
                </c:pt>
                <c:pt idx="4">
                  <c:v>46.518230530000011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518</c:v>
                </c:pt>
                <c:pt idx="1">
                  <c:v>3389</c:v>
                </c:pt>
                <c:pt idx="2">
                  <c:v>751</c:v>
                </c:pt>
                <c:pt idx="3">
                  <c:v>126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2018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SANTA ANA</c:v>
                </c:pt>
                <c:pt idx="4">
                  <c:v>SAN MIGUEL</c:v>
                </c:pt>
                <c:pt idx="5">
                  <c:v>AHUACHAPAN</c:v>
                </c:pt>
                <c:pt idx="6">
                  <c:v>CABAÑAS</c:v>
                </c:pt>
                <c:pt idx="7">
                  <c:v>LA PAZ</c:v>
                </c:pt>
                <c:pt idx="8">
                  <c:v>USULUTAN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61.844176869999991</c:v>
                </c:pt>
                <c:pt idx="1">
                  <c:v>41.293964890000019</c:v>
                </c:pt>
                <c:pt idx="2">
                  <c:v>8.0493993499999963</c:v>
                </c:pt>
                <c:pt idx="3">
                  <c:v>8.0253116199999948</c:v>
                </c:pt>
                <c:pt idx="4">
                  <c:v>7.7599965599999861</c:v>
                </c:pt>
                <c:pt idx="5">
                  <c:v>6.6614355199999933</c:v>
                </c:pt>
                <c:pt idx="6">
                  <c:v>4.4231999999999987</c:v>
                </c:pt>
                <c:pt idx="7">
                  <c:v>3.6959231399999917</c:v>
                </c:pt>
                <c:pt idx="8">
                  <c:v>3.2730868199999965</c:v>
                </c:pt>
                <c:pt idx="9">
                  <c:v>3.1906902699999993</c:v>
                </c:pt>
                <c:pt idx="10">
                  <c:v>1.9772742299999975</c:v>
                </c:pt>
                <c:pt idx="11">
                  <c:v>1.5226815799999984</c:v>
                </c:pt>
                <c:pt idx="12">
                  <c:v>0.93109140999999984</c:v>
                </c:pt>
                <c:pt idx="13">
                  <c:v>0.40693779000000008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SANTA ANA</c:v>
                </c:pt>
                <c:pt idx="4">
                  <c:v>SAN MIGUEL</c:v>
                </c:pt>
                <c:pt idx="5">
                  <c:v>AHUACHAPAN</c:v>
                </c:pt>
                <c:pt idx="6">
                  <c:v>CABAÑAS</c:v>
                </c:pt>
                <c:pt idx="7">
                  <c:v>LA PAZ</c:v>
                </c:pt>
                <c:pt idx="8">
                  <c:v>USULUTAN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1345</c:v>
                </c:pt>
                <c:pt idx="1">
                  <c:v>472</c:v>
                </c:pt>
                <c:pt idx="2">
                  <c:v>247</c:v>
                </c:pt>
                <c:pt idx="3">
                  <c:v>643</c:v>
                </c:pt>
                <c:pt idx="4">
                  <c:v>571</c:v>
                </c:pt>
                <c:pt idx="5">
                  <c:v>209</c:v>
                </c:pt>
                <c:pt idx="6">
                  <c:v>25</c:v>
                </c:pt>
                <c:pt idx="7">
                  <c:v>441</c:v>
                </c:pt>
                <c:pt idx="8">
                  <c:v>321</c:v>
                </c:pt>
                <c:pt idx="9">
                  <c:v>194</c:v>
                </c:pt>
                <c:pt idx="10">
                  <c:v>213</c:v>
                </c:pt>
                <c:pt idx="11">
                  <c:v>106</c:v>
                </c:pt>
                <c:pt idx="12">
                  <c:v>84</c:v>
                </c:pt>
                <c:pt idx="1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91.275889589999821</c:v>
                </c:pt>
                <c:pt idx="1">
                  <c:v>80.227789230000198</c:v>
                </c:pt>
                <c:pt idx="2">
                  <c:v>70.493488150000033</c:v>
                </c:pt>
                <c:pt idx="3">
                  <c:v>51.52516470000019</c:v>
                </c:pt>
                <c:pt idx="4">
                  <c:v>35.092261670000042</c:v>
                </c:pt>
                <c:pt idx="5">
                  <c:v>33.550602239999982</c:v>
                </c:pt>
                <c:pt idx="6">
                  <c:v>25.504795230000003</c:v>
                </c:pt>
                <c:pt idx="7">
                  <c:v>0.97225577000000007</c:v>
                </c:pt>
                <c:pt idx="8">
                  <c:v>0.57837035000000003</c:v>
                </c:pt>
                <c:pt idx="9">
                  <c:v>8.3726290000000009E-2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6048</c:v>
                </c:pt>
                <c:pt idx="1">
                  <c:v>4582</c:v>
                </c:pt>
                <c:pt idx="2">
                  <c:v>1994</c:v>
                </c:pt>
                <c:pt idx="3">
                  <c:v>2715</c:v>
                </c:pt>
                <c:pt idx="4">
                  <c:v>2875</c:v>
                </c:pt>
                <c:pt idx="5">
                  <c:v>673</c:v>
                </c:pt>
                <c:pt idx="6">
                  <c:v>1098</c:v>
                </c:pt>
                <c:pt idx="7">
                  <c:v>4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116.81106296999999</c:v>
                </c:pt>
                <c:pt idx="1">
                  <c:v>65.413212359999989</c:v>
                </c:pt>
                <c:pt idx="2">
                  <c:v>83.78575757999991</c:v>
                </c:pt>
                <c:pt idx="3">
                  <c:v>52.686763040000002</c:v>
                </c:pt>
                <c:pt idx="4">
                  <c:v>70.607547269999984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9272</c:v>
                </c:pt>
                <c:pt idx="1">
                  <c:v>8244</c:v>
                </c:pt>
                <c:pt idx="2">
                  <c:v>2000</c:v>
                </c:pt>
                <c:pt idx="3">
                  <c:v>324</c:v>
                </c:pt>
                <c:pt idx="4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168.55585981999832</c:v>
                </c:pt>
                <c:pt idx="1">
                  <c:v>72.032432939999552</c:v>
                </c:pt>
                <c:pt idx="2">
                  <c:v>26.670172759999925</c:v>
                </c:pt>
                <c:pt idx="3">
                  <c:v>23.669618630000027</c:v>
                </c:pt>
                <c:pt idx="4">
                  <c:v>21.106340530000008</c:v>
                </c:pt>
                <c:pt idx="5">
                  <c:v>17.97565358999999</c:v>
                </c:pt>
                <c:pt idx="6">
                  <c:v>11.358241420000008</c:v>
                </c:pt>
                <c:pt idx="7">
                  <c:v>10.260388929999991</c:v>
                </c:pt>
                <c:pt idx="8">
                  <c:v>9.7573111299999962</c:v>
                </c:pt>
                <c:pt idx="9">
                  <c:v>7.9049703200000012</c:v>
                </c:pt>
                <c:pt idx="10">
                  <c:v>7.2400147400000021</c:v>
                </c:pt>
                <c:pt idx="11">
                  <c:v>5.1790068099999944</c:v>
                </c:pt>
                <c:pt idx="12">
                  <c:v>4.0186200500000036</c:v>
                </c:pt>
                <c:pt idx="13">
                  <c:v>3.5757115500000016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7407</c:v>
                </c:pt>
                <c:pt idx="1">
                  <c:v>1832</c:v>
                </c:pt>
                <c:pt idx="2">
                  <c:v>1686</c:v>
                </c:pt>
                <c:pt idx="3">
                  <c:v>1969</c:v>
                </c:pt>
                <c:pt idx="4">
                  <c:v>1462</c:v>
                </c:pt>
                <c:pt idx="5">
                  <c:v>673</c:v>
                </c:pt>
                <c:pt idx="6">
                  <c:v>1264</c:v>
                </c:pt>
                <c:pt idx="7">
                  <c:v>1185</c:v>
                </c:pt>
                <c:pt idx="8">
                  <c:v>670</c:v>
                </c:pt>
                <c:pt idx="9">
                  <c:v>148</c:v>
                </c:pt>
                <c:pt idx="10">
                  <c:v>389</c:v>
                </c:pt>
                <c:pt idx="11">
                  <c:v>705</c:v>
                </c:pt>
                <c:pt idx="12">
                  <c:v>231</c:v>
                </c:pt>
                <c:pt idx="13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2018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Otorgado'!$B$6:$B$11</c:f>
              <c:strCache>
                <c:ptCount val="6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AGROPECUARIO</c:v>
                </c:pt>
                <c:pt idx="5">
                  <c:v>SECTOR COMERCIO</c:v>
                </c:pt>
              </c:strCache>
            </c:strRef>
          </c:cat>
          <c:val>
            <c:numRef>
              <c:f>'FDE - Monto Otorgado'!$C$6:$C$11</c:f>
              <c:numCache>
                <c:formatCode>_("$"* #,##0.00_);_("$"* \(#,##0.00\);_("$"* "-"??_);_(@_)</c:formatCode>
                <c:ptCount val="6"/>
                <c:pt idx="0">
                  <c:v>4.5999999999999996</c:v>
                </c:pt>
                <c:pt idx="1">
                  <c:v>4.2416375099999977</c:v>
                </c:pt>
                <c:pt idx="2">
                  <c:v>3.0799687999999996</c:v>
                </c:pt>
                <c:pt idx="3">
                  <c:v>2.1659999999999999</c:v>
                </c:pt>
                <c:pt idx="4">
                  <c:v>1.9697371299999997</c:v>
                </c:pt>
                <c:pt idx="5">
                  <c:v>0.46481888999999993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AGROPECUARIO</c:v>
                </c:pt>
                <c:pt idx="5">
                  <c:v>SECTOR COMERCIO</c:v>
                </c:pt>
              </c:strCache>
            </c:strRef>
          </c:cat>
          <c:val>
            <c:numRef>
              <c:f>'FDE - Monto Otorgado'!$D$6:$D$11</c:f>
              <c:numCache>
                <c:formatCode>_(* #,##0_);_(* \(#,##0\);_(* "-"??_);_(@_)</c:formatCode>
                <c:ptCount val="6"/>
                <c:pt idx="0">
                  <c:v>5</c:v>
                </c:pt>
                <c:pt idx="1">
                  <c:v>80</c:v>
                </c:pt>
                <c:pt idx="2">
                  <c:v>46</c:v>
                </c:pt>
                <c:pt idx="3">
                  <c:v>5</c:v>
                </c:pt>
                <c:pt idx="4">
                  <c:v>10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452301931313960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2018 </a:t>
            </a:r>
          </a:p>
        </c:rich>
      </c:tx>
      <c:layout>
        <c:manualLayout>
          <c:xMode val="edge"/>
          <c:yMode val="edge"/>
          <c:x val="0.23560090199992606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Otorgado'!$B$22:$B$26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Monto Otorgado'!$C$22:$C$26</c:f>
              <c:numCache>
                <c:formatCode>_("$"* #,##0.00_);_("$"* \(#,##0.00\);_("$"* "-"??_);_(@_)</c:formatCode>
                <c:ptCount val="5"/>
                <c:pt idx="0">
                  <c:v>1.0364602300000001</c:v>
                </c:pt>
                <c:pt idx="1">
                  <c:v>2.6433190900000008</c:v>
                </c:pt>
                <c:pt idx="2">
                  <c:v>2.3909047999999999</c:v>
                </c:pt>
                <c:pt idx="3">
                  <c:v>6.5854782099999998</c:v>
                </c:pt>
                <c:pt idx="4">
                  <c:v>3.8660000000000001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Otorgado'!$B$22:$B$26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Monto Otorgado'!$D$22:$D$26</c:f>
              <c:numCache>
                <c:formatCode>_(* #,##0_);_(* \(#,##0\);_(* "-"??_);_(@_)</c:formatCode>
                <c:ptCount val="5"/>
                <c:pt idx="0">
                  <c:v>106</c:v>
                </c:pt>
                <c:pt idx="1">
                  <c:v>47</c:v>
                </c:pt>
                <c:pt idx="2">
                  <c:v>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septiembre</a:t>
            </a:r>
            <a:r>
              <a:rPr lang="es-SV" sz="1200"/>
              <a:t> 2018</a:t>
            </a:r>
          </a:p>
        </c:rich>
      </c:tx>
      <c:layout>
        <c:manualLayout>
          <c:xMode val="edge"/>
          <c:yMode val="edge"/>
          <c:x val="0.273291042844996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Otorgado'!$B$37:$B$48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LA PAZ</c:v>
                </c:pt>
                <c:pt idx="4">
                  <c:v>SANTA ANA</c:v>
                </c:pt>
                <c:pt idx="5">
                  <c:v>AHUACHAPAN</c:v>
                </c:pt>
                <c:pt idx="6">
                  <c:v>USULUTAN</c:v>
                </c:pt>
                <c:pt idx="7">
                  <c:v>CUSCATLAN</c:v>
                </c:pt>
                <c:pt idx="8">
                  <c:v>SONSONATE</c:v>
                </c:pt>
                <c:pt idx="9">
                  <c:v>LA UNION</c:v>
                </c:pt>
                <c:pt idx="10">
                  <c:v>SAN VICENTE</c:v>
                </c:pt>
                <c:pt idx="11">
                  <c:v>CABAÑAS</c:v>
                </c:pt>
              </c:strCache>
            </c:strRef>
          </c:cat>
          <c:val>
            <c:numRef>
              <c:f>'FDE - Monto Otorgado'!$C$37:$C$48</c:f>
              <c:numCache>
                <c:formatCode>_("$"* #,##0.00_);_("$"* \(#,##0.00\);_("$"* "-"??_);_(@_)</c:formatCode>
                <c:ptCount val="12"/>
                <c:pt idx="0">
                  <c:v>10.671758440000001</c:v>
                </c:pt>
                <c:pt idx="1">
                  <c:v>1.8339319199999995</c:v>
                </c:pt>
                <c:pt idx="2">
                  <c:v>1.7570402099999998</c:v>
                </c:pt>
                <c:pt idx="3">
                  <c:v>1.0472699999999999</c:v>
                </c:pt>
                <c:pt idx="4">
                  <c:v>0.94835152</c:v>
                </c:pt>
                <c:pt idx="5">
                  <c:v>7.5270240000000002E-2</c:v>
                </c:pt>
                <c:pt idx="6">
                  <c:v>6.3399999999999998E-2</c:v>
                </c:pt>
                <c:pt idx="7">
                  <c:v>5.8540000000000002E-2</c:v>
                </c:pt>
                <c:pt idx="8">
                  <c:v>3.4800000000000005E-2</c:v>
                </c:pt>
                <c:pt idx="9">
                  <c:v>1.6E-2</c:v>
                </c:pt>
                <c:pt idx="10">
                  <c:v>1.09E-2</c:v>
                </c:pt>
                <c:pt idx="11">
                  <c:v>4.8999999999999998E-3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Otorgado'!$B$37:$B$48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LA PAZ</c:v>
                </c:pt>
                <c:pt idx="4">
                  <c:v>SANTA ANA</c:v>
                </c:pt>
                <c:pt idx="5">
                  <c:v>AHUACHAPAN</c:v>
                </c:pt>
                <c:pt idx="6">
                  <c:v>USULUTAN</c:v>
                </c:pt>
                <c:pt idx="7">
                  <c:v>CUSCATLAN</c:v>
                </c:pt>
                <c:pt idx="8">
                  <c:v>SONSONATE</c:v>
                </c:pt>
                <c:pt idx="9">
                  <c:v>LA UNION</c:v>
                </c:pt>
                <c:pt idx="10">
                  <c:v>SAN VICENTE</c:v>
                </c:pt>
                <c:pt idx="11">
                  <c:v>CABAÑAS</c:v>
                </c:pt>
              </c:strCache>
            </c:strRef>
          </c:cat>
          <c:val>
            <c:numRef>
              <c:f>'FDE - Monto Otorgado'!$D$37:$D$48</c:f>
              <c:numCache>
                <c:formatCode>_(* #,##0_);_(* \(#,##0\);_(* "-"??_);_(@_)</c:formatCode>
                <c:ptCount val="12"/>
                <c:pt idx="0">
                  <c:v>108</c:v>
                </c:pt>
                <c:pt idx="1">
                  <c:v>48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18</xdr:row>
      <xdr:rowOff>85725</xdr:rowOff>
    </xdr:from>
    <xdr:to>
      <xdr:col>10</xdr:col>
      <xdr:colOff>66675</xdr:colOff>
      <xdr:row>33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95250</xdr:rowOff>
    </xdr:from>
    <xdr:to>
      <xdr:col>11</xdr:col>
      <xdr:colOff>323850</xdr:colOff>
      <xdr:row>15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16</xdr:row>
      <xdr:rowOff>57150</xdr:rowOff>
    </xdr:from>
    <xdr:to>
      <xdr:col>11</xdr:col>
      <xdr:colOff>352425</xdr:colOff>
      <xdr:row>31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476250</xdr:colOff>
      <xdr:row>33</xdr:row>
      <xdr:rowOff>152400</xdr:rowOff>
    </xdr:from>
    <xdr:to>
      <xdr:col>11</xdr:col>
      <xdr:colOff>352425</xdr:colOff>
      <xdr:row>48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17</xdr:row>
      <xdr:rowOff>133350</xdr:rowOff>
    </xdr:from>
    <xdr:to>
      <xdr:col>9</xdr:col>
      <xdr:colOff>752475</xdr:colOff>
      <xdr:row>32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36</xdr:row>
      <xdr:rowOff>133350</xdr:rowOff>
    </xdr:from>
    <xdr:to>
      <xdr:col>9</xdr:col>
      <xdr:colOff>752475</xdr:colOff>
      <xdr:row>52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sortState ref="B6:D15">
    <sortCondition descending="1" ref="C5:C15"/>
  </sortState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sortState ref="B6:D15">
    <sortCondition descending="1" ref="C5:C15"/>
  </sortState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3:D28" totalsRowShown="0" headerRowBorderDxfId="9" tableBorderDxfId="8">
  <autoFilter ref="B23:D28"/>
  <sortState ref="B26:D30">
    <sortCondition descending="1" ref="C25:C30"/>
  </sortState>
  <tableColumns count="3">
    <tableColumn id="1" name="SECTOR ECONÓMICO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8:D52" totalsRowShown="0" headerRowBorderDxfId="4" tableBorderDxfId="3">
  <autoFilter ref="B38:D52"/>
  <sortState ref="B41:D54">
    <sortCondition descending="1" ref="C40:C54"/>
  </sortState>
  <tableColumns count="3">
    <tableColumn id="1" name="SECTOR ECONÓMIC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sortState ref="B26:D30">
    <sortCondition descending="1" ref="C25:C30"/>
  </sortState>
  <tableColumns count="3">
    <tableColumn id="1" name="SECTOR ECONÓMICO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sortState ref="B41:D54">
    <sortCondition descending="1" ref="C40:C54"/>
  </sortState>
  <tableColumns count="3">
    <tableColumn id="1" name="SECTOR ECONÓMIC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sortState ref="B6:D15">
    <sortCondition descending="1" ref="C5:C15"/>
  </sortState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sortState ref="B26:D30">
    <sortCondition descending="1" ref="C25:C30"/>
  </sortState>
  <tableColumns count="3">
    <tableColumn id="1" name="SECTOR ECONÓMICO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sortState ref="B41:D54">
    <sortCondition descending="1" ref="C40:C54"/>
  </sortState>
  <tableColumns count="3">
    <tableColumn id="1" name="SECTOR ECONÓMIC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1" totalsRowShown="0" headerRowBorderDxfId="29" tableBorderDxfId="28">
  <autoFilter ref="B5:D11"/>
  <sortState ref="B6:D15">
    <sortCondition descending="1" ref="C5:C15"/>
  </sortState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1:D26" totalsRowShown="0" headerRowBorderDxfId="24" tableBorderDxfId="23">
  <autoFilter ref="B21:D26"/>
  <sortState ref="B26:D30">
    <sortCondition descending="1" ref="C25:C30"/>
  </sortState>
  <tableColumns count="3">
    <tableColumn id="1" name="SECTOR ECONÓMICO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6:D48" totalsRowShown="0" headerRowBorderDxfId="19" tableBorderDxfId="18">
  <autoFilter ref="B36:D48"/>
  <sortState ref="B41:D54">
    <sortCondition descending="1" ref="C40:C54"/>
  </sortState>
  <tableColumns count="3">
    <tableColumn id="1" name="SECTOR ECONÓMIC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tabSelected="1" workbookViewId="0">
      <selection activeCell="B2" sqref="B2"/>
    </sheetView>
  </sheetViews>
  <sheetFormatPr baseColWidth="10" defaultRowHeight="15" x14ac:dyDescent="0.25"/>
  <cols>
    <col min="1" max="1" width="8.855468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37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27</v>
      </c>
      <c r="D4" s="26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29</v>
      </c>
      <c r="C6" s="4">
        <v>54.614551550000932</v>
      </c>
      <c r="D6" s="7">
        <v>2702</v>
      </c>
      <c r="F6" s="8"/>
      <c r="G6" s="9"/>
      <c r="H6" s="21"/>
    </row>
    <row r="7" spans="2:8" x14ac:dyDescent="0.25">
      <c r="B7" s="11" t="s">
        <v>30</v>
      </c>
      <c r="C7" s="4">
        <v>32.008518160000044</v>
      </c>
      <c r="D7" s="7">
        <v>694</v>
      </c>
      <c r="F7" s="8"/>
      <c r="G7" s="9"/>
      <c r="H7" s="21"/>
    </row>
    <row r="8" spans="2:8" x14ac:dyDescent="0.25">
      <c r="B8" s="11" t="s">
        <v>28</v>
      </c>
      <c r="C8" s="4">
        <v>25.371305149999998</v>
      </c>
      <c r="D8" s="7">
        <v>268</v>
      </c>
      <c r="F8" s="8"/>
      <c r="G8" s="9"/>
      <c r="H8" s="21"/>
    </row>
    <row r="9" spans="2:8" x14ac:dyDescent="0.25">
      <c r="B9" s="11" t="s">
        <v>33</v>
      </c>
      <c r="C9" s="4">
        <v>21.154348000000027</v>
      </c>
      <c r="D9" s="7">
        <v>486</v>
      </c>
      <c r="F9" s="8"/>
      <c r="G9" s="9"/>
      <c r="H9" s="21"/>
    </row>
    <row r="10" spans="2:8" x14ac:dyDescent="0.25">
      <c r="B10" s="11" t="s">
        <v>32</v>
      </c>
      <c r="C10" s="4">
        <v>9.5111726800000032</v>
      </c>
      <c r="D10" s="7">
        <v>367</v>
      </c>
      <c r="F10" s="8"/>
      <c r="G10" s="9"/>
      <c r="H10" s="21"/>
    </row>
    <row r="11" spans="2:8" x14ac:dyDescent="0.25">
      <c r="B11" s="11" t="s">
        <v>34</v>
      </c>
      <c r="C11" s="4">
        <v>5.4798875999999952</v>
      </c>
      <c r="D11" s="7">
        <v>218</v>
      </c>
      <c r="F11" s="8"/>
      <c r="G11" s="9"/>
      <c r="H11" s="21"/>
    </row>
    <row r="12" spans="2:8" x14ac:dyDescent="0.25">
      <c r="B12" s="11" t="s">
        <v>31</v>
      </c>
      <c r="C12" s="4">
        <v>4.3815509099999987</v>
      </c>
      <c r="D12" s="7">
        <v>160</v>
      </c>
      <c r="F12" s="8"/>
      <c r="G12" s="9"/>
      <c r="H12" s="21"/>
    </row>
    <row r="13" spans="2:8" x14ac:dyDescent="0.25">
      <c r="B13" s="11" t="s">
        <v>36</v>
      </c>
      <c r="C13" s="4">
        <v>0.52583599999999997</v>
      </c>
      <c r="D13" s="7">
        <v>5</v>
      </c>
      <c r="F13" s="8"/>
      <c r="G13" s="9"/>
      <c r="H13" s="21"/>
    </row>
    <row r="14" spans="2:8" x14ac:dyDescent="0.25">
      <c r="B14" s="11" t="s">
        <v>35</v>
      </c>
      <c r="C14" s="4">
        <v>8.0000000000000002E-3</v>
      </c>
      <c r="D14" s="7">
        <v>2</v>
      </c>
      <c r="G14" s="9"/>
      <c r="H14" s="21"/>
    </row>
    <row r="15" spans="2:8" ht="15.75" thickBot="1" x14ac:dyDescent="0.3">
      <c r="B15" s="15" t="s">
        <v>5</v>
      </c>
      <c r="C15" s="16">
        <f>SUBTOTAL(109,Tabla211[Monto])</f>
        <v>153.05517005000098</v>
      </c>
      <c r="D15" s="17">
        <f>SUBTOTAL(109,Tabla211[Créditos])</f>
        <v>4902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38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5" t="s">
        <v>27</v>
      </c>
      <c r="D23" s="26"/>
    </row>
    <row r="24" spans="2:8" ht="15.75" thickBot="1" x14ac:dyDescent="0.3">
      <c r="B24" s="19" t="s">
        <v>1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6</v>
      </c>
      <c r="C25" s="4">
        <v>9.291020960000008</v>
      </c>
      <c r="D25" s="7">
        <v>518</v>
      </c>
      <c r="F25" s="8"/>
      <c r="G25" s="9"/>
      <c r="H25" s="21"/>
    </row>
    <row r="26" spans="2:8" x14ac:dyDescent="0.25">
      <c r="B26" s="18" t="s">
        <v>7</v>
      </c>
      <c r="C26" s="4">
        <v>25.66854543999986</v>
      </c>
      <c r="D26" s="7">
        <v>3389</v>
      </c>
      <c r="F26" s="8"/>
      <c r="G26" s="9"/>
      <c r="H26" s="21"/>
    </row>
    <row r="27" spans="2:8" x14ac:dyDescent="0.25">
      <c r="B27" s="18" t="s">
        <v>8</v>
      </c>
      <c r="C27" s="4">
        <v>46.013342890000096</v>
      </c>
      <c r="D27" s="7">
        <v>751</v>
      </c>
      <c r="F27" s="8"/>
      <c r="G27" s="9"/>
      <c r="H27" s="21"/>
    </row>
    <row r="28" spans="2:8" x14ac:dyDescent="0.25">
      <c r="B28" s="18" t="s">
        <v>9</v>
      </c>
      <c r="C28" s="4">
        <v>25.564030229999997</v>
      </c>
      <c r="D28" s="7">
        <v>126</v>
      </c>
      <c r="F28" s="8"/>
      <c r="G28" s="9"/>
      <c r="H28" s="21"/>
    </row>
    <row r="29" spans="2:8" x14ac:dyDescent="0.25">
      <c r="B29" s="18" t="s">
        <v>10</v>
      </c>
      <c r="C29" s="4">
        <v>46.518230530000011</v>
      </c>
      <c r="D29" s="7">
        <v>118</v>
      </c>
    </row>
    <row r="30" spans="2:8" ht="15.75" thickBot="1" x14ac:dyDescent="0.3">
      <c r="B30" s="20" t="s">
        <v>5</v>
      </c>
      <c r="C30" s="16">
        <f>SUM(C25:C29)</f>
        <v>153.05517004999996</v>
      </c>
      <c r="D30" s="17">
        <f t="shared" ref="D30" si="0">SUM(D25:D29)</f>
        <v>4902</v>
      </c>
    </row>
    <row r="31" spans="2:8" x14ac:dyDescent="0.25">
      <c r="B31" s="5"/>
    </row>
    <row r="36" spans="2:8" ht="15.75" x14ac:dyDescent="0.25">
      <c r="B36" s="1" t="s">
        <v>39</v>
      </c>
    </row>
    <row r="37" spans="2:8" ht="16.5" thickBot="1" x14ac:dyDescent="0.3">
      <c r="B37" s="2" t="s">
        <v>0</v>
      </c>
    </row>
    <row r="38" spans="2:8" x14ac:dyDescent="0.25">
      <c r="C38" s="25" t="s">
        <v>27</v>
      </c>
      <c r="D38" s="26"/>
    </row>
    <row r="39" spans="2:8" ht="15.75" thickBot="1" x14ac:dyDescent="0.3">
      <c r="B39" s="12" t="s">
        <v>1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11</v>
      </c>
      <c r="C40" s="4">
        <v>61.844176869999991</v>
      </c>
      <c r="D40" s="7">
        <v>1345</v>
      </c>
      <c r="F40" s="8"/>
      <c r="G40" s="9"/>
      <c r="H40" s="21"/>
    </row>
    <row r="41" spans="2:8" x14ac:dyDescent="0.25">
      <c r="B41" s="11" t="s">
        <v>12</v>
      </c>
      <c r="C41" s="4">
        <v>41.293964890000019</v>
      </c>
      <c r="D41" s="7">
        <v>472</v>
      </c>
      <c r="F41" s="8"/>
      <c r="G41" s="9"/>
      <c r="H41" s="21"/>
    </row>
    <row r="42" spans="2:8" x14ac:dyDescent="0.25">
      <c r="B42" s="11" t="s">
        <v>15</v>
      </c>
      <c r="C42" s="4">
        <v>8.0493993499999963</v>
      </c>
      <c r="D42" s="7">
        <v>247</v>
      </c>
      <c r="F42" s="8"/>
      <c r="G42" s="9"/>
      <c r="H42" s="21"/>
    </row>
    <row r="43" spans="2:8" x14ac:dyDescent="0.25">
      <c r="B43" s="11" t="s">
        <v>13</v>
      </c>
      <c r="C43" s="4">
        <v>8.0253116199999948</v>
      </c>
      <c r="D43" s="7">
        <v>643</v>
      </c>
      <c r="F43" s="8"/>
      <c r="G43" s="9"/>
      <c r="H43" s="21"/>
    </row>
    <row r="44" spans="2:8" x14ac:dyDescent="0.25">
      <c r="B44" s="11" t="s">
        <v>14</v>
      </c>
      <c r="C44" s="4">
        <v>7.7599965599999861</v>
      </c>
      <c r="D44" s="7">
        <v>571</v>
      </c>
      <c r="F44" s="8"/>
      <c r="G44" s="9"/>
      <c r="H44" s="21"/>
    </row>
    <row r="45" spans="2:8" x14ac:dyDescent="0.25">
      <c r="B45" s="11" t="s">
        <v>16</v>
      </c>
      <c r="C45" s="4">
        <v>6.6614355199999933</v>
      </c>
      <c r="D45" s="7">
        <v>209</v>
      </c>
      <c r="F45" s="8"/>
      <c r="G45" s="9"/>
      <c r="H45" s="21"/>
    </row>
    <row r="46" spans="2:8" x14ac:dyDescent="0.25">
      <c r="B46" s="11" t="s">
        <v>21</v>
      </c>
      <c r="C46" s="4">
        <v>4.4231999999999987</v>
      </c>
      <c r="D46" s="7">
        <v>25</v>
      </c>
      <c r="F46" s="8"/>
      <c r="G46" s="9"/>
      <c r="H46" s="21"/>
    </row>
    <row r="47" spans="2:8" x14ac:dyDescent="0.25">
      <c r="B47" s="11" t="s">
        <v>17</v>
      </c>
      <c r="C47" s="4">
        <v>3.6959231399999917</v>
      </c>
      <c r="D47" s="7">
        <v>441</v>
      </c>
      <c r="F47" s="8"/>
      <c r="G47" s="9"/>
      <c r="H47" s="21"/>
    </row>
    <row r="48" spans="2:8" x14ac:dyDescent="0.25">
      <c r="B48" s="11" t="s">
        <v>18</v>
      </c>
      <c r="C48" s="4">
        <v>3.2730868199999965</v>
      </c>
      <c r="D48" s="7">
        <v>321</v>
      </c>
      <c r="F48" s="8"/>
      <c r="G48" s="9"/>
      <c r="H48" s="21"/>
    </row>
    <row r="49" spans="2:8" x14ac:dyDescent="0.25">
      <c r="B49" s="11" t="s">
        <v>19</v>
      </c>
      <c r="C49" s="4">
        <v>3.1906902699999993</v>
      </c>
      <c r="D49" s="7">
        <v>194</v>
      </c>
      <c r="F49" s="8"/>
      <c r="G49" s="9"/>
      <c r="H49" s="21"/>
    </row>
    <row r="50" spans="2:8" x14ac:dyDescent="0.25">
      <c r="B50" s="11" t="s">
        <v>22</v>
      </c>
      <c r="C50" s="4">
        <v>1.9772742299999975</v>
      </c>
      <c r="D50" s="7">
        <v>213</v>
      </c>
      <c r="F50" s="8"/>
      <c r="G50" s="9"/>
      <c r="H50" s="21"/>
    </row>
    <row r="51" spans="2:8" x14ac:dyDescent="0.25">
      <c r="B51" s="11" t="s">
        <v>20</v>
      </c>
      <c r="C51" s="4">
        <v>1.5226815799999984</v>
      </c>
      <c r="D51" s="7">
        <v>106</v>
      </c>
      <c r="F51" s="8"/>
      <c r="G51" s="9"/>
      <c r="H51" s="21"/>
    </row>
    <row r="52" spans="2:8" x14ac:dyDescent="0.25">
      <c r="B52" s="11" t="s">
        <v>24</v>
      </c>
      <c r="C52" s="4">
        <v>0.93109140999999984</v>
      </c>
      <c r="D52" s="7">
        <v>84</v>
      </c>
      <c r="F52" s="8"/>
      <c r="G52" s="9"/>
      <c r="H52" s="21"/>
    </row>
    <row r="53" spans="2:8" x14ac:dyDescent="0.25">
      <c r="B53" s="11" t="s">
        <v>23</v>
      </c>
      <c r="C53" s="4">
        <v>0.40693779000000008</v>
      </c>
      <c r="D53" s="7">
        <v>31</v>
      </c>
    </row>
    <row r="54" spans="2:8" ht="15.75" thickBot="1" x14ac:dyDescent="0.3">
      <c r="B54" s="15" t="s">
        <v>5</v>
      </c>
      <c r="C54" s="16">
        <f>SUM(C40:C53)</f>
        <v>153.05517005000002</v>
      </c>
      <c r="D54" s="17">
        <f>SUM(D40:D53)</f>
        <v>4902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workbookViewId="0">
      <selection activeCell="B29" sqref="B29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40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27</v>
      </c>
      <c r="D4" s="26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22" t="s">
        <v>29</v>
      </c>
      <c r="C6" s="4">
        <v>91.275889589999821</v>
      </c>
      <c r="D6" s="7">
        <v>6048</v>
      </c>
      <c r="F6" s="8"/>
      <c r="G6" s="9"/>
      <c r="H6" s="21"/>
    </row>
    <row r="7" spans="2:8" x14ac:dyDescent="0.25">
      <c r="B7" s="22" t="s">
        <v>28</v>
      </c>
      <c r="C7" s="4">
        <v>80.227789230000198</v>
      </c>
      <c r="D7" s="7">
        <v>4582</v>
      </c>
      <c r="F7" s="8"/>
      <c r="G7" s="9"/>
      <c r="H7" s="21"/>
    </row>
    <row r="8" spans="2:8" x14ac:dyDescent="0.25">
      <c r="B8" s="22" t="s">
        <v>30</v>
      </c>
      <c r="C8" s="4">
        <v>70.493488150000033</v>
      </c>
      <c r="D8" s="7">
        <v>1994</v>
      </c>
      <c r="F8" s="8"/>
      <c r="G8" s="9"/>
      <c r="H8" s="21"/>
    </row>
    <row r="9" spans="2:8" x14ac:dyDescent="0.25">
      <c r="B9" s="22" t="s">
        <v>31</v>
      </c>
      <c r="C9" s="4">
        <v>51.52516470000019</v>
      </c>
      <c r="D9" s="7">
        <v>2715</v>
      </c>
      <c r="F9" s="8"/>
      <c r="G9" s="9"/>
      <c r="H9" s="21"/>
    </row>
    <row r="10" spans="2:8" x14ac:dyDescent="0.25">
      <c r="B10" s="22" t="s">
        <v>32</v>
      </c>
      <c r="C10" s="4">
        <v>35.092261670000042</v>
      </c>
      <c r="D10" s="7">
        <v>2875</v>
      </c>
      <c r="F10" s="8"/>
      <c r="G10" s="9"/>
      <c r="H10" s="21"/>
    </row>
    <row r="11" spans="2:8" x14ac:dyDescent="0.25">
      <c r="B11" s="22" t="s">
        <v>33</v>
      </c>
      <c r="C11" s="4">
        <v>33.550602239999982</v>
      </c>
      <c r="D11" s="7">
        <v>673</v>
      </c>
      <c r="F11" s="8"/>
      <c r="G11" s="9"/>
      <c r="H11" s="21"/>
    </row>
    <row r="12" spans="2:8" x14ac:dyDescent="0.25">
      <c r="B12" s="22" t="s">
        <v>34</v>
      </c>
      <c r="C12" s="4">
        <v>25.504795230000003</v>
      </c>
      <c r="D12" s="7">
        <v>1098</v>
      </c>
      <c r="F12" s="8"/>
      <c r="G12" s="9"/>
      <c r="H12" s="21"/>
    </row>
    <row r="13" spans="2:8" x14ac:dyDescent="0.25">
      <c r="B13" s="22" t="s">
        <v>4</v>
      </c>
      <c r="C13" s="4">
        <v>0.97225577000000007</v>
      </c>
      <c r="D13" s="7">
        <v>4</v>
      </c>
      <c r="F13" s="8"/>
      <c r="G13" s="9"/>
      <c r="H13" s="21"/>
    </row>
    <row r="14" spans="2:8" x14ac:dyDescent="0.25">
      <c r="B14" s="22" t="s">
        <v>36</v>
      </c>
      <c r="C14" s="4">
        <v>0.57837035000000003</v>
      </c>
      <c r="D14" s="7">
        <v>10</v>
      </c>
      <c r="F14" s="8"/>
      <c r="G14" s="9"/>
      <c r="H14" s="21"/>
    </row>
    <row r="15" spans="2:8" ht="15.75" thickBot="1" x14ac:dyDescent="0.3">
      <c r="B15" s="23" t="s">
        <v>35</v>
      </c>
      <c r="C15" s="4">
        <v>8.3726290000000009E-2</v>
      </c>
      <c r="D15" s="7">
        <v>7</v>
      </c>
      <c r="F15" s="8"/>
      <c r="G15" s="9"/>
      <c r="H15" s="21"/>
    </row>
    <row r="16" spans="2:8" ht="15.75" thickBot="1" x14ac:dyDescent="0.3">
      <c r="B16" s="15" t="s">
        <v>5</v>
      </c>
      <c r="C16" s="16">
        <f>SUBTOTAL(109,Tabla262[Saldo])</f>
        <v>389.30434322000025</v>
      </c>
      <c r="D16" s="17">
        <f>SUBTOTAL(109,Tabla262[Créditos])</f>
        <v>20006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41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5" t="s">
        <v>27</v>
      </c>
      <c r="D24" s="26"/>
      <c r="F24" s="8"/>
      <c r="G24" s="9"/>
      <c r="H24" s="21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4">
        <v>116.81106296999999</v>
      </c>
      <c r="D26" s="7">
        <v>9272</v>
      </c>
      <c r="F26" s="8"/>
      <c r="G26" s="9"/>
      <c r="H26" s="21"/>
    </row>
    <row r="27" spans="2:8" x14ac:dyDescent="0.25">
      <c r="B27" s="18" t="s">
        <v>7</v>
      </c>
      <c r="C27" s="4">
        <v>65.413212359999989</v>
      </c>
      <c r="D27" s="7">
        <v>8244</v>
      </c>
      <c r="F27" s="8"/>
      <c r="G27" s="9"/>
      <c r="H27" s="21"/>
    </row>
    <row r="28" spans="2:8" x14ac:dyDescent="0.25">
      <c r="B28" s="18" t="s">
        <v>8</v>
      </c>
      <c r="C28" s="4">
        <v>83.78575757999991</v>
      </c>
      <c r="D28" s="7">
        <v>2000</v>
      </c>
      <c r="F28" s="8"/>
      <c r="G28" s="9"/>
      <c r="H28" s="21"/>
    </row>
    <row r="29" spans="2:8" x14ac:dyDescent="0.25">
      <c r="B29" s="18" t="s">
        <v>9</v>
      </c>
      <c r="C29" s="4">
        <v>52.686763040000002</v>
      </c>
      <c r="D29" s="7">
        <v>324</v>
      </c>
    </row>
    <row r="30" spans="2:8" x14ac:dyDescent="0.25">
      <c r="B30" s="18" t="s">
        <v>10</v>
      </c>
      <c r="C30" s="4">
        <v>70.607547269999984</v>
      </c>
      <c r="D30" s="7">
        <v>166</v>
      </c>
      <c r="E30" s="9"/>
    </row>
    <row r="31" spans="2:8" ht="15.75" thickBot="1" x14ac:dyDescent="0.3">
      <c r="B31" s="20" t="s">
        <v>5</v>
      </c>
      <c r="C31" s="16">
        <f>SUM(C26:C30)</f>
        <v>389.30434321999991</v>
      </c>
      <c r="D31" s="17">
        <f t="shared" ref="D31" si="0">SUM(D26:D30)</f>
        <v>20006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42</v>
      </c>
    </row>
    <row r="38" spans="2:8" ht="16.5" thickBot="1" x14ac:dyDescent="0.3">
      <c r="B38" s="2" t="s">
        <v>0</v>
      </c>
    </row>
    <row r="39" spans="2:8" x14ac:dyDescent="0.25">
      <c r="C39" s="25" t="s">
        <v>27</v>
      </c>
      <c r="D39" s="26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4">
        <v>168.55585981999832</v>
      </c>
      <c r="D41" s="7">
        <v>7407</v>
      </c>
      <c r="F41" s="8"/>
      <c r="G41" s="9"/>
      <c r="H41" s="21"/>
    </row>
    <row r="42" spans="2:8" x14ac:dyDescent="0.25">
      <c r="B42" s="11" t="s">
        <v>12</v>
      </c>
      <c r="C42" s="4">
        <v>72.032432939999552</v>
      </c>
      <c r="D42" s="7">
        <v>1832</v>
      </c>
      <c r="F42" s="8"/>
      <c r="G42" s="9"/>
      <c r="H42" s="21"/>
    </row>
    <row r="43" spans="2:8" x14ac:dyDescent="0.25">
      <c r="B43" s="11" t="s">
        <v>13</v>
      </c>
      <c r="C43" s="4">
        <v>26.670172759999925</v>
      </c>
      <c r="D43" s="7">
        <v>1686</v>
      </c>
      <c r="F43" s="8"/>
      <c r="G43" s="9"/>
      <c r="H43" s="21"/>
    </row>
    <row r="44" spans="2:8" x14ac:dyDescent="0.25">
      <c r="B44" s="11" t="s">
        <v>14</v>
      </c>
      <c r="C44" s="4">
        <v>23.669618630000027</v>
      </c>
      <c r="D44" s="7">
        <v>1969</v>
      </c>
      <c r="F44" s="8"/>
      <c r="G44" s="9"/>
      <c r="H44" s="21"/>
    </row>
    <row r="45" spans="2:8" x14ac:dyDescent="0.25">
      <c r="B45" s="11" t="s">
        <v>15</v>
      </c>
      <c r="C45" s="4">
        <v>21.106340530000008</v>
      </c>
      <c r="D45" s="7">
        <v>1462</v>
      </c>
      <c r="F45" s="8"/>
      <c r="G45" s="9"/>
      <c r="H45" s="21"/>
    </row>
    <row r="46" spans="2:8" x14ac:dyDescent="0.25">
      <c r="B46" s="11" t="s">
        <v>16</v>
      </c>
      <c r="C46" s="4">
        <v>17.97565358999999</v>
      </c>
      <c r="D46" s="7">
        <v>673</v>
      </c>
      <c r="F46" s="8"/>
      <c r="G46" s="9"/>
      <c r="H46" s="21"/>
    </row>
    <row r="47" spans="2:8" x14ac:dyDescent="0.25">
      <c r="B47" s="11" t="s">
        <v>17</v>
      </c>
      <c r="C47" s="4">
        <v>11.358241420000008</v>
      </c>
      <c r="D47" s="7">
        <v>1264</v>
      </c>
      <c r="F47" s="8"/>
      <c r="G47" s="9"/>
      <c r="H47" s="21"/>
    </row>
    <row r="48" spans="2:8" x14ac:dyDescent="0.25">
      <c r="B48" s="11" t="s">
        <v>18</v>
      </c>
      <c r="C48" s="4">
        <v>10.260388929999991</v>
      </c>
      <c r="D48" s="7">
        <v>1185</v>
      </c>
      <c r="F48" s="8"/>
      <c r="G48" s="9"/>
      <c r="H48" s="21"/>
    </row>
    <row r="49" spans="2:8" x14ac:dyDescent="0.25">
      <c r="B49" s="11" t="s">
        <v>19</v>
      </c>
      <c r="C49" s="4">
        <v>9.7573111299999962</v>
      </c>
      <c r="D49" s="7">
        <v>670</v>
      </c>
      <c r="F49" s="8"/>
      <c r="G49" s="9"/>
      <c r="H49" s="21"/>
    </row>
    <row r="50" spans="2:8" x14ac:dyDescent="0.25">
      <c r="B50" s="11" t="s">
        <v>21</v>
      </c>
      <c r="C50" s="4">
        <v>7.9049703200000012</v>
      </c>
      <c r="D50" s="7">
        <v>148</v>
      </c>
      <c r="F50" s="8"/>
      <c r="G50" s="9"/>
      <c r="H50" s="21"/>
    </row>
    <row r="51" spans="2:8" x14ac:dyDescent="0.25">
      <c r="B51" s="11" t="s">
        <v>20</v>
      </c>
      <c r="C51" s="4">
        <v>7.2400147400000021</v>
      </c>
      <c r="D51" s="7">
        <v>389</v>
      </c>
      <c r="F51" s="8"/>
      <c r="G51" s="9"/>
      <c r="H51" s="21"/>
    </row>
    <row r="52" spans="2:8" x14ac:dyDescent="0.25">
      <c r="B52" s="11" t="s">
        <v>22</v>
      </c>
      <c r="C52" s="4">
        <v>5.1790068099999944</v>
      </c>
      <c r="D52" s="7">
        <v>705</v>
      </c>
      <c r="F52" s="8"/>
      <c r="G52" s="9"/>
      <c r="H52" s="21"/>
    </row>
    <row r="53" spans="2:8" x14ac:dyDescent="0.25">
      <c r="B53" s="11" t="s">
        <v>23</v>
      </c>
      <c r="C53" s="4">
        <v>4.0186200500000036</v>
      </c>
      <c r="D53" s="7">
        <v>231</v>
      </c>
      <c r="F53" s="8"/>
      <c r="G53" s="9"/>
      <c r="H53" s="21"/>
    </row>
    <row r="54" spans="2:8" x14ac:dyDescent="0.25">
      <c r="B54" s="11" t="s">
        <v>24</v>
      </c>
      <c r="C54" s="4">
        <v>3.5757115500000016</v>
      </c>
      <c r="D54" s="7">
        <v>385</v>
      </c>
      <c r="F54" s="8"/>
      <c r="G54" s="9"/>
      <c r="H54" s="21"/>
    </row>
    <row r="55" spans="2:8" ht="15.75" thickBot="1" x14ac:dyDescent="0.3">
      <c r="B55" s="15" t="s">
        <v>5</v>
      </c>
      <c r="C55" s="16">
        <f>SUM(C41:C54)</f>
        <v>389.30434321999775</v>
      </c>
      <c r="D55" s="17">
        <f>SUM(D41:D54)</f>
        <v>20006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49"/>
  <sheetViews>
    <sheetView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37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25</v>
      </c>
      <c r="D4" s="26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4</v>
      </c>
      <c r="C6" s="4">
        <v>4.5999999999999996</v>
      </c>
      <c r="D6" s="7">
        <v>5</v>
      </c>
      <c r="F6" s="8"/>
      <c r="G6" s="9"/>
      <c r="H6" s="10"/>
    </row>
    <row r="7" spans="2:8" x14ac:dyDescent="0.25">
      <c r="B7" s="11" t="s">
        <v>33</v>
      </c>
      <c r="C7" s="4">
        <v>4.2416375099999977</v>
      </c>
      <c r="D7" s="7">
        <v>80</v>
      </c>
      <c r="F7" s="8"/>
      <c r="G7" s="9"/>
      <c r="H7" s="10"/>
    </row>
    <row r="8" spans="2:8" x14ac:dyDescent="0.25">
      <c r="B8" s="11" t="s">
        <v>28</v>
      </c>
      <c r="C8" s="4">
        <v>3.0799687999999996</v>
      </c>
      <c r="D8" s="7">
        <v>46</v>
      </c>
      <c r="F8" s="8"/>
      <c r="G8" s="9"/>
      <c r="H8" s="10"/>
    </row>
    <row r="9" spans="2:8" x14ac:dyDescent="0.25">
      <c r="B9" s="11" t="s">
        <v>32</v>
      </c>
      <c r="C9" s="4">
        <v>2.1659999999999999</v>
      </c>
      <c r="D9" s="7">
        <v>5</v>
      </c>
      <c r="F9" s="8"/>
      <c r="G9" s="9"/>
      <c r="H9" s="10"/>
    </row>
    <row r="10" spans="2:8" x14ac:dyDescent="0.25">
      <c r="B10" s="11" t="s">
        <v>30</v>
      </c>
      <c r="C10" s="4">
        <v>1.9697371299999997</v>
      </c>
      <c r="D10" s="7">
        <v>10</v>
      </c>
      <c r="F10" s="8"/>
      <c r="G10" s="9"/>
      <c r="H10" s="10"/>
    </row>
    <row r="11" spans="2:8" x14ac:dyDescent="0.25">
      <c r="B11" s="11" t="s">
        <v>29</v>
      </c>
      <c r="C11" s="4">
        <v>0.46481888999999993</v>
      </c>
      <c r="D11" s="7">
        <v>47</v>
      </c>
    </row>
    <row r="12" spans="2:8" ht="15.75" thickBot="1" x14ac:dyDescent="0.3">
      <c r="B12" s="15" t="s">
        <v>5</v>
      </c>
      <c r="C12" s="16">
        <f>SUBTOTAL(109,Tabla2[Monto])</f>
        <v>16.522162329999997</v>
      </c>
      <c r="D12" s="17">
        <f>SUBTOTAL(109,Tabla2[Créditos])</f>
        <v>193</v>
      </c>
    </row>
    <row r="13" spans="2:8" x14ac:dyDescent="0.25">
      <c r="B13" s="5"/>
    </row>
    <row r="14" spans="2:8" x14ac:dyDescent="0.25">
      <c r="B14" s="5"/>
      <c r="C14" s="24"/>
    </row>
    <row r="15" spans="2:8" x14ac:dyDescent="0.25">
      <c r="B15" s="5"/>
      <c r="C15" s="24"/>
    </row>
    <row r="16" spans="2:8" x14ac:dyDescent="0.25">
      <c r="B16" s="5"/>
    </row>
    <row r="17" spans="2:8" x14ac:dyDescent="0.25">
      <c r="B17" s="5"/>
    </row>
    <row r="18" spans="2:8" ht="15.75" x14ac:dyDescent="0.25">
      <c r="B18" s="1" t="s">
        <v>38</v>
      </c>
      <c r="D18" s="6"/>
    </row>
    <row r="19" spans="2:8" ht="16.5" thickBot="1" x14ac:dyDescent="0.3">
      <c r="B19" s="2" t="s">
        <v>0</v>
      </c>
      <c r="D19" s="6"/>
    </row>
    <row r="20" spans="2:8" x14ac:dyDescent="0.25">
      <c r="C20" s="25" t="s">
        <v>25</v>
      </c>
      <c r="D20" s="26"/>
      <c r="F20" s="8"/>
      <c r="G20" s="9"/>
      <c r="H20" s="10"/>
    </row>
    <row r="21" spans="2:8" ht="15.75" thickBot="1" x14ac:dyDescent="0.3">
      <c r="B21" s="19" t="s">
        <v>1</v>
      </c>
      <c r="C21" s="13" t="s">
        <v>2</v>
      </c>
      <c r="D21" s="14" t="s">
        <v>3</v>
      </c>
      <c r="F21" s="8"/>
      <c r="G21" s="9"/>
      <c r="H21" s="10"/>
    </row>
    <row r="22" spans="2:8" x14ac:dyDescent="0.25">
      <c r="B22" s="18" t="s">
        <v>6</v>
      </c>
      <c r="C22" s="4">
        <v>1.0364602300000001</v>
      </c>
      <c r="D22" s="7">
        <v>106</v>
      </c>
      <c r="F22" s="8"/>
      <c r="G22" s="9"/>
      <c r="H22" s="10"/>
    </row>
    <row r="23" spans="2:8" x14ac:dyDescent="0.25">
      <c r="B23" s="18" t="s">
        <v>7</v>
      </c>
      <c r="C23" s="4">
        <v>2.6433190900000008</v>
      </c>
      <c r="D23" s="7">
        <v>47</v>
      </c>
      <c r="F23" s="8"/>
      <c r="G23" s="9"/>
      <c r="H23" s="10"/>
    </row>
    <row r="24" spans="2:8" x14ac:dyDescent="0.25">
      <c r="B24" s="18" t="s">
        <v>8</v>
      </c>
      <c r="C24" s="4">
        <v>2.3909047999999999</v>
      </c>
      <c r="D24" s="7">
        <v>22</v>
      </c>
      <c r="F24" s="8"/>
      <c r="G24" s="9"/>
      <c r="H24" s="10"/>
    </row>
    <row r="25" spans="2:8" x14ac:dyDescent="0.25">
      <c r="B25" s="18" t="s">
        <v>9</v>
      </c>
      <c r="C25" s="4">
        <v>6.5854782099999998</v>
      </c>
      <c r="D25" s="7">
        <v>13</v>
      </c>
    </row>
    <row r="26" spans="2:8" x14ac:dyDescent="0.25">
      <c r="B26" s="18" t="s">
        <v>10</v>
      </c>
      <c r="C26" s="4">
        <v>3.8660000000000001</v>
      </c>
      <c r="D26" s="7">
        <v>5</v>
      </c>
    </row>
    <row r="27" spans="2:8" ht="15.75" thickBot="1" x14ac:dyDescent="0.3">
      <c r="B27" s="20" t="s">
        <v>5</v>
      </c>
      <c r="C27" s="16">
        <f>SUM(C22:C26)</f>
        <v>16.52216233</v>
      </c>
      <c r="D27" s="17">
        <f t="shared" ref="D27" si="0">SUM(D22:D26)</f>
        <v>193</v>
      </c>
    </row>
    <row r="28" spans="2:8" x14ac:dyDescent="0.25">
      <c r="B28" s="5"/>
    </row>
    <row r="33" spans="2:8" ht="15.75" x14ac:dyDescent="0.25">
      <c r="B33" s="1" t="s">
        <v>39</v>
      </c>
    </row>
    <row r="34" spans="2:8" ht="16.5" thickBot="1" x14ac:dyDescent="0.3">
      <c r="B34" s="2" t="s">
        <v>0</v>
      </c>
    </row>
    <row r="35" spans="2:8" x14ac:dyDescent="0.25">
      <c r="C35" s="25" t="s">
        <v>25</v>
      </c>
      <c r="D35" s="26"/>
      <c r="F35" s="8"/>
      <c r="G35" s="9"/>
      <c r="H35" s="10"/>
    </row>
    <row r="36" spans="2:8" ht="15.75" thickBot="1" x14ac:dyDescent="0.3">
      <c r="B36" s="12" t="s">
        <v>1</v>
      </c>
      <c r="C36" s="13" t="s">
        <v>2</v>
      </c>
      <c r="D36" s="14" t="s">
        <v>3</v>
      </c>
      <c r="F36" s="8"/>
      <c r="G36" s="9"/>
      <c r="H36" s="10"/>
    </row>
    <row r="37" spans="2:8" x14ac:dyDescent="0.25">
      <c r="B37" s="11" t="s">
        <v>11</v>
      </c>
      <c r="C37" s="4">
        <v>10.671758440000001</v>
      </c>
      <c r="D37" s="7">
        <v>108</v>
      </c>
      <c r="F37" s="8"/>
      <c r="G37" s="9"/>
      <c r="H37" s="10"/>
    </row>
    <row r="38" spans="2:8" x14ac:dyDescent="0.25">
      <c r="B38" s="11" t="s">
        <v>12</v>
      </c>
      <c r="C38" s="4">
        <v>1.8339319199999995</v>
      </c>
      <c r="D38" s="7">
        <v>48</v>
      </c>
      <c r="F38" s="8"/>
      <c r="G38" s="9"/>
      <c r="H38" s="10"/>
    </row>
    <row r="39" spans="2:8" x14ac:dyDescent="0.25">
      <c r="B39" s="11" t="s">
        <v>14</v>
      </c>
      <c r="C39" s="4">
        <v>1.7570402099999998</v>
      </c>
      <c r="D39" s="7">
        <v>3</v>
      </c>
      <c r="F39" s="8"/>
      <c r="G39" s="9"/>
      <c r="H39" s="10"/>
    </row>
    <row r="40" spans="2:8" x14ac:dyDescent="0.25">
      <c r="B40" s="11" t="s">
        <v>17</v>
      </c>
      <c r="C40" s="4">
        <v>1.0472699999999999</v>
      </c>
      <c r="D40" s="7">
        <v>5</v>
      </c>
      <c r="F40" s="8"/>
      <c r="G40" s="9"/>
      <c r="H40" s="10"/>
    </row>
    <row r="41" spans="2:8" x14ac:dyDescent="0.25">
      <c r="B41" s="11" t="s">
        <v>13</v>
      </c>
      <c r="C41" s="4">
        <v>0.94835152</v>
      </c>
      <c r="D41" s="7">
        <v>6</v>
      </c>
      <c r="F41" s="8"/>
      <c r="G41" s="9"/>
      <c r="H41" s="10"/>
    </row>
    <row r="42" spans="2:8" x14ac:dyDescent="0.25">
      <c r="B42" s="11" t="s">
        <v>16</v>
      </c>
      <c r="C42" s="4">
        <v>7.5270240000000002E-2</v>
      </c>
      <c r="D42" s="7">
        <v>1</v>
      </c>
      <c r="F42" s="8"/>
      <c r="G42" s="9"/>
      <c r="H42" s="10"/>
    </row>
    <row r="43" spans="2:8" x14ac:dyDescent="0.25">
      <c r="B43" s="11" t="s">
        <v>18</v>
      </c>
      <c r="C43" s="4">
        <v>6.3399999999999998E-2</v>
      </c>
      <c r="D43" s="7">
        <v>7</v>
      </c>
      <c r="F43" s="8"/>
      <c r="G43" s="9"/>
      <c r="H43" s="10"/>
    </row>
    <row r="44" spans="2:8" x14ac:dyDescent="0.25">
      <c r="B44" s="11" t="s">
        <v>20</v>
      </c>
      <c r="C44" s="4">
        <v>5.8540000000000002E-2</v>
      </c>
      <c r="D44" s="7">
        <v>5</v>
      </c>
      <c r="F44" s="8"/>
      <c r="G44" s="9"/>
      <c r="H44" s="10"/>
    </row>
    <row r="45" spans="2:8" x14ac:dyDescent="0.25">
      <c r="B45" s="11" t="s">
        <v>15</v>
      </c>
      <c r="C45" s="4">
        <v>3.4800000000000005E-2</v>
      </c>
      <c r="D45" s="7">
        <v>6</v>
      </c>
    </row>
    <row r="46" spans="2:8" x14ac:dyDescent="0.25">
      <c r="B46" s="11" t="s">
        <v>22</v>
      </c>
      <c r="C46" s="4">
        <v>1.6E-2</v>
      </c>
      <c r="D46" s="7">
        <v>1</v>
      </c>
    </row>
    <row r="47" spans="2:8" x14ac:dyDescent="0.25">
      <c r="B47" s="11" t="s">
        <v>19</v>
      </c>
      <c r="C47" s="4">
        <v>1.09E-2</v>
      </c>
      <c r="D47" s="7">
        <v>1</v>
      </c>
    </row>
    <row r="48" spans="2:8" x14ac:dyDescent="0.25">
      <c r="B48" s="11" t="s">
        <v>21</v>
      </c>
      <c r="C48" s="4">
        <v>4.8999999999999998E-3</v>
      </c>
      <c r="D48" s="7">
        <v>2</v>
      </c>
    </row>
    <row r="49" spans="2:4" ht="15.75" thickBot="1" x14ac:dyDescent="0.3">
      <c r="B49" s="15" t="s">
        <v>5</v>
      </c>
      <c r="C49" s="16">
        <f>SUM(C37:C48)</f>
        <v>16.522162329999997</v>
      </c>
      <c r="D49" s="17">
        <f>SUM(D37:D48)</f>
        <v>193</v>
      </c>
    </row>
  </sheetData>
  <mergeCells count="3">
    <mergeCell ref="C4:D4"/>
    <mergeCell ref="C20:D20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3"/>
  <sheetViews>
    <sheetView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40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25</v>
      </c>
      <c r="D4" s="26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11" t="s">
        <v>33</v>
      </c>
      <c r="C6" s="4">
        <v>12.911369559999988</v>
      </c>
      <c r="D6" s="7">
        <v>203</v>
      </c>
      <c r="F6" s="8"/>
      <c r="G6" s="9"/>
      <c r="H6" s="10"/>
    </row>
    <row r="7" spans="2:8" x14ac:dyDescent="0.25">
      <c r="B7" s="11" t="s">
        <v>28</v>
      </c>
      <c r="C7" s="4">
        <v>12.527519459999994</v>
      </c>
      <c r="D7" s="7">
        <v>173</v>
      </c>
      <c r="F7" s="8"/>
      <c r="G7" s="9"/>
      <c r="H7" s="10"/>
    </row>
    <row r="8" spans="2:8" x14ac:dyDescent="0.25">
      <c r="B8" s="11" t="s">
        <v>32</v>
      </c>
      <c r="C8" s="4">
        <v>8.3835377300000005</v>
      </c>
      <c r="D8" s="7">
        <v>23</v>
      </c>
      <c r="F8" s="8"/>
      <c r="G8" s="9"/>
      <c r="H8" s="10"/>
    </row>
    <row r="9" spans="2:8" x14ac:dyDescent="0.25">
      <c r="B9" s="11" t="s">
        <v>30</v>
      </c>
      <c r="C9" s="4">
        <v>7.3870539100000014</v>
      </c>
      <c r="D9" s="7">
        <v>77</v>
      </c>
      <c r="F9" s="8"/>
      <c r="G9" s="9"/>
      <c r="H9" s="10"/>
    </row>
    <row r="10" spans="2:8" x14ac:dyDescent="0.25">
      <c r="B10" s="11" t="s">
        <v>4</v>
      </c>
      <c r="C10" s="4">
        <v>4.6402266800000005</v>
      </c>
      <c r="D10" s="7">
        <v>9</v>
      </c>
      <c r="F10" s="8"/>
      <c r="G10" s="9"/>
      <c r="H10" s="10"/>
    </row>
    <row r="11" spans="2:8" x14ac:dyDescent="0.25">
      <c r="B11" s="11" t="s">
        <v>29</v>
      </c>
      <c r="C11" s="4">
        <v>1.5404013900000009</v>
      </c>
      <c r="D11" s="7">
        <v>180</v>
      </c>
      <c r="F11" s="8"/>
      <c r="G11" s="9"/>
      <c r="H11" s="10"/>
    </row>
    <row r="12" spans="2:8" x14ac:dyDescent="0.25">
      <c r="B12" s="11" t="s">
        <v>34</v>
      </c>
      <c r="C12" s="4">
        <v>1.3356366899999998</v>
      </c>
      <c r="D12" s="7">
        <v>8</v>
      </c>
      <c r="F12" s="8"/>
      <c r="G12" s="9"/>
      <c r="H12" s="10"/>
    </row>
    <row r="13" spans="2:8" x14ac:dyDescent="0.25">
      <c r="B13" s="11" t="s">
        <v>35</v>
      </c>
      <c r="C13" s="4">
        <v>8.538790000000001E-3</v>
      </c>
      <c r="D13" s="7">
        <v>1</v>
      </c>
      <c r="F13" s="8"/>
      <c r="G13" s="9"/>
      <c r="H13" s="10"/>
    </row>
    <row r="14" spans="2:8" ht="15.75" thickBot="1" x14ac:dyDescent="0.3">
      <c r="B14" s="15" t="s">
        <v>5</v>
      </c>
      <c r="C14" s="16">
        <f>SUBTOTAL(109,Tabla26[Saldo])</f>
        <v>48.734284209999984</v>
      </c>
      <c r="D14" s="17">
        <f>SUBTOTAL(109,Tabla26[Créditos])</f>
        <v>674</v>
      </c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ht="15.75" x14ac:dyDescent="0.25">
      <c r="B20" s="1" t="s">
        <v>41</v>
      </c>
      <c r="D20" s="6"/>
    </row>
    <row r="21" spans="2:8" ht="16.5" thickBot="1" x14ac:dyDescent="0.3">
      <c r="B21" s="2" t="s">
        <v>0</v>
      </c>
      <c r="D21" s="6"/>
    </row>
    <row r="22" spans="2:8" x14ac:dyDescent="0.25">
      <c r="C22" s="25" t="s">
        <v>25</v>
      </c>
      <c r="D22" s="26"/>
      <c r="F22" s="8"/>
      <c r="G22" s="9"/>
      <c r="H22" s="10"/>
    </row>
    <row r="23" spans="2:8" ht="15.75" thickBot="1" x14ac:dyDescent="0.3">
      <c r="B23" s="19" t="s">
        <v>1</v>
      </c>
      <c r="C23" s="13" t="s">
        <v>26</v>
      </c>
      <c r="D23" s="14" t="s">
        <v>3</v>
      </c>
      <c r="F23" s="8"/>
      <c r="G23" s="9"/>
      <c r="H23" s="10"/>
    </row>
    <row r="24" spans="2:8" x14ac:dyDescent="0.25">
      <c r="B24" s="18" t="s">
        <v>6</v>
      </c>
      <c r="C24" s="4">
        <v>2.6354354300000002</v>
      </c>
      <c r="D24" s="7">
        <v>343</v>
      </c>
      <c r="F24" s="8"/>
      <c r="G24" s="9"/>
      <c r="H24" s="10"/>
    </row>
    <row r="25" spans="2:8" x14ac:dyDescent="0.25">
      <c r="B25" s="18" t="s">
        <v>7</v>
      </c>
      <c r="C25" s="4">
        <v>4.4102211600000016</v>
      </c>
      <c r="D25" s="7">
        <v>128</v>
      </c>
      <c r="F25" s="8"/>
      <c r="G25" s="9"/>
      <c r="H25" s="10"/>
    </row>
    <row r="26" spans="2:8" x14ac:dyDescent="0.25">
      <c r="B26" s="18" t="s">
        <v>8</v>
      </c>
      <c r="C26" s="4">
        <v>15.821539919999996</v>
      </c>
      <c r="D26" s="7">
        <v>139</v>
      </c>
      <c r="F26" s="8"/>
      <c r="G26" s="9"/>
      <c r="H26" s="10"/>
    </row>
    <row r="27" spans="2:8" x14ac:dyDescent="0.25">
      <c r="B27" s="18" t="s">
        <v>9</v>
      </c>
      <c r="C27" s="4">
        <v>14.952270629999996</v>
      </c>
      <c r="D27" s="7">
        <v>39</v>
      </c>
    </row>
    <row r="28" spans="2:8" x14ac:dyDescent="0.25">
      <c r="B28" s="18" t="s">
        <v>10</v>
      </c>
      <c r="C28" s="4">
        <v>10.91481707</v>
      </c>
      <c r="D28" s="7">
        <v>25</v>
      </c>
    </row>
    <row r="29" spans="2:8" ht="15.75" thickBot="1" x14ac:dyDescent="0.3">
      <c r="B29" s="20" t="s">
        <v>5</v>
      </c>
      <c r="C29" s="16">
        <f>SUM(C24:C28)</f>
        <v>48.734284209999991</v>
      </c>
      <c r="D29" s="17">
        <f t="shared" ref="D29" si="0">SUM(D24:D28)</f>
        <v>674</v>
      </c>
    </row>
    <row r="30" spans="2:8" x14ac:dyDescent="0.25">
      <c r="B30" s="5"/>
    </row>
    <row r="35" spans="2:8" ht="15.75" x14ac:dyDescent="0.25">
      <c r="B35" s="1" t="s">
        <v>42</v>
      </c>
    </row>
    <row r="36" spans="2:8" ht="16.5" thickBot="1" x14ac:dyDescent="0.3">
      <c r="B36" s="2" t="s">
        <v>0</v>
      </c>
    </row>
    <row r="37" spans="2:8" x14ac:dyDescent="0.25">
      <c r="C37" s="25" t="s">
        <v>25</v>
      </c>
      <c r="D37" s="26"/>
    </row>
    <row r="38" spans="2:8" ht="15.75" thickBot="1" x14ac:dyDescent="0.3">
      <c r="B38" s="12" t="s">
        <v>1</v>
      </c>
      <c r="C38" s="13" t="s">
        <v>26</v>
      </c>
      <c r="D38" s="14" t="s">
        <v>3</v>
      </c>
    </row>
    <row r="39" spans="2:8" x14ac:dyDescent="0.25">
      <c r="B39" s="11" t="s">
        <v>11</v>
      </c>
      <c r="C39" s="4">
        <v>30.169150140000003</v>
      </c>
      <c r="D39" s="7">
        <v>390</v>
      </c>
      <c r="F39" s="8"/>
      <c r="G39" s="9"/>
      <c r="H39" s="10"/>
    </row>
    <row r="40" spans="2:8" x14ac:dyDescent="0.25">
      <c r="B40" s="11" t="s">
        <v>12</v>
      </c>
      <c r="C40" s="4">
        <v>12.715471789999995</v>
      </c>
      <c r="D40" s="7">
        <v>141</v>
      </c>
      <c r="F40" s="8"/>
      <c r="G40" s="9"/>
      <c r="H40" s="10"/>
    </row>
    <row r="41" spans="2:8" x14ac:dyDescent="0.25">
      <c r="B41" s="11" t="s">
        <v>14</v>
      </c>
      <c r="C41" s="4">
        <v>2.8286321199999995</v>
      </c>
      <c r="D41" s="7">
        <v>17</v>
      </c>
      <c r="F41" s="8"/>
      <c r="G41" s="9"/>
      <c r="H41" s="10"/>
    </row>
    <row r="42" spans="2:8" x14ac:dyDescent="0.25">
      <c r="B42" s="11" t="s">
        <v>13</v>
      </c>
      <c r="C42" s="4">
        <v>1.08395215</v>
      </c>
      <c r="D42" s="7">
        <v>16</v>
      </c>
      <c r="F42" s="8"/>
      <c r="G42" s="9"/>
      <c r="H42" s="10"/>
    </row>
    <row r="43" spans="2:8" x14ac:dyDescent="0.25">
      <c r="B43" s="11" t="s">
        <v>15</v>
      </c>
      <c r="C43" s="4">
        <v>0.61669741000000011</v>
      </c>
      <c r="D43" s="7">
        <v>22</v>
      </c>
      <c r="F43" s="8"/>
      <c r="G43" s="9"/>
      <c r="H43" s="10"/>
    </row>
    <row r="44" spans="2:8" x14ac:dyDescent="0.25">
      <c r="B44" s="11" t="s">
        <v>16</v>
      </c>
      <c r="C44" s="4">
        <v>0.41705199999999998</v>
      </c>
      <c r="D44" s="7">
        <v>11</v>
      </c>
      <c r="F44" s="8"/>
      <c r="G44" s="9"/>
      <c r="H44" s="10"/>
    </row>
    <row r="45" spans="2:8" x14ac:dyDescent="0.25">
      <c r="B45" s="11" t="s">
        <v>20</v>
      </c>
      <c r="C45" s="4">
        <v>0.26814601999999998</v>
      </c>
      <c r="D45" s="7">
        <v>28</v>
      </c>
      <c r="F45" s="8"/>
      <c r="G45" s="9"/>
      <c r="H45" s="10"/>
    </row>
    <row r="46" spans="2:8" x14ac:dyDescent="0.25">
      <c r="B46" s="11" t="s">
        <v>17</v>
      </c>
      <c r="C46" s="4">
        <v>0.25248851</v>
      </c>
      <c r="D46" s="7">
        <v>12</v>
      </c>
      <c r="F46" s="8"/>
      <c r="G46" s="9"/>
      <c r="H46" s="10"/>
    </row>
    <row r="47" spans="2:8" x14ac:dyDescent="0.25">
      <c r="B47" s="11" t="s">
        <v>19</v>
      </c>
      <c r="C47" s="4">
        <v>0.20632037000000003</v>
      </c>
      <c r="D47" s="7">
        <v>3</v>
      </c>
      <c r="F47" s="8"/>
      <c r="G47" s="9"/>
      <c r="H47" s="10"/>
    </row>
    <row r="48" spans="2:8" x14ac:dyDescent="0.25">
      <c r="B48" s="11" t="s">
        <v>23</v>
      </c>
      <c r="C48" s="4">
        <v>8.5178190000000001E-2</v>
      </c>
      <c r="D48" s="7">
        <v>12</v>
      </c>
      <c r="F48" s="8"/>
      <c r="G48" s="9"/>
      <c r="H48" s="10"/>
    </row>
    <row r="49" spans="2:8" x14ac:dyDescent="0.25">
      <c r="B49" s="11" t="s">
        <v>18</v>
      </c>
      <c r="C49" s="4">
        <v>3.9241190000000002E-2</v>
      </c>
      <c r="D49" s="7">
        <v>10</v>
      </c>
      <c r="F49" s="8"/>
      <c r="G49" s="9"/>
      <c r="H49" s="10"/>
    </row>
    <row r="50" spans="2:8" x14ac:dyDescent="0.25">
      <c r="B50" s="11" t="s">
        <v>21</v>
      </c>
      <c r="C50" s="4">
        <v>3.5113430000000008E-2</v>
      </c>
      <c r="D50" s="7">
        <v>10</v>
      </c>
      <c r="F50" s="8"/>
      <c r="G50" s="9"/>
      <c r="H50" s="10"/>
    </row>
    <row r="51" spans="2:8" x14ac:dyDescent="0.25">
      <c r="B51" s="11" t="s">
        <v>22</v>
      </c>
      <c r="C51" s="4">
        <v>1.514866E-2</v>
      </c>
      <c r="D51" s="7">
        <v>1</v>
      </c>
      <c r="F51" s="8"/>
      <c r="G51" s="9"/>
      <c r="H51" s="10"/>
    </row>
    <row r="52" spans="2:8" x14ac:dyDescent="0.25">
      <c r="B52" s="11" t="s">
        <v>24</v>
      </c>
      <c r="C52" s="4">
        <v>1.6922300000000001E-3</v>
      </c>
      <c r="D52" s="7">
        <v>1</v>
      </c>
    </row>
    <row r="53" spans="2:8" ht="15.75" thickBot="1" x14ac:dyDescent="0.3">
      <c r="B53" s="15" t="s">
        <v>5</v>
      </c>
      <c r="C53" s="16">
        <f>SUM(C39:C52)</f>
        <v>48.734284210000006</v>
      </c>
      <c r="D53" s="17">
        <f>SUM(D39:D52)</f>
        <v>674</v>
      </c>
    </row>
  </sheetData>
  <mergeCells count="3">
    <mergeCell ref="C4:D4"/>
    <mergeCell ref="C22:D22"/>
    <mergeCell ref="C37:D3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Mauricio Ríos</cp:lastModifiedBy>
  <dcterms:created xsi:type="dcterms:W3CDTF">2018-05-16T19:09:38Z</dcterms:created>
  <dcterms:modified xsi:type="dcterms:W3CDTF">2018-10-12T19:31:03Z</dcterms:modified>
</cp:coreProperties>
</file>