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2.xml" ContentType="application/vnd.openxmlformats-officedocument.drawing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4.xml" ContentType="application/vnd.openxmlformats-officedocument.drawing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ocumentos\DocumentosBDES\OIR-UAIP\LAIP\información oficiosa Bandesal\15. Estadísticas\"/>
    </mc:Choice>
  </mc:AlternateContent>
  <bookViews>
    <workbookView xWindow="0" yWindow="0" windowWidth="24000" windowHeight="9600"/>
  </bookViews>
  <sheets>
    <sheet name="BDES - Monto Otorgado" sheetId="1" r:id="rId1"/>
    <sheet name="BDES - Saldo de Cartera" sheetId="2" r:id="rId2"/>
    <sheet name="FDE - Monto Otorgado" sheetId="3" r:id="rId3"/>
    <sheet name="FDE - Saldo de Cartera" sheetId="4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5" i="1" l="1"/>
  <c r="C55" i="1"/>
  <c r="D31" i="1"/>
  <c r="C31" i="1"/>
  <c r="D16" i="1"/>
  <c r="C16" i="1"/>
  <c r="D31" i="2"/>
  <c r="D55" i="2" l="1"/>
  <c r="C55" i="2"/>
  <c r="C31" i="2"/>
  <c r="D16" i="2"/>
  <c r="C16" i="2"/>
  <c r="C55" i="4"/>
  <c r="D55" i="4" l="1"/>
  <c r="D31" i="4"/>
  <c r="C31" i="4"/>
  <c r="D16" i="4"/>
  <c r="C16" i="4"/>
  <c r="C16" i="3" l="1"/>
  <c r="D16" i="3"/>
  <c r="D55" i="3"/>
  <c r="C55" i="3"/>
  <c r="D31" i="3"/>
  <c r="C31" i="3"/>
</calcChain>
</file>

<file path=xl/sharedStrings.xml><?xml version="1.0" encoding="utf-8"?>
<sst xmlns="http://schemas.openxmlformats.org/spreadsheetml/2006/main" count="200" uniqueCount="43">
  <si>
    <t>Cifras en millones de USD</t>
  </si>
  <si>
    <t>SECTOR ECONÓMICO</t>
  </si>
  <si>
    <t>Monto</t>
  </si>
  <si>
    <t>Créditos</t>
  </si>
  <si>
    <t>INSTITUCIONES FINANCIERAS</t>
  </si>
  <si>
    <t>TOTAL</t>
  </si>
  <si>
    <t>PERSONA NATURAL</t>
  </si>
  <si>
    <t>MICROEMPRESA</t>
  </si>
  <si>
    <t>PEQUENA</t>
  </si>
  <si>
    <t>MEDIANA</t>
  </si>
  <si>
    <t>GRANDE</t>
  </si>
  <si>
    <t>SAN SALVADOR</t>
  </si>
  <si>
    <t>LA LIBERTAD</t>
  </si>
  <si>
    <t>SANTA ANA</t>
  </si>
  <si>
    <t>SAN MIGUEL</t>
  </si>
  <si>
    <t>SONSONATE</t>
  </si>
  <si>
    <t>AHUACHAPAN</t>
  </si>
  <si>
    <t>LA PAZ</t>
  </si>
  <si>
    <t>USULUTAN</t>
  </si>
  <si>
    <t>SAN VICENTE</t>
  </si>
  <si>
    <t>CUSCATLAN</t>
  </si>
  <si>
    <t>CABAÑAS</t>
  </si>
  <si>
    <t>LA UNION</t>
  </si>
  <si>
    <t>CHALATENANGO</t>
  </si>
  <si>
    <t>MORAZAN</t>
  </si>
  <si>
    <t>FDE</t>
  </si>
  <si>
    <t>Saldo</t>
  </si>
  <si>
    <t>2DO. PISO</t>
  </si>
  <si>
    <t>A) MONTO OTORGADO POR SECTOR (ACUMULADO DE ENERO A JUNIO 2018)</t>
  </si>
  <si>
    <t>B) MONTO OTORGADO POR TAMAÑO DE EMPRESA (ACUMULADO DE ENERO A JUNIO 2018)</t>
  </si>
  <si>
    <t>C) MONTO OTORGADO POR DEPARTAMENTO (ACUMULADO DE ENERO A JUNIO 2018)</t>
  </si>
  <si>
    <t>A) SALDO DE CARTERA POR SECTOR A JUNIO 2018</t>
  </si>
  <si>
    <t>B) SALDO DE CARTERA POR TAMAÑO DE EMPRESA A JUNIO 2018</t>
  </si>
  <si>
    <t>C) SALDO DE CARTERA POR DEPARTAMENTO A JUNIO 2018</t>
  </si>
  <si>
    <t>SECTOR SERVICIOS</t>
  </si>
  <si>
    <t>SECTOR COMERCIO</t>
  </si>
  <si>
    <t>SECTOR AGROPECUARIO</t>
  </si>
  <si>
    <t>SECTOR VIVIENDA</t>
  </si>
  <si>
    <t>SECTOR CONSTRUCCION</t>
  </si>
  <si>
    <t>SECTOR INDUSTRIA MANUFACTURERA</t>
  </si>
  <si>
    <t>SECTOR TRANSPORTE, ALMACENAJE Y COMUNICACIONES</t>
  </si>
  <si>
    <t>SECTOR MINERIA Y CANTERAS</t>
  </si>
  <si>
    <t>SECTOR ELECTRICIDAD, GAS, AGUA Y SERVICIOS SANITARIOS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</si>
</sst>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theme="4"/>
      </top>
      <bottom style="medium">
        <color indexed="64"/>
      </bottom>
      <diagonal/>
    </border>
    <border>
      <left style="medium">
        <color indexed="64"/>
      </left>
      <right/>
      <top style="thin">
        <color theme="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7">
    <xf numFmtId="0" fontId="0" fillId="0" borderId="0" xfId="0"/>
    <xf numFmtId="0" fontId="3" fillId="0" borderId="0" xfId="0" applyFont="1"/>
    <xf numFmtId="0" fontId="4" fillId="0" borderId="0" xfId="0" applyFont="1"/>
    <xf numFmtId="0" fontId="0" fillId="0" borderId="0" xfId="0" applyAlignment="1">
      <alignment horizontal="center"/>
    </xf>
    <xf numFmtId="44" fontId="0" fillId="0" borderId="3" xfId="2" applyFont="1" applyBorder="1" applyAlignment="1">
      <alignment horizontal="center"/>
    </xf>
    <xf numFmtId="0" fontId="5" fillId="0" borderId="0" xfId="0" applyFont="1"/>
    <xf numFmtId="0" fontId="0" fillId="0" borderId="0" xfId="0" applyAlignment="1"/>
    <xf numFmtId="164" fontId="0" fillId="0" borderId="0" xfId="1" applyNumberFormat="1" applyFont="1" applyBorder="1" applyAlignment="1">
      <alignment horizontal="center"/>
    </xf>
    <xf numFmtId="0" fontId="0" fillId="0" borderId="0" xfId="0" applyAlignment="1">
      <alignment horizontal="left"/>
    </xf>
    <xf numFmtId="44" fontId="0" fillId="0" borderId="0" xfId="0" applyNumberFormat="1"/>
    <xf numFmtId="0" fontId="0" fillId="0" borderId="0" xfId="0" applyNumberFormat="1"/>
    <xf numFmtId="0" fontId="0" fillId="0" borderId="0" xfId="0" applyBorder="1" applyAlignment="1">
      <alignment horizontal="left"/>
    </xf>
    <xf numFmtId="0" fontId="2" fillId="2" borderId="6" xfId="0" applyFont="1" applyFill="1" applyBorder="1"/>
    <xf numFmtId="0" fontId="2" fillId="2" borderId="7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left"/>
    </xf>
    <xf numFmtId="44" fontId="2" fillId="2" borderId="7" xfId="2" applyFont="1" applyFill="1" applyBorder="1" applyAlignment="1">
      <alignment horizontal="center"/>
    </xf>
    <xf numFmtId="164" fontId="2" fillId="2" borderId="8" xfId="1" applyNumberFormat="1" applyFont="1" applyFill="1" applyBorder="1" applyAlignment="1">
      <alignment horizontal="center"/>
    </xf>
    <xf numFmtId="0" fontId="0" fillId="0" borderId="4" xfId="0" applyBorder="1" applyAlignment="1">
      <alignment horizontal="left"/>
    </xf>
    <xf numFmtId="0" fontId="2" fillId="2" borderId="8" xfId="0" applyFont="1" applyFill="1" applyBorder="1"/>
    <xf numFmtId="0" fontId="2" fillId="2" borderId="5" xfId="0" applyFont="1" applyFill="1" applyBorder="1" applyAlignment="1">
      <alignment horizontal="left"/>
    </xf>
    <xf numFmtId="164" fontId="0" fillId="0" borderId="0" xfId="0" applyNumberFormat="1"/>
    <xf numFmtId="0" fontId="0" fillId="0" borderId="10" xfId="0" applyFont="1" applyBorder="1" applyAlignment="1">
      <alignment horizontal="left"/>
    </xf>
    <xf numFmtId="0" fontId="0" fillId="0" borderId="9" xfId="0" applyFont="1" applyBorder="1" applyAlignment="1">
      <alignment horizontal="left"/>
    </xf>
    <xf numFmtId="44" fontId="0" fillId="0" borderId="0" xfId="2" applyFont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6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* #,##0_);_(* \(#,##0\);_(* &quot;-&quot;??_);_(@_)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alignment horizontal="left" vertical="bottom" textRotation="0" wrapText="0" indent="0" justifyLastLine="0" shrinkToFit="0" readingOrder="0"/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* #,##0_);_(* \(#,##0\);_(* &quot;-&quot;??_);_(@_)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alignment horizontal="left" vertical="bottom" textRotation="0" wrapText="0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* #,##0_);_(* \(#,##0\);_(* &quot;-&quot;??_);_(@_)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alignment horizontal="left" vertical="bottom" textRotation="0" wrapText="0" indent="0" justifyLastLine="0" shrinkToFit="0" readingOrder="0"/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* #,##0_);_(* \(#,##0\);_(* &quot;-&quot;??_);_(@_)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alignment horizontal="left" vertical="bottom" textRotation="0" wrapText="0" indent="0" justifyLastLine="0" shrinkToFit="0" readingOrder="0"/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* #,##0_);_(* \(#,##0\);_(* &quot;-&quot;??_);_(@_)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alignment horizontal="left" vertical="bottom" textRotation="0" wrapText="0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* #,##0_);_(* \(#,##0\);_(* &quot;-&quot;??_);_(@_)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alignment horizontal="left" vertical="bottom" textRotation="0" wrapText="0" indent="0" justifyLastLine="0" shrinkToFit="0" readingOrder="0"/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* #,##0_);_(* \(#,##0\);_(* &quot;-&quot;??_);_(@_)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alignment horizontal="left" vertical="bottom" textRotation="0" wrapText="0" indent="0" justifyLastLine="0" shrinkToFit="0" readingOrder="0"/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* #,##0_);_(* \(#,##0\);_(* &quot;-&quot;??_);_(@_)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alignment horizontal="left" vertical="bottom" textRotation="0" wrapText="0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* #,##0_);_(* \(#,##0\);_(* &quot;-&quot;??_);_(@_)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alignment horizontal="left" vertical="bottom" textRotation="0" wrapText="0" indent="0" justifyLastLine="0" shrinkToFit="0" readingOrder="0"/>
      <border diagonalUp="0" diagonalDown="0">
        <left style="medium">
          <color indexed="64"/>
        </left>
        <right/>
        <top style="thin">
          <color theme="4"/>
        </top>
        <bottom/>
        <vertical/>
        <horizontal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* #,##0_);_(* \(#,##0\);_(* &quot;-&quot;??_);_(@_)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alignment horizontal="left" vertical="bottom" textRotation="0" wrapText="0" indent="0" justifyLastLine="0" shrinkToFit="0" readingOrder="0"/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* #,##0_);_(* \(#,##0\);_(* &quot;-&quot;??_);_(@_)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alignment horizontal="left" vertical="bottom" textRotation="0" wrapText="0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_(* #,##0_);_(* \(#,##0\);_(* &quot;-&quot;??_);_(@_)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alignment horizontal="left" vertical="bottom" textRotation="0" wrapText="0" indent="0" justifyLastLine="0" shrinkToFit="0" readingOrder="0"/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bottom style="medium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SV" b="1"/>
              <a:t>BDES - </a:t>
            </a:r>
            <a:r>
              <a:rPr lang="es-SV" sz="1400" b="1" i="0" u="none" strike="noStrike" baseline="0">
                <a:effectLst/>
              </a:rPr>
              <a:t>Monto Otorgado por Sector Económico</a:t>
            </a:r>
            <a:endParaRPr lang="es-SV" b="1"/>
          </a:p>
          <a:p>
            <a:pPr>
              <a:defRPr/>
            </a:pPr>
            <a:r>
              <a:rPr lang="es-SV"/>
              <a:t> </a:t>
            </a:r>
            <a:r>
              <a:rPr lang="es-SV" sz="1200"/>
              <a:t>Acumulado de Enero - Junio 2018</a:t>
            </a:r>
          </a:p>
        </c:rich>
      </c:tx>
      <c:layout>
        <c:manualLayout>
          <c:xMode val="edge"/>
          <c:yMode val="edge"/>
          <c:x val="0.2413661602158885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>
        <c:manualLayout>
          <c:layoutTarget val="inner"/>
          <c:xMode val="edge"/>
          <c:yMode val="edge"/>
          <c:x val="0.2804968393035378"/>
          <c:y val="0.3034606341959698"/>
          <c:w val="0.26607770507559797"/>
          <c:h val="0.61535886190122002"/>
        </c:manualLayout>
      </c:layout>
      <c:pieChart>
        <c:varyColors val="1"/>
        <c:ser>
          <c:idx val="0"/>
          <c:order val="0"/>
          <c:tx>
            <c:strRef>
              <c:f>'BDES - Monto Otorgado'!$C$5</c:f>
              <c:strCache>
                <c:ptCount val="1"/>
                <c:pt idx="0">
                  <c:v>Monto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7232-47AA-80C3-600478C6214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7232-47AA-80C3-600478C6214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7232-47AA-80C3-600478C6214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7232-47AA-80C3-600478C62141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7232-47AA-80C3-600478C62141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7232-47AA-80C3-600478C62141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7232-47AA-80C3-600478C62141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7232-47AA-80C3-600478C62141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7232-47AA-80C3-600478C6214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'BDES - Monto Otorgado'!$B$6:$B$14</c:f>
              <c:strCache>
                <c:ptCount val="9"/>
                <c:pt idx="0">
                  <c:v>SECTOR COMERCIO</c:v>
                </c:pt>
                <c:pt idx="1">
                  <c:v>SECTOR AGROPECUARIO</c:v>
                </c:pt>
                <c:pt idx="2">
                  <c:v>SECTOR INDUSTRIA MANUFACTURERA</c:v>
                </c:pt>
                <c:pt idx="3">
                  <c:v>SECTOR SERVICIOS</c:v>
                </c:pt>
                <c:pt idx="4">
                  <c:v>SECTOR CONSTRUCCION</c:v>
                </c:pt>
                <c:pt idx="5">
                  <c:v>SECTOR VIVIENDA</c:v>
                </c:pt>
                <c:pt idx="6">
                  <c:v>SECTOR TRANSPORTE, ALMACENAJE Y COMUNICACIONES</c:v>
                </c:pt>
                <c:pt idx="7">
                  <c:v>SECTOR ELECTRICIDAD, GAS, AGUA Y SERVICIOS SANITARIOS</c:v>
                </c:pt>
                <c:pt idx="8">
                  <c:v>SECTOR MINERIA Y CANTERAS</c:v>
                </c:pt>
              </c:strCache>
            </c:strRef>
          </c:cat>
          <c:val>
            <c:numRef>
              <c:f>'BDES - Monto Otorgado'!$C$6:$C$14</c:f>
              <c:numCache>
                <c:formatCode>_("$"* #,##0.00_);_("$"* \(#,##0.00\);_("$"* "-"??_);_(@_)</c:formatCode>
                <c:ptCount val="9"/>
                <c:pt idx="0">
                  <c:v>27.497234270000298</c:v>
                </c:pt>
                <c:pt idx="1">
                  <c:v>18.489096700000012</c:v>
                </c:pt>
                <c:pt idx="2">
                  <c:v>15.477978000000025</c:v>
                </c:pt>
                <c:pt idx="3">
                  <c:v>13.842934500000004</c:v>
                </c:pt>
                <c:pt idx="4">
                  <c:v>6.6985141600000002</c:v>
                </c:pt>
                <c:pt idx="5">
                  <c:v>3.5491759099999989</c:v>
                </c:pt>
                <c:pt idx="6">
                  <c:v>2.0115010599999992</c:v>
                </c:pt>
                <c:pt idx="7">
                  <c:v>2.3E-2</c:v>
                </c:pt>
                <c:pt idx="8">
                  <c:v>2E-3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0E0-490C-AE56-B8E3A57BFF1F}"/>
            </c:ext>
          </c:extLst>
        </c:ser>
        <c:ser>
          <c:idx val="1"/>
          <c:order val="1"/>
          <c:tx>
            <c:strRef>
              <c:f>'BDES - Monto Otorgado'!$D$5</c:f>
              <c:strCache>
                <c:ptCount val="1"/>
                <c:pt idx="0">
                  <c:v>Créditos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5-7232-47AA-80C3-600478C6214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7-7232-47AA-80C3-600478C6214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9-7232-47AA-80C3-600478C6214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B-7232-47AA-80C3-600478C62141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D-7232-47AA-80C3-600478C62141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F-7232-47AA-80C3-600478C62141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1-7232-47AA-80C3-600478C62141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3-7232-47AA-80C3-600478C62141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5-7232-47AA-80C3-600478C6214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'BDES - Monto Otorgado'!$B$6:$B$14</c:f>
              <c:strCache>
                <c:ptCount val="9"/>
                <c:pt idx="0">
                  <c:v>SECTOR COMERCIO</c:v>
                </c:pt>
                <c:pt idx="1">
                  <c:v>SECTOR AGROPECUARIO</c:v>
                </c:pt>
                <c:pt idx="2">
                  <c:v>SECTOR INDUSTRIA MANUFACTURERA</c:v>
                </c:pt>
                <c:pt idx="3">
                  <c:v>SECTOR SERVICIOS</c:v>
                </c:pt>
                <c:pt idx="4">
                  <c:v>SECTOR CONSTRUCCION</c:v>
                </c:pt>
                <c:pt idx="5">
                  <c:v>SECTOR VIVIENDA</c:v>
                </c:pt>
                <c:pt idx="6">
                  <c:v>SECTOR TRANSPORTE, ALMACENAJE Y COMUNICACIONES</c:v>
                </c:pt>
                <c:pt idx="7">
                  <c:v>SECTOR ELECTRICIDAD, GAS, AGUA Y SERVICIOS SANITARIOS</c:v>
                </c:pt>
                <c:pt idx="8">
                  <c:v>SECTOR MINERIA Y CANTERAS</c:v>
                </c:pt>
              </c:strCache>
            </c:strRef>
          </c:cat>
          <c:val>
            <c:numRef>
              <c:f>'BDES - Monto Otorgado'!$D$6:$D$14</c:f>
              <c:numCache>
                <c:formatCode>_(* #,##0_);_(* \(#,##0\);_(* "-"??_);_(@_)</c:formatCode>
                <c:ptCount val="9"/>
                <c:pt idx="0">
                  <c:v>1539</c:v>
                </c:pt>
                <c:pt idx="1">
                  <c:v>343</c:v>
                </c:pt>
                <c:pt idx="2">
                  <c:v>395</c:v>
                </c:pt>
                <c:pt idx="3">
                  <c:v>144</c:v>
                </c:pt>
                <c:pt idx="4">
                  <c:v>299</c:v>
                </c:pt>
                <c:pt idx="5">
                  <c:v>147</c:v>
                </c:pt>
                <c:pt idx="6">
                  <c:v>86</c:v>
                </c:pt>
                <c:pt idx="7">
                  <c:v>2</c:v>
                </c:pt>
                <c:pt idx="8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00E0-490C-AE56-B8E3A57BFF1F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75657683634616"/>
          <c:y val="0.21917156120957193"/>
          <c:w val="0.39617330228087688"/>
          <c:h val="0.7535349286550907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SV" b="1"/>
              <a:t>FDE - </a:t>
            </a:r>
            <a:r>
              <a:rPr lang="es-SV" sz="1400" b="1" i="0" u="none" strike="noStrike" baseline="0">
                <a:effectLst/>
              </a:rPr>
              <a:t>Saldo de Cartera por Sector Económico</a:t>
            </a:r>
            <a:endParaRPr lang="es-SV" b="1"/>
          </a:p>
          <a:p>
            <a:pPr>
              <a:defRPr/>
            </a:pPr>
            <a:r>
              <a:rPr lang="es-SV"/>
              <a:t> </a:t>
            </a:r>
            <a:r>
              <a:rPr lang="es-SV" sz="1200"/>
              <a:t>Al 30 de junio</a:t>
            </a:r>
            <a:r>
              <a:rPr lang="es-SV" sz="1200" baseline="0"/>
              <a:t> </a:t>
            </a:r>
            <a:r>
              <a:rPr lang="es-SV" sz="1200"/>
              <a:t>2018</a:t>
            </a:r>
          </a:p>
        </c:rich>
      </c:tx>
      <c:layout>
        <c:manualLayout>
          <c:xMode val="edge"/>
          <c:yMode val="edge"/>
          <c:x val="0.2487181989575247"/>
          <c:y val="1.302931596091205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>
        <c:manualLayout>
          <c:layoutTarget val="inner"/>
          <c:xMode val="edge"/>
          <c:yMode val="edge"/>
          <c:x val="0.26724823481571841"/>
          <c:y val="0.28608821291475373"/>
          <c:w val="0.26607770507559797"/>
          <c:h val="0.61535886190122002"/>
        </c:manualLayout>
      </c:layout>
      <c:pieChart>
        <c:varyColors val="1"/>
        <c:ser>
          <c:idx val="0"/>
          <c:order val="0"/>
          <c:tx>
            <c:strRef>
              <c:f>'FDE - Saldo de Cartera'!$C$5</c:f>
              <c:strCache>
                <c:ptCount val="1"/>
                <c:pt idx="0">
                  <c:v>Saldo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4BA3-4C72-8C5B-03292534A6A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4BA3-4C72-8C5B-03292534A6A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4BA3-4C72-8C5B-03292534A6A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4BA3-4C72-8C5B-03292534A6A0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4BA3-4C72-8C5B-03292534A6A0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4BA3-4C72-8C5B-03292534A6A0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4BA3-4C72-8C5B-03292534A6A0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4BA3-4C72-8C5B-03292534A6A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'FDE - Saldo de Cartera'!$B$6:$B$13</c:f>
              <c:strCache>
                <c:ptCount val="8"/>
                <c:pt idx="0">
                  <c:v>SECTOR INDUSTRIA MANUFACTURERA</c:v>
                </c:pt>
                <c:pt idx="1">
                  <c:v>SECTOR SERVICIOS</c:v>
                </c:pt>
                <c:pt idx="2">
                  <c:v>SECTOR AGROPECUARIO</c:v>
                </c:pt>
                <c:pt idx="3">
                  <c:v>SECTOR CONSTRUCCION</c:v>
                </c:pt>
                <c:pt idx="4">
                  <c:v>INSTITUCIONES FINANCIERAS</c:v>
                </c:pt>
                <c:pt idx="5">
                  <c:v>SECTOR COMERCIO</c:v>
                </c:pt>
                <c:pt idx="6">
                  <c:v>SECTOR TRANSPORTE, ALMACENAJE Y COMUNICACIONES</c:v>
                </c:pt>
                <c:pt idx="7">
                  <c:v>SECTOR MINERIA Y CANTERAS</c:v>
                </c:pt>
              </c:strCache>
            </c:strRef>
          </c:cat>
          <c:val>
            <c:numRef>
              <c:f>'FDE - Saldo de Cartera'!$C$6:$C$13</c:f>
              <c:numCache>
                <c:formatCode>_("$"* #,##0.00_);_("$"* \(#,##0.00\);_("$"* "-"??_);_(@_)</c:formatCode>
                <c:ptCount val="8"/>
                <c:pt idx="0">
                  <c:v>17.039072829999999</c:v>
                </c:pt>
                <c:pt idx="1">
                  <c:v>11.514684410000001</c:v>
                </c:pt>
                <c:pt idx="2">
                  <c:v>7.5105262600000007</c:v>
                </c:pt>
                <c:pt idx="3">
                  <c:v>7.0923835199999994</c:v>
                </c:pt>
                <c:pt idx="4">
                  <c:v>5.02372364</c:v>
                </c:pt>
                <c:pt idx="5">
                  <c:v>1.6027628600000001</c:v>
                </c:pt>
                <c:pt idx="6">
                  <c:v>1.4178426</c:v>
                </c:pt>
                <c:pt idx="7">
                  <c:v>1.018203E-2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193-449A-B04D-6BAF51F74A24}"/>
            </c:ext>
          </c:extLst>
        </c:ser>
        <c:ser>
          <c:idx val="1"/>
          <c:order val="1"/>
          <c:tx>
            <c:strRef>
              <c:f>'FDE - Saldo de Cartera'!$D$5</c:f>
              <c:strCache>
                <c:ptCount val="1"/>
                <c:pt idx="0">
                  <c:v>Créditos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4BA3-4C72-8C5B-03292534A6A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4BA3-4C72-8C5B-03292534A6A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5-4BA3-4C72-8C5B-03292534A6A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7-4BA3-4C72-8C5B-03292534A6A0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9-4BA3-4C72-8C5B-03292534A6A0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B-4BA3-4C72-8C5B-03292534A6A0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D-4BA3-4C72-8C5B-03292534A6A0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F-4BA3-4C72-8C5B-03292534A6A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'FDE - Saldo de Cartera'!$B$6:$B$13</c:f>
              <c:strCache>
                <c:ptCount val="8"/>
                <c:pt idx="0">
                  <c:v>SECTOR INDUSTRIA MANUFACTURERA</c:v>
                </c:pt>
                <c:pt idx="1">
                  <c:v>SECTOR SERVICIOS</c:v>
                </c:pt>
                <c:pt idx="2">
                  <c:v>SECTOR AGROPECUARIO</c:v>
                </c:pt>
                <c:pt idx="3">
                  <c:v>SECTOR CONSTRUCCION</c:v>
                </c:pt>
                <c:pt idx="4">
                  <c:v>INSTITUCIONES FINANCIERAS</c:v>
                </c:pt>
                <c:pt idx="5">
                  <c:v>SECTOR COMERCIO</c:v>
                </c:pt>
                <c:pt idx="6">
                  <c:v>SECTOR TRANSPORTE, ALMACENAJE Y COMUNICACIONES</c:v>
                </c:pt>
                <c:pt idx="7">
                  <c:v>SECTOR MINERIA Y CANTERAS</c:v>
                </c:pt>
              </c:strCache>
            </c:strRef>
          </c:cat>
          <c:val>
            <c:numRef>
              <c:f>'FDE - Saldo de Cartera'!$D$6:$D$13</c:f>
              <c:numCache>
                <c:formatCode>_(* #,##0_);_(* \(#,##0\);_(* "-"??_);_(@_)</c:formatCode>
                <c:ptCount val="8"/>
                <c:pt idx="0">
                  <c:v>224</c:v>
                </c:pt>
                <c:pt idx="1">
                  <c:v>168</c:v>
                </c:pt>
                <c:pt idx="2">
                  <c:v>75</c:v>
                </c:pt>
                <c:pt idx="3">
                  <c:v>22</c:v>
                </c:pt>
                <c:pt idx="4">
                  <c:v>9</c:v>
                </c:pt>
                <c:pt idx="5">
                  <c:v>187</c:v>
                </c:pt>
                <c:pt idx="6">
                  <c:v>8</c:v>
                </c:pt>
                <c:pt idx="7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B193-449A-B04D-6BAF51F74A24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7522206203097848"/>
          <c:y val="0.24268144006429163"/>
          <c:w val="0.38721925252301209"/>
          <c:h val="0.69348619696153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SV" b="1"/>
              <a:t>FDE - </a:t>
            </a:r>
            <a:r>
              <a:rPr lang="es-SV" sz="1400" b="1" i="0" u="none" strike="noStrike" baseline="0">
                <a:effectLst/>
              </a:rPr>
              <a:t>Saldo de Cartera por Tamaño de Empresa</a:t>
            </a:r>
            <a:endParaRPr lang="es-SV" b="1"/>
          </a:p>
          <a:p>
            <a:pPr>
              <a:defRPr/>
            </a:pPr>
            <a:r>
              <a:rPr lang="es-SV"/>
              <a:t> </a:t>
            </a:r>
            <a:r>
              <a:rPr lang="es-SV" sz="1200"/>
              <a:t>Al 30 de Junio</a:t>
            </a:r>
            <a:r>
              <a:rPr lang="es-SV" sz="1200" baseline="0"/>
              <a:t> </a:t>
            </a:r>
            <a:r>
              <a:rPr lang="es-SV" sz="1200"/>
              <a:t>2018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'FDE - Saldo de Cartera'!$C$5</c:f>
              <c:strCache>
                <c:ptCount val="1"/>
                <c:pt idx="0">
                  <c:v>Saldo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8A3F-4A29-A36B-C4DF7CCD359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8A3F-4A29-A36B-C4DF7CCD359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8A3F-4A29-A36B-C4DF7CCD359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8A3F-4A29-A36B-C4DF7CCD3594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8A3F-4A29-A36B-C4DF7CCD359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'FDE - Saldo de Cartera'!$B$26:$B$30</c:f>
              <c:strCache>
                <c:ptCount val="5"/>
                <c:pt idx="0">
                  <c:v>PERSONA NATURAL</c:v>
                </c:pt>
                <c:pt idx="1">
                  <c:v>MICROEMPRESA</c:v>
                </c:pt>
                <c:pt idx="2">
                  <c:v>PEQUENA</c:v>
                </c:pt>
                <c:pt idx="3">
                  <c:v>MEDIANA</c:v>
                </c:pt>
                <c:pt idx="4">
                  <c:v>GRANDE</c:v>
                </c:pt>
              </c:strCache>
            </c:strRef>
          </c:cat>
          <c:val>
            <c:numRef>
              <c:f>'FDE - Saldo de Cartera'!$C$26:$C$30</c:f>
              <c:numCache>
                <c:formatCode>_("$"* #,##0.00_);_("$"* \(#,##0.00\);_("$"* "-"??_);_(@_)</c:formatCode>
                <c:ptCount val="5"/>
                <c:pt idx="0">
                  <c:v>3.2943097599999995</c:v>
                </c:pt>
                <c:pt idx="1">
                  <c:v>4.6782015199999991</c:v>
                </c:pt>
                <c:pt idx="2">
                  <c:v>18.240164209999985</c:v>
                </c:pt>
                <c:pt idx="3">
                  <c:v>13.600068439999999</c:v>
                </c:pt>
                <c:pt idx="4">
                  <c:v>11.39843422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0E6-4449-8900-0AC85E779A11}"/>
            </c:ext>
          </c:extLst>
        </c:ser>
        <c:ser>
          <c:idx val="1"/>
          <c:order val="1"/>
          <c:tx>
            <c:strRef>
              <c:f>'FDE - Saldo de Cartera'!$D$5</c:f>
              <c:strCache>
                <c:ptCount val="1"/>
                <c:pt idx="0">
                  <c:v>Créditos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8A3F-4A29-A36B-C4DF7CCD359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8A3F-4A29-A36B-C4DF7CCD359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8A3F-4A29-A36B-C4DF7CCD359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8A3F-4A29-A36B-C4DF7CCD3594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8A3F-4A29-A36B-C4DF7CCD359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'FDE - Saldo de Cartera'!$B$26:$B$30</c:f>
              <c:strCache>
                <c:ptCount val="5"/>
                <c:pt idx="0">
                  <c:v>PERSONA NATURAL</c:v>
                </c:pt>
                <c:pt idx="1">
                  <c:v>MICROEMPRESA</c:v>
                </c:pt>
                <c:pt idx="2">
                  <c:v>PEQUENA</c:v>
                </c:pt>
                <c:pt idx="3">
                  <c:v>MEDIANA</c:v>
                </c:pt>
                <c:pt idx="4">
                  <c:v>GRANDE</c:v>
                </c:pt>
              </c:strCache>
            </c:strRef>
          </c:cat>
          <c:val>
            <c:numRef>
              <c:f>'FDE - Saldo de Cartera'!$D$26:$D$30</c:f>
              <c:numCache>
                <c:formatCode>_(* #,##0_);_(* \(#,##0\);_(* "-"??_);_(@_)</c:formatCode>
                <c:ptCount val="5"/>
                <c:pt idx="0">
                  <c:v>351</c:v>
                </c:pt>
                <c:pt idx="1">
                  <c:v>130</c:v>
                </c:pt>
                <c:pt idx="2">
                  <c:v>147</c:v>
                </c:pt>
                <c:pt idx="3">
                  <c:v>40</c:v>
                </c:pt>
                <c:pt idx="4">
                  <c:v>26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0E6-4449-8900-0AC85E779A11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5628760489445859"/>
          <c:y val="0.39751211880273923"/>
          <c:w val="0.16530863923699679"/>
          <c:h val="0.3664520762266280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SV" b="1"/>
              <a:t>FDE - </a:t>
            </a:r>
            <a:r>
              <a:rPr lang="es-SV" sz="1400" b="1" i="0" u="none" strike="noStrike" baseline="0">
                <a:effectLst/>
              </a:rPr>
              <a:t>Saldo de Cartera por Departamento</a:t>
            </a:r>
            <a:endParaRPr lang="es-SV" b="1"/>
          </a:p>
          <a:p>
            <a:pPr>
              <a:defRPr/>
            </a:pPr>
            <a:r>
              <a:rPr lang="es-SV"/>
              <a:t> </a:t>
            </a:r>
            <a:r>
              <a:rPr lang="es-SV" sz="1200"/>
              <a:t>Al 30 de Junio</a:t>
            </a:r>
            <a:r>
              <a:rPr lang="es-SV" sz="1200" baseline="0"/>
              <a:t> </a:t>
            </a:r>
            <a:r>
              <a:rPr lang="es-SV" sz="1200"/>
              <a:t>2018 </a:t>
            </a:r>
          </a:p>
        </c:rich>
      </c:tx>
      <c:layout>
        <c:manualLayout>
          <c:xMode val="edge"/>
          <c:yMode val="edge"/>
          <c:x val="0.26383098591549298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>
        <c:manualLayout>
          <c:layoutTarget val="inner"/>
          <c:xMode val="edge"/>
          <c:yMode val="edge"/>
          <c:x val="0.28267125060071713"/>
          <c:y val="0.35557789803961803"/>
          <c:w val="0.26607770507559797"/>
          <c:h val="0.61535886190122002"/>
        </c:manualLayout>
      </c:layout>
      <c:pieChart>
        <c:varyColors val="1"/>
        <c:ser>
          <c:idx val="0"/>
          <c:order val="0"/>
          <c:tx>
            <c:strRef>
              <c:f>'FDE - Saldo de Cartera'!$C$5</c:f>
              <c:strCache>
                <c:ptCount val="1"/>
                <c:pt idx="0">
                  <c:v>Saldo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0800-4420-AF11-2FCBDCD8B21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0800-4420-AF11-2FCBDCD8B21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0800-4420-AF11-2FCBDCD8B21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0800-4420-AF11-2FCBDCD8B21F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0800-4420-AF11-2FCBDCD8B21F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0800-4420-AF11-2FCBDCD8B21F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0800-4420-AF11-2FCBDCD8B21F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0800-4420-AF11-2FCBDCD8B21F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0800-4420-AF11-2FCBDCD8B21F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0800-4420-AF11-2FCBDCD8B21F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5-0800-4420-AF11-2FCBDCD8B21F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7-0800-4420-AF11-2FCBDCD8B21F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9-0800-4420-AF11-2FCBDCD8B21F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B-0800-4420-AF11-2FCBDCD8B21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'FDE - Saldo de Cartera'!$B$41:$B$54</c:f>
              <c:strCache>
                <c:ptCount val="14"/>
                <c:pt idx="0">
                  <c:v>SAN SALVADOR</c:v>
                </c:pt>
                <c:pt idx="1">
                  <c:v>LA LIBERTAD</c:v>
                </c:pt>
                <c:pt idx="2">
                  <c:v>SAN MIGUEL</c:v>
                </c:pt>
                <c:pt idx="3">
                  <c:v>SANTA ANA</c:v>
                </c:pt>
                <c:pt idx="4">
                  <c:v>SONSONATE</c:v>
                </c:pt>
                <c:pt idx="5">
                  <c:v>AHUACHAPAN</c:v>
                </c:pt>
                <c:pt idx="6">
                  <c:v>CUSCATLAN</c:v>
                </c:pt>
                <c:pt idx="7">
                  <c:v>SAN VICENTE</c:v>
                </c:pt>
                <c:pt idx="8">
                  <c:v>LA PAZ</c:v>
                </c:pt>
                <c:pt idx="9">
                  <c:v>CHALATENANGO</c:v>
                </c:pt>
                <c:pt idx="10">
                  <c:v>USULUTAN</c:v>
                </c:pt>
                <c:pt idx="11">
                  <c:v>CABAÑAS</c:v>
                </c:pt>
                <c:pt idx="12">
                  <c:v>LA UNION</c:v>
                </c:pt>
                <c:pt idx="13">
                  <c:v>MORAZAN</c:v>
                </c:pt>
              </c:strCache>
            </c:strRef>
          </c:cat>
          <c:val>
            <c:numRef>
              <c:f>'FDE - Saldo de Cartera'!$C$41:$C$54</c:f>
              <c:numCache>
                <c:formatCode>_("$"* #,##0.00_);_("$"* \(#,##0.00\);_("$"* "-"??_);_(@_)</c:formatCode>
                <c:ptCount val="14"/>
                <c:pt idx="0">
                  <c:v>29.787322540000002</c:v>
                </c:pt>
                <c:pt idx="1">
                  <c:v>14.298927999999998</c:v>
                </c:pt>
                <c:pt idx="2">
                  <c:v>2.8524981400000002</c:v>
                </c:pt>
                <c:pt idx="3">
                  <c:v>1.82269653</c:v>
                </c:pt>
                <c:pt idx="4">
                  <c:v>0.87778170000000022</c:v>
                </c:pt>
                <c:pt idx="5">
                  <c:v>0.42576491</c:v>
                </c:pt>
                <c:pt idx="6">
                  <c:v>0.39189171999999989</c:v>
                </c:pt>
                <c:pt idx="7">
                  <c:v>0.29961276999999997</c:v>
                </c:pt>
                <c:pt idx="8">
                  <c:v>0.25453144</c:v>
                </c:pt>
                <c:pt idx="9">
                  <c:v>0.10140987</c:v>
                </c:pt>
                <c:pt idx="10">
                  <c:v>4.0949890000000003E-2</c:v>
                </c:pt>
                <c:pt idx="11">
                  <c:v>4.0136630000000006E-2</c:v>
                </c:pt>
                <c:pt idx="12">
                  <c:v>1.577336E-2</c:v>
                </c:pt>
                <c:pt idx="13">
                  <c:v>1.88065E-3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063-4EA6-8A63-E7924E676A9D}"/>
            </c:ext>
          </c:extLst>
        </c:ser>
        <c:ser>
          <c:idx val="1"/>
          <c:order val="1"/>
          <c:tx>
            <c:strRef>
              <c:f>'FDE - Saldo de Cartera'!$D$5</c:f>
              <c:strCache>
                <c:ptCount val="1"/>
                <c:pt idx="0">
                  <c:v>Créditos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D-0800-4420-AF11-2FCBDCD8B21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F-0800-4420-AF11-2FCBDCD8B21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1-0800-4420-AF11-2FCBDCD8B21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3-0800-4420-AF11-2FCBDCD8B21F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5-0800-4420-AF11-2FCBDCD8B21F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7-0800-4420-AF11-2FCBDCD8B21F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9-0800-4420-AF11-2FCBDCD8B21F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B-0800-4420-AF11-2FCBDCD8B21F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D-0800-4420-AF11-2FCBDCD8B21F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F-0800-4420-AF11-2FCBDCD8B21F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31-0800-4420-AF11-2FCBDCD8B21F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33-0800-4420-AF11-2FCBDCD8B21F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35-0800-4420-AF11-2FCBDCD8B21F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37-0800-4420-AF11-2FCBDCD8B21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'FDE - Saldo de Cartera'!$B$41:$B$54</c:f>
              <c:strCache>
                <c:ptCount val="14"/>
                <c:pt idx="0">
                  <c:v>SAN SALVADOR</c:v>
                </c:pt>
                <c:pt idx="1">
                  <c:v>LA LIBERTAD</c:v>
                </c:pt>
                <c:pt idx="2">
                  <c:v>SAN MIGUEL</c:v>
                </c:pt>
                <c:pt idx="3">
                  <c:v>SANTA ANA</c:v>
                </c:pt>
                <c:pt idx="4">
                  <c:v>SONSONATE</c:v>
                </c:pt>
                <c:pt idx="5">
                  <c:v>AHUACHAPAN</c:v>
                </c:pt>
                <c:pt idx="6">
                  <c:v>CUSCATLAN</c:v>
                </c:pt>
                <c:pt idx="7">
                  <c:v>SAN VICENTE</c:v>
                </c:pt>
                <c:pt idx="8">
                  <c:v>LA PAZ</c:v>
                </c:pt>
                <c:pt idx="9">
                  <c:v>CHALATENANGO</c:v>
                </c:pt>
                <c:pt idx="10">
                  <c:v>USULUTAN</c:v>
                </c:pt>
                <c:pt idx="11">
                  <c:v>CABAÑAS</c:v>
                </c:pt>
                <c:pt idx="12">
                  <c:v>LA UNION</c:v>
                </c:pt>
                <c:pt idx="13">
                  <c:v>MORAZAN</c:v>
                </c:pt>
              </c:strCache>
            </c:strRef>
          </c:cat>
          <c:val>
            <c:numRef>
              <c:f>'FDE - Saldo de Cartera'!$D$41:$D$54</c:f>
              <c:numCache>
                <c:formatCode>_(* #,##0_);_(* \(#,##0\);_(* "-"??_);_(@_)</c:formatCode>
                <c:ptCount val="14"/>
                <c:pt idx="0">
                  <c:v>396</c:v>
                </c:pt>
                <c:pt idx="1">
                  <c:v>139</c:v>
                </c:pt>
                <c:pt idx="2">
                  <c:v>22</c:v>
                </c:pt>
                <c:pt idx="3">
                  <c:v>20</c:v>
                </c:pt>
                <c:pt idx="4">
                  <c:v>23</c:v>
                </c:pt>
                <c:pt idx="5">
                  <c:v>11</c:v>
                </c:pt>
                <c:pt idx="6">
                  <c:v>29</c:v>
                </c:pt>
                <c:pt idx="7">
                  <c:v>4</c:v>
                </c:pt>
                <c:pt idx="8">
                  <c:v>13</c:v>
                </c:pt>
                <c:pt idx="9">
                  <c:v>15</c:v>
                </c:pt>
                <c:pt idx="10">
                  <c:v>10</c:v>
                </c:pt>
                <c:pt idx="11">
                  <c:v>10</c:v>
                </c:pt>
                <c:pt idx="12">
                  <c:v>1</c:v>
                </c:pt>
                <c:pt idx="13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063-4EA6-8A63-E7924E676A9D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0798743114857123"/>
          <c:y val="0.24903092325185736"/>
          <c:w val="0.36947735758382316"/>
          <c:h val="0.7025024152111278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SV" b="1"/>
              <a:t>BDES - </a:t>
            </a:r>
            <a:r>
              <a:rPr lang="es-SV" sz="1400" b="1" i="0" u="none" strike="noStrike" baseline="0">
                <a:effectLst/>
              </a:rPr>
              <a:t>Monto Otorgado por Tamaño de Empresa</a:t>
            </a:r>
            <a:endParaRPr lang="es-SV" b="1"/>
          </a:p>
          <a:p>
            <a:pPr>
              <a:defRPr/>
            </a:pPr>
            <a:r>
              <a:rPr lang="es-SV"/>
              <a:t> </a:t>
            </a:r>
            <a:r>
              <a:rPr lang="es-SV" sz="1200"/>
              <a:t>Acumulado de Enero - Junio 2018 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'BDES - Monto Otorgado'!$C$5</c:f>
              <c:strCache>
                <c:ptCount val="1"/>
                <c:pt idx="0">
                  <c:v>Monto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D8FC-4552-85A4-9654536DAE4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D8FC-4552-85A4-9654536DAE4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D8FC-4552-85A4-9654536DAE4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D8FC-4552-85A4-9654536DAE48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D8FC-4552-85A4-9654536DAE4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'BDES - Monto Otorgado'!$B$26:$B$30</c:f>
              <c:strCache>
                <c:ptCount val="5"/>
                <c:pt idx="0">
                  <c:v>PERSONA NATURAL</c:v>
                </c:pt>
                <c:pt idx="1">
                  <c:v>MICROEMPRESA</c:v>
                </c:pt>
                <c:pt idx="2">
                  <c:v>PEQUENA</c:v>
                </c:pt>
                <c:pt idx="3">
                  <c:v>MEDIANA</c:v>
                </c:pt>
                <c:pt idx="4">
                  <c:v>GRANDE</c:v>
                </c:pt>
              </c:strCache>
            </c:strRef>
          </c:cat>
          <c:val>
            <c:numRef>
              <c:f>'BDES - Monto Otorgado'!$C$26:$C$30</c:f>
              <c:numCache>
                <c:formatCode>_("$"* #,##0.00_);_("$"* \(#,##0.00\);_("$"* "-"??_);_(@_)</c:formatCode>
                <c:ptCount val="5"/>
                <c:pt idx="0">
                  <c:v>6.8298306800000024</c:v>
                </c:pt>
                <c:pt idx="1">
                  <c:v>12.353839169999972</c:v>
                </c:pt>
                <c:pt idx="2">
                  <c:v>28.508785010000004</c:v>
                </c:pt>
                <c:pt idx="3">
                  <c:v>11.854919739999998</c:v>
                </c:pt>
                <c:pt idx="4">
                  <c:v>28.044059999999991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906-49C9-A323-135A2897B0E6}"/>
            </c:ext>
          </c:extLst>
        </c:ser>
        <c:ser>
          <c:idx val="1"/>
          <c:order val="1"/>
          <c:tx>
            <c:strRef>
              <c:f>'BDES - Monto Otorgado'!$D$5</c:f>
              <c:strCache>
                <c:ptCount val="1"/>
                <c:pt idx="0">
                  <c:v>Créditos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D8FC-4552-85A4-9654536DAE4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D8FC-4552-85A4-9654536DAE4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D8FC-4552-85A4-9654536DAE4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D8FC-4552-85A4-9654536DAE48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D8FC-4552-85A4-9654536DAE4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'BDES - Monto Otorgado'!$B$26:$B$30</c:f>
              <c:strCache>
                <c:ptCount val="5"/>
                <c:pt idx="0">
                  <c:v>PERSONA NATURAL</c:v>
                </c:pt>
                <c:pt idx="1">
                  <c:v>MICROEMPRESA</c:v>
                </c:pt>
                <c:pt idx="2">
                  <c:v>PEQUENA</c:v>
                </c:pt>
                <c:pt idx="3">
                  <c:v>MEDIANA</c:v>
                </c:pt>
                <c:pt idx="4">
                  <c:v>GRANDE</c:v>
                </c:pt>
              </c:strCache>
            </c:strRef>
          </c:cat>
          <c:val>
            <c:numRef>
              <c:f>'BDES - Monto Otorgado'!$D$26:$D$30</c:f>
              <c:numCache>
                <c:formatCode>_(* #,##0_);_(* \(#,##0\);_(* "-"??_);_(@_)</c:formatCode>
                <c:ptCount val="5"/>
                <c:pt idx="0">
                  <c:v>446</c:v>
                </c:pt>
                <c:pt idx="1">
                  <c:v>1954</c:v>
                </c:pt>
                <c:pt idx="2">
                  <c:v>399</c:v>
                </c:pt>
                <c:pt idx="3">
                  <c:v>81</c:v>
                </c:pt>
                <c:pt idx="4">
                  <c:v>76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906-49C9-A323-135A2897B0E6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6192140771135999"/>
          <c:y val="0.37145348688091512"/>
          <c:w val="0.16530863923699679"/>
          <c:h val="0.3664520762266280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SV" b="1"/>
              <a:t>BDES</a:t>
            </a:r>
            <a:r>
              <a:rPr lang="es-SV" b="1" baseline="0"/>
              <a:t> </a:t>
            </a:r>
            <a:r>
              <a:rPr lang="es-SV" b="1"/>
              <a:t>- </a:t>
            </a:r>
            <a:r>
              <a:rPr lang="es-SV" sz="1400" b="1" i="0" u="none" strike="noStrike" baseline="0">
                <a:effectLst/>
              </a:rPr>
              <a:t>Monto Otorgado por Departamento</a:t>
            </a:r>
            <a:endParaRPr lang="es-SV" b="1"/>
          </a:p>
          <a:p>
            <a:pPr>
              <a:defRPr/>
            </a:pPr>
            <a:r>
              <a:rPr lang="es-SV"/>
              <a:t> </a:t>
            </a:r>
            <a:r>
              <a:rPr lang="es-SV" sz="1200"/>
              <a:t>Acumulado de Enero - Junio 2018</a:t>
            </a:r>
          </a:p>
        </c:rich>
      </c:tx>
      <c:layout>
        <c:manualLayout>
          <c:xMode val="edge"/>
          <c:yMode val="edge"/>
          <c:x val="0.26023466784961741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>
        <c:manualLayout>
          <c:layoutTarget val="inner"/>
          <c:xMode val="edge"/>
          <c:yMode val="edge"/>
          <c:x val="0.28644782078296549"/>
          <c:y val="0.33820547675840196"/>
          <c:w val="0.26607770507559797"/>
          <c:h val="0.61535886190122002"/>
        </c:manualLayout>
      </c:layout>
      <c:pieChart>
        <c:varyColors val="1"/>
        <c:ser>
          <c:idx val="0"/>
          <c:order val="0"/>
          <c:tx>
            <c:strRef>
              <c:f>'BDES - Monto Otorgado'!$C$5</c:f>
              <c:strCache>
                <c:ptCount val="1"/>
                <c:pt idx="0">
                  <c:v>Monto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3F0C-4A79-98B5-08A9C5C5E66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3F0C-4A79-98B5-08A9C5C5E66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3F0C-4A79-98B5-08A9C5C5E66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3F0C-4A79-98B5-08A9C5C5E66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3F0C-4A79-98B5-08A9C5C5E66D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3F0C-4A79-98B5-08A9C5C5E66D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3F0C-4A79-98B5-08A9C5C5E66D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3F0C-4A79-98B5-08A9C5C5E66D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3F0C-4A79-98B5-08A9C5C5E66D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3F0C-4A79-98B5-08A9C5C5E66D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5-3F0C-4A79-98B5-08A9C5C5E66D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7-3F0C-4A79-98B5-08A9C5C5E66D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9-3F0C-4A79-98B5-08A9C5C5E66D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B-3F0C-4A79-98B5-08A9C5C5E66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'BDES - Monto Otorgado'!$B$41:$B$54</c:f>
              <c:strCache>
                <c:ptCount val="14"/>
                <c:pt idx="0">
                  <c:v>SAN SALVADOR</c:v>
                </c:pt>
                <c:pt idx="1">
                  <c:v>LA LIBERTAD</c:v>
                </c:pt>
                <c:pt idx="2">
                  <c:v>SANTA ANA</c:v>
                </c:pt>
                <c:pt idx="3">
                  <c:v>SAN MIGUEL</c:v>
                </c:pt>
                <c:pt idx="4">
                  <c:v>AHUACHAPAN</c:v>
                </c:pt>
                <c:pt idx="5">
                  <c:v>LA PAZ</c:v>
                </c:pt>
                <c:pt idx="6">
                  <c:v>SONSONATE</c:v>
                </c:pt>
                <c:pt idx="7">
                  <c:v>SAN VICENTE</c:v>
                </c:pt>
                <c:pt idx="8">
                  <c:v>USULUTAN</c:v>
                </c:pt>
                <c:pt idx="9">
                  <c:v>LA UNION</c:v>
                </c:pt>
                <c:pt idx="10">
                  <c:v>CUSCATLAN</c:v>
                </c:pt>
                <c:pt idx="11">
                  <c:v>CABAÑAS</c:v>
                </c:pt>
                <c:pt idx="12">
                  <c:v>MORAZAN</c:v>
                </c:pt>
                <c:pt idx="13">
                  <c:v>CHALATENANGO</c:v>
                </c:pt>
              </c:strCache>
            </c:strRef>
          </c:cat>
          <c:val>
            <c:numRef>
              <c:f>'BDES - Monto Otorgado'!$C$41:$C$54</c:f>
              <c:numCache>
                <c:formatCode>_("$"* #,##0.00_);_("$"* \(#,##0.00\);_("$"* "-"??_);_(@_)</c:formatCode>
                <c:ptCount val="14"/>
                <c:pt idx="0">
                  <c:v>34.238156539999721</c:v>
                </c:pt>
                <c:pt idx="1">
                  <c:v>24.835554770000023</c:v>
                </c:pt>
                <c:pt idx="2">
                  <c:v>6.005247830000001</c:v>
                </c:pt>
                <c:pt idx="3">
                  <c:v>4.6780179799999919</c:v>
                </c:pt>
                <c:pt idx="4">
                  <c:v>3.7770201999999991</c:v>
                </c:pt>
                <c:pt idx="5">
                  <c:v>2.9589678699999942</c:v>
                </c:pt>
                <c:pt idx="6">
                  <c:v>2.9538041299999982</c:v>
                </c:pt>
                <c:pt idx="7">
                  <c:v>2.2124688299999984</c:v>
                </c:pt>
                <c:pt idx="8">
                  <c:v>1.5899323399999983</c:v>
                </c:pt>
                <c:pt idx="9">
                  <c:v>1.5437249999999987</c:v>
                </c:pt>
                <c:pt idx="10">
                  <c:v>1.0640746699999999</c:v>
                </c:pt>
                <c:pt idx="11">
                  <c:v>0.93110000000000004</c:v>
                </c:pt>
                <c:pt idx="12">
                  <c:v>0.48112165000000007</c:v>
                </c:pt>
                <c:pt idx="13">
                  <c:v>0.32224279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457-4F44-85DF-9CE92F636DD4}"/>
            </c:ext>
          </c:extLst>
        </c:ser>
        <c:ser>
          <c:idx val="1"/>
          <c:order val="1"/>
          <c:tx>
            <c:strRef>
              <c:f>'BDES - Monto Otorgado'!$D$5</c:f>
              <c:strCache>
                <c:ptCount val="1"/>
                <c:pt idx="0">
                  <c:v>Créditos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D-3F0C-4A79-98B5-08A9C5C5E66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F-3F0C-4A79-98B5-08A9C5C5E66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1-3F0C-4A79-98B5-08A9C5C5E66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3-3F0C-4A79-98B5-08A9C5C5E66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5-3F0C-4A79-98B5-08A9C5C5E66D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7-3F0C-4A79-98B5-08A9C5C5E66D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9-3F0C-4A79-98B5-08A9C5C5E66D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B-3F0C-4A79-98B5-08A9C5C5E66D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D-3F0C-4A79-98B5-08A9C5C5E66D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F-3F0C-4A79-98B5-08A9C5C5E66D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31-3F0C-4A79-98B5-08A9C5C5E66D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33-3F0C-4A79-98B5-08A9C5C5E66D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35-3F0C-4A79-98B5-08A9C5C5E66D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37-3F0C-4A79-98B5-08A9C5C5E66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'BDES - Monto Otorgado'!$B$41:$B$54</c:f>
              <c:strCache>
                <c:ptCount val="14"/>
                <c:pt idx="0">
                  <c:v>SAN SALVADOR</c:v>
                </c:pt>
                <c:pt idx="1">
                  <c:v>LA LIBERTAD</c:v>
                </c:pt>
                <c:pt idx="2">
                  <c:v>SANTA ANA</c:v>
                </c:pt>
                <c:pt idx="3">
                  <c:v>SAN MIGUEL</c:v>
                </c:pt>
                <c:pt idx="4">
                  <c:v>AHUACHAPAN</c:v>
                </c:pt>
                <c:pt idx="5">
                  <c:v>LA PAZ</c:v>
                </c:pt>
                <c:pt idx="6">
                  <c:v>SONSONATE</c:v>
                </c:pt>
                <c:pt idx="7">
                  <c:v>SAN VICENTE</c:v>
                </c:pt>
                <c:pt idx="8">
                  <c:v>USULUTAN</c:v>
                </c:pt>
                <c:pt idx="9">
                  <c:v>LA UNION</c:v>
                </c:pt>
                <c:pt idx="10">
                  <c:v>CUSCATLAN</c:v>
                </c:pt>
                <c:pt idx="11">
                  <c:v>CABAÑAS</c:v>
                </c:pt>
                <c:pt idx="12">
                  <c:v>MORAZAN</c:v>
                </c:pt>
                <c:pt idx="13">
                  <c:v>CHALATENANGO</c:v>
                </c:pt>
              </c:strCache>
            </c:strRef>
          </c:cat>
          <c:val>
            <c:numRef>
              <c:f>'BDES - Monto Otorgado'!$D$41:$D$54</c:f>
              <c:numCache>
                <c:formatCode>_(* #,##0_);_(* \(#,##0\);_(* "-"??_);_(@_)</c:formatCode>
                <c:ptCount val="14"/>
                <c:pt idx="0">
                  <c:v>799</c:v>
                </c:pt>
                <c:pt idx="1">
                  <c:v>235</c:v>
                </c:pt>
                <c:pt idx="2">
                  <c:v>424</c:v>
                </c:pt>
                <c:pt idx="3">
                  <c:v>338</c:v>
                </c:pt>
                <c:pt idx="4">
                  <c:v>98</c:v>
                </c:pt>
                <c:pt idx="5">
                  <c:v>330</c:v>
                </c:pt>
                <c:pt idx="6">
                  <c:v>111</c:v>
                </c:pt>
                <c:pt idx="7">
                  <c:v>137</c:v>
                </c:pt>
                <c:pt idx="8">
                  <c:v>187</c:v>
                </c:pt>
                <c:pt idx="9">
                  <c:v>173</c:v>
                </c:pt>
                <c:pt idx="10">
                  <c:v>48</c:v>
                </c:pt>
                <c:pt idx="11">
                  <c:v>16</c:v>
                </c:pt>
                <c:pt idx="12">
                  <c:v>38</c:v>
                </c:pt>
                <c:pt idx="13">
                  <c:v>22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457-4F44-85DF-9CE92F636DD4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3043081586632654"/>
          <c:y val="0.25705985448887292"/>
          <c:w val="0.31886495878156074"/>
          <c:h val="0.6907880000341977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SV" b="1"/>
              <a:t>BDES - </a:t>
            </a:r>
            <a:r>
              <a:rPr lang="es-SV" sz="1400" b="1" i="0" u="none" strike="noStrike" baseline="0">
                <a:effectLst/>
              </a:rPr>
              <a:t>Saldo de Cartera por Sector Económico</a:t>
            </a:r>
            <a:endParaRPr lang="es-SV" b="1"/>
          </a:p>
          <a:p>
            <a:pPr>
              <a:defRPr/>
            </a:pPr>
            <a:r>
              <a:rPr lang="es-SV"/>
              <a:t> </a:t>
            </a:r>
            <a:r>
              <a:rPr lang="es-SV" sz="1200"/>
              <a:t>Al 30 de Junio</a:t>
            </a:r>
            <a:r>
              <a:rPr lang="es-SV" sz="1200" baseline="0"/>
              <a:t> </a:t>
            </a:r>
            <a:r>
              <a:rPr lang="es-SV" sz="1200"/>
              <a:t>2018 </a:t>
            </a:r>
          </a:p>
        </c:rich>
      </c:tx>
      <c:layout>
        <c:manualLayout>
          <c:xMode val="edge"/>
          <c:yMode val="edge"/>
          <c:x val="0.24505164319248829"/>
          <c:y val="4.3431053203040176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>
        <c:manualLayout>
          <c:layoutTarget val="inner"/>
          <c:xMode val="edge"/>
          <c:yMode val="edge"/>
          <c:x val="0.27674097075893689"/>
          <c:y val="0.28608821291475373"/>
          <c:w val="0.26607770507559797"/>
          <c:h val="0.61535886190122002"/>
        </c:manualLayout>
      </c:layout>
      <c:pieChart>
        <c:varyColors val="1"/>
        <c:ser>
          <c:idx val="0"/>
          <c:order val="0"/>
          <c:tx>
            <c:strRef>
              <c:f>'BDES - Saldo de Cartera'!$C$5</c:f>
              <c:strCache>
                <c:ptCount val="1"/>
                <c:pt idx="0">
                  <c:v>Saldo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CB00-4768-BDF2-68B20AED016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CB00-4768-BDF2-68B20AED016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CB00-4768-BDF2-68B20AED016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CB00-4768-BDF2-68B20AED0161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CB00-4768-BDF2-68B20AED0161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CB00-4768-BDF2-68B20AED0161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CB00-4768-BDF2-68B20AED0161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CB00-4768-BDF2-68B20AED0161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CB00-4768-BDF2-68B20AED0161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CB00-4768-BDF2-68B20AED016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'BDES - Saldo de Cartera'!$B$6:$B$15</c:f>
              <c:strCache>
                <c:ptCount val="10"/>
                <c:pt idx="0">
                  <c:v>SECTOR COMERCIO</c:v>
                </c:pt>
                <c:pt idx="1">
                  <c:v>SECTOR SERVICIOS</c:v>
                </c:pt>
                <c:pt idx="2">
                  <c:v>SECTOR AGROPECUARIO</c:v>
                </c:pt>
                <c:pt idx="3">
                  <c:v>SECTOR VIVIENDA</c:v>
                </c:pt>
                <c:pt idx="4">
                  <c:v>SECTOR CONSTRUCCION</c:v>
                </c:pt>
                <c:pt idx="5">
                  <c:v>SECTOR INDUSTRIA MANUFACTURERA</c:v>
                </c:pt>
                <c:pt idx="6">
                  <c:v>SECTOR TRANSPORTE, ALMACENAJE Y COMUNICACIONES</c:v>
                </c:pt>
                <c:pt idx="7">
                  <c:v>INSTITUCIONES FINANCIERAS</c:v>
                </c:pt>
                <c:pt idx="8">
                  <c:v>SECTOR MINERIA Y CANTERAS</c:v>
                </c:pt>
                <c:pt idx="9">
                  <c:v>SECTOR ELECTRICIDAD, GAS, AGUA Y SERVICIOS SANITARIOS</c:v>
                </c:pt>
              </c:strCache>
            </c:strRef>
          </c:cat>
          <c:val>
            <c:numRef>
              <c:f>'BDES - Saldo de Cartera'!$C$6:$C$15</c:f>
              <c:numCache>
                <c:formatCode>_("$"* #,##0.00_);_("$"* \(#,##0.00\);_("$"* "-"??_);_(@_)</c:formatCode>
                <c:ptCount val="10"/>
                <c:pt idx="0">
                  <c:v>78.076196489999731</c:v>
                </c:pt>
                <c:pt idx="1">
                  <c:v>74.716475889999771</c:v>
                </c:pt>
                <c:pt idx="2">
                  <c:v>65.746551330000031</c:v>
                </c:pt>
                <c:pt idx="3">
                  <c:v>53.113442929999934</c:v>
                </c:pt>
                <c:pt idx="4">
                  <c:v>37.566488309999961</c:v>
                </c:pt>
                <c:pt idx="5">
                  <c:v>32.797631599999995</c:v>
                </c:pt>
                <c:pt idx="6">
                  <c:v>24.521013430000011</c:v>
                </c:pt>
                <c:pt idx="7">
                  <c:v>1.0125781599999999</c:v>
                </c:pt>
                <c:pt idx="8">
                  <c:v>8.7852659999999999E-2</c:v>
                </c:pt>
                <c:pt idx="9">
                  <c:v>8.4286299999999995E-2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1C6-4E83-B842-DCD930FA1CBB}"/>
            </c:ext>
          </c:extLst>
        </c:ser>
        <c:ser>
          <c:idx val="1"/>
          <c:order val="1"/>
          <c:tx>
            <c:strRef>
              <c:f>'BDES - Saldo de Cartera'!$D$5</c:f>
              <c:strCache>
                <c:ptCount val="1"/>
                <c:pt idx="0">
                  <c:v>Créditos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5-CB00-4768-BDF2-68B20AED016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7-CB00-4768-BDF2-68B20AED016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9-CB00-4768-BDF2-68B20AED0161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B-CB00-4768-BDF2-68B20AED0161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D-CB00-4768-BDF2-68B20AED0161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F-CB00-4768-BDF2-68B20AED0161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1-CB00-4768-BDF2-68B20AED0161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3-CB00-4768-BDF2-68B20AED0161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5-CB00-4768-BDF2-68B20AED0161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7-CB00-4768-BDF2-68B20AED016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'BDES - Saldo de Cartera'!$B$6:$B$15</c:f>
              <c:strCache>
                <c:ptCount val="10"/>
                <c:pt idx="0">
                  <c:v>SECTOR COMERCIO</c:v>
                </c:pt>
                <c:pt idx="1">
                  <c:v>SECTOR SERVICIOS</c:v>
                </c:pt>
                <c:pt idx="2">
                  <c:v>SECTOR AGROPECUARIO</c:v>
                </c:pt>
                <c:pt idx="3">
                  <c:v>SECTOR VIVIENDA</c:v>
                </c:pt>
                <c:pt idx="4">
                  <c:v>SECTOR CONSTRUCCION</c:v>
                </c:pt>
                <c:pt idx="5">
                  <c:v>SECTOR INDUSTRIA MANUFACTURERA</c:v>
                </c:pt>
                <c:pt idx="6">
                  <c:v>SECTOR TRANSPORTE, ALMACENAJE Y COMUNICACIONES</c:v>
                </c:pt>
                <c:pt idx="7">
                  <c:v>INSTITUCIONES FINANCIERAS</c:v>
                </c:pt>
                <c:pt idx="8">
                  <c:v>SECTOR MINERIA Y CANTERAS</c:v>
                </c:pt>
                <c:pt idx="9">
                  <c:v>SECTOR ELECTRICIDAD, GAS, AGUA Y SERVICIOS SANITARIOS</c:v>
                </c:pt>
              </c:strCache>
            </c:strRef>
          </c:cat>
          <c:val>
            <c:numRef>
              <c:f>'BDES - Saldo de Cartera'!$D$6:$D$15</c:f>
              <c:numCache>
                <c:formatCode>_(* #,##0_);_(* \(#,##0\);_(* "-"??_);_(@_)</c:formatCode>
                <c:ptCount val="10"/>
                <c:pt idx="0">
                  <c:v>5913</c:v>
                </c:pt>
                <c:pt idx="1">
                  <c:v>4747</c:v>
                </c:pt>
                <c:pt idx="2">
                  <c:v>1810</c:v>
                </c:pt>
                <c:pt idx="3">
                  <c:v>2781</c:v>
                </c:pt>
                <c:pt idx="4">
                  <c:v>3119</c:v>
                </c:pt>
                <c:pt idx="5">
                  <c:v>694</c:v>
                </c:pt>
                <c:pt idx="6">
                  <c:v>1085</c:v>
                </c:pt>
                <c:pt idx="7">
                  <c:v>4</c:v>
                </c:pt>
                <c:pt idx="8">
                  <c:v>6</c:v>
                </c:pt>
                <c:pt idx="9">
                  <c:v>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C1C6-4E83-B842-DCD930FA1CBB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6814594654541417"/>
          <c:y val="0.23220087717048399"/>
          <c:w val="0.42058644782078297"/>
          <c:h val="0.7231331914129626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SV" b="1"/>
              <a:t>BDES - </a:t>
            </a:r>
            <a:r>
              <a:rPr lang="es-SV" sz="1400" b="1" i="0" u="none" strike="noStrike" baseline="0">
                <a:effectLst/>
              </a:rPr>
              <a:t>Saldo de Cartera por Tamaño de Empresa</a:t>
            </a:r>
            <a:endParaRPr lang="es-SV" b="1"/>
          </a:p>
          <a:p>
            <a:pPr>
              <a:defRPr/>
            </a:pPr>
            <a:r>
              <a:rPr lang="es-SV"/>
              <a:t> </a:t>
            </a:r>
            <a:r>
              <a:rPr lang="es-SV" sz="1200"/>
              <a:t>Al 30 de Junio</a:t>
            </a:r>
            <a:r>
              <a:rPr lang="es-SV" sz="1200" baseline="0"/>
              <a:t> </a:t>
            </a:r>
            <a:r>
              <a:rPr lang="es-SV" sz="1200"/>
              <a:t>2018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'BDES - Saldo de Cartera'!$C$5</c:f>
              <c:strCache>
                <c:ptCount val="1"/>
                <c:pt idx="0">
                  <c:v>Saldo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F3F4-41E8-81D3-A4459282CEF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F3F4-41E8-81D3-A4459282CEF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F3F4-41E8-81D3-A4459282CEF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F3F4-41E8-81D3-A4459282CEF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F3F4-41E8-81D3-A4459282CEF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'BDES - Saldo de Cartera'!$B$26:$B$30</c:f>
              <c:strCache>
                <c:ptCount val="5"/>
                <c:pt idx="0">
                  <c:v>PERSONA NATURAL</c:v>
                </c:pt>
                <c:pt idx="1">
                  <c:v>MICROEMPRESA</c:v>
                </c:pt>
                <c:pt idx="2">
                  <c:v>PEQUENA</c:v>
                </c:pt>
                <c:pt idx="3">
                  <c:v>MEDIANA</c:v>
                </c:pt>
                <c:pt idx="4">
                  <c:v>GRANDE</c:v>
                </c:pt>
              </c:strCache>
            </c:strRef>
          </c:cat>
          <c:val>
            <c:numRef>
              <c:f>'BDES - Saldo de Cartera'!$C$26:$C$30</c:f>
              <c:numCache>
                <c:formatCode>_("$"* #,##0.00_);_("$"* \(#,##0.00\);_("$"* "-"??_);_(@_)</c:formatCode>
                <c:ptCount val="5"/>
                <c:pt idx="0">
                  <c:v>124.39700230000038</c:v>
                </c:pt>
                <c:pt idx="1">
                  <c:v>60.391463050000119</c:v>
                </c:pt>
                <c:pt idx="2">
                  <c:v>79.2698028599998</c:v>
                </c:pt>
                <c:pt idx="3">
                  <c:v>43.245177209999994</c:v>
                </c:pt>
                <c:pt idx="4">
                  <c:v>60.419071680000009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CD4-4073-A0E1-053089BD6640}"/>
            </c:ext>
          </c:extLst>
        </c:ser>
        <c:ser>
          <c:idx val="1"/>
          <c:order val="1"/>
          <c:tx>
            <c:strRef>
              <c:f>'BDES - Saldo de Cartera'!$D$5</c:f>
              <c:strCache>
                <c:ptCount val="1"/>
                <c:pt idx="0">
                  <c:v>Créditos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F3F4-41E8-81D3-A4459282CEF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F3F4-41E8-81D3-A4459282CEF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F3F4-41E8-81D3-A4459282CEF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F3F4-41E8-81D3-A4459282CEF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F3F4-41E8-81D3-A4459282CEF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'BDES - Saldo de Cartera'!$B$26:$B$30</c:f>
              <c:strCache>
                <c:ptCount val="5"/>
                <c:pt idx="0">
                  <c:v>PERSONA NATURAL</c:v>
                </c:pt>
                <c:pt idx="1">
                  <c:v>MICROEMPRESA</c:v>
                </c:pt>
                <c:pt idx="2">
                  <c:v>PEQUENA</c:v>
                </c:pt>
                <c:pt idx="3">
                  <c:v>MEDIANA</c:v>
                </c:pt>
                <c:pt idx="4">
                  <c:v>GRANDE</c:v>
                </c:pt>
              </c:strCache>
            </c:strRef>
          </c:cat>
          <c:val>
            <c:numRef>
              <c:f>'BDES - Saldo de Cartera'!$D$26:$D$30</c:f>
              <c:numCache>
                <c:formatCode>_(* #,##0_);_(* \(#,##0\);_(* "-"??_);_(@_)</c:formatCode>
                <c:ptCount val="5"/>
                <c:pt idx="0">
                  <c:v>9894</c:v>
                </c:pt>
                <c:pt idx="1">
                  <c:v>7937</c:v>
                </c:pt>
                <c:pt idx="2">
                  <c:v>1888</c:v>
                </c:pt>
                <c:pt idx="3">
                  <c:v>312</c:v>
                </c:pt>
                <c:pt idx="4">
                  <c:v>135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CCD4-4073-A0E1-053089BD6640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821248752356656"/>
          <c:y val="0.3888259081621312"/>
          <c:w val="0.16530863923699679"/>
          <c:h val="0.3664520762266280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SV" b="1"/>
              <a:t>BDES - </a:t>
            </a:r>
            <a:r>
              <a:rPr lang="es-SV" sz="1400" b="1" i="0" u="none" strike="noStrike" baseline="0">
                <a:effectLst/>
              </a:rPr>
              <a:t>Saldo de Cartera por Departamento</a:t>
            </a:r>
            <a:endParaRPr lang="es-SV" b="1"/>
          </a:p>
          <a:p>
            <a:pPr>
              <a:defRPr/>
            </a:pPr>
            <a:r>
              <a:rPr lang="es-SV"/>
              <a:t> </a:t>
            </a:r>
            <a:r>
              <a:rPr lang="es-SV" sz="1200"/>
              <a:t>Al 30 de Junio</a:t>
            </a:r>
            <a:r>
              <a:rPr lang="es-SV" sz="1200" baseline="0"/>
              <a:t> </a:t>
            </a:r>
            <a:r>
              <a:rPr lang="es-SV" sz="1200"/>
              <a:t>2018</a:t>
            </a:r>
          </a:p>
        </c:rich>
      </c:tx>
      <c:layout>
        <c:manualLayout>
          <c:xMode val="edge"/>
          <c:yMode val="edge"/>
          <c:x val="0.26204221655391668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>
        <c:manualLayout>
          <c:layoutTarget val="inner"/>
          <c:xMode val="edge"/>
          <c:yMode val="edge"/>
          <c:x val="0.27705814942146317"/>
          <c:y val="0.3251761607974899"/>
          <c:w val="0.26607770507559797"/>
          <c:h val="0.61535886190122002"/>
        </c:manualLayout>
      </c:layout>
      <c:pieChart>
        <c:varyColors val="1"/>
        <c:ser>
          <c:idx val="0"/>
          <c:order val="0"/>
          <c:tx>
            <c:strRef>
              <c:f>'BDES - Saldo de Cartera'!$C$5</c:f>
              <c:strCache>
                <c:ptCount val="1"/>
                <c:pt idx="0">
                  <c:v>Saldo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6835-42EB-8AE1-F5CAF492896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6835-42EB-8AE1-F5CAF492896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6835-42EB-8AE1-F5CAF492896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6835-42EB-8AE1-F5CAF492896F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6835-42EB-8AE1-F5CAF492896F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6835-42EB-8AE1-F5CAF492896F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6835-42EB-8AE1-F5CAF492896F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6835-42EB-8AE1-F5CAF492896F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6835-42EB-8AE1-F5CAF492896F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6835-42EB-8AE1-F5CAF492896F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5-6835-42EB-8AE1-F5CAF492896F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7-6835-42EB-8AE1-F5CAF492896F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9-6835-42EB-8AE1-F5CAF492896F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B-6835-42EB-8AE1-F5CAF492896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'BDES - Saldo de Cartera'!$B$41:$B$54</c:f>
              <c:strCache>
                <c:ptCount val="14"/>
                <c:pt idx="0">
                  <c:v>SAN SALVADOR</c:v>
                </c:pt>
                <c:pt idx="1">
                  <c:v>LA LIBERTAD</c:v>
                </c:pt>
                <c:pt idx="2">
                  <c:v>SANTA ANA</c:v>
                </c:pt>
                <c:pt idx="3">
                  <c:v>SAN MIGUEL</c:v>
                </c:pt>
                <c:pt idx="4">
                  <c:v>SONSONATE</c:v>
                </c:pt>
                <c:pt idx="5">
                  <c:v>AHUACHAPAN</c:v>
                </c:pt>
                <c:pt idx="6">
                  <c:v>LA PAZ</c:v>
                </c:pt>
                <c:pt idx="7">
                  <c:v>USULUTAN</c:v>
                </c:pt>
                <c:pt idx="8">
                  <c:v>SAN VICENTE</c:v>
                </c:pt>
                <c:pt idx="9">
                  <c:v>CUSCATLAN</c:v>
                </c:pt>
                <c:pt idx="10">
                  <c:v>LA UNION</c:v>
                </c:pt>
                <c:pt idx="11">
                  <c:v>CABAÑAS</c:v>
                </c:pt>
                <c:pt idx="12">
                  <c:v>CHALATENANGO</c:v>
                </c:pt>
                <c:pt idx="13">
                  <c:v>MORAZAN</c:v>
                </c:pt>
              </c:strCache>
            </c:strRef>
          </c:cat>
          <c:val>
            <c:numRef>
              <c:f>'BDES - Saldo de Cartera'!$C$41:$C$54</c:f>
              <c:numCache>
                <c:formatCode>_("$"* #,##0.00_);_("$"* \(#,##0.00\);_("$"* "-"??_);_(@_)</c:formatCode>
                <c:ptCount val="14"/>
                <c:pt idx="0">
                  <c:v>156.87041114999997</c:v>
                </c:pt>
                <c:pt idx="1">
                  <c:v>67.292047559999887</c:v>
                </c:pt>
                <c:pt idx="2">
                  <c:v>28.014698570000007</c:v>
                </c:pt>
                <c:pt idx="3">
                  <c:v>23.20268569000002</c:v>
                </c:pt>
                <c:pt idx="4">
                  <c:v>17.978078789999984</c:v>
                </c:pt>
                <c:pt idx="5">
                  <c:v>17.625240949999984</c:v>
                </c:pt>
                <c:pt idx="6">
                  <c:v>11.871971340000004</c:v>
                </c:pt>
                <c:pt idx="7">
                  <c:v>9.6924628900000069</c:v>
                </c:pt>
                <c:pt idx="8">
                  <c:v>9.6290820700000026</c:v>
                </c:pt>
                <c:pt idx="9">
                  <c:v>7.1215780099999968</c:v>
                </c:pt>
                <c:pt idx="10">
                  <c:v>5.3502310599999987</c:v>
                </c:pt>
                <c:pt idx="11">
                  <c:v>5.184367250000002</c:v>
                </c:pt>
                <c:pt idx="12">
                  <c:v>4.2176227400000013</c:v>
                </c:pt>
                <c:pt idx="13">
                  <c:v>3.6720390300000032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E5E-40E1-912A-105ED302BBCD}"/>
            </c:ext>
          </c:extLst>
        </c:ser>
        <c:ser>
          <c:idx val="1"/>
          <c:order val="1"/>
          <c:tx>
            <c:strRef>
              <c:f>'BDES - Saldo de Cartera'!$D$5</c:f>
              <c:strCache>
                <c:ptCount val="1"/>
                <c:pt idx="0">
                  <c:v>Créditos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D-6835-42EB-8AE1-F5CAF492896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F-6835-42EB-8AE1-F5CAF492896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1-6835-42EB-8AE1-F5CAF492896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3-6835-42EB-8AE1-F5CAF492896F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5-6835-42EB-8AE1-F5CAF492896F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7-6835-42EB-8AE1-F5CAF492896F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9-6835-42EB-8AE1-F5CAF492896F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B-6835-42EB-8AE1-F5CAF492896F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D-6835-42EB-8AE1-F5CAF492896F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F-6835-42EB-8AE1-F5CAF492896F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31-6835-42EB-8AE1-F5CAF492896F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33-6835-42EB-8AE1-F5CAF492896F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35-6835-42EB-8AE1-F5CAF492896F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37-6835-42EB-8AE1-F5CAF492896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'BDES - Saldo de Cartera'!$B$41:$B$54</c:f>
              <c:strCache>
                <c:ptCount val="14"/>
                <c:pt idx="0">
                  <c:v>SAN SALVADOR</c:v>
                </c:pt>
                <c:pt idx="1">
                  <c:v>LA LIBERTAD</c:v>
                </c:pt>
                <c:pt idx="2">
                  <c:v>SANTA ANA</c:v>
                </c:pt>
                <c:pt idx="3">
                  <c:v>SAN MIGUEL</c:v>
                </c:pt>
                <c:pt idx="4">
                  <c:v>SONSONATE</c:v>
                </c:pt>
                <c:pt idx="5">
                  <c:v>AHUACHAPAN</c:v>
                </c:pt>
                <c:pt idx="6">
                  <c:v>LA PAZ</c:v>
                </c:pt>
                <c:pt idx="7">
                  <c:v>USULUTAN</c:v>
                </c:pt>
                <c:pt idx="8">
                  <c:v>SAN VICENTE</c:v>
                </c:pt>
                <c:pt idx="9">
                  <c:v>CUSCATLAN</c:v>
                </c:pt>
                <c:pt idx="10">
                  <c:v>LA UNION</c:v>
                </c:pt>
                <c:pt idx="11">
                  <c:v>CABAÑAS</c:v>
                </c:pt>
                <c:pt idx="12">
                  <c:v>CHALATENANGO</c:v>
                </c:pt>
                <c:pt idx="13">
                  <c:v>MORAZAN</c:v>
                </c:pt>
              </c:strCache>
            </c:strRef>
          </c:cat>
          <c:val>
            <c:numRef>
              <c:f>'BDES - Saldo de Cartera'!$D$41:$D$54</c:f>
              <c:numCache>
                <c:formatCode>_(* #,##0_);_(* \(#,##0\);_(* "-"??_);_(@_)</c:formatCode>
                <c:ptCount val="14"/>
                <c:pt idx="0">
                  <c:v>7499</c:v>
                </c:pt>
                <c:pt idx="1">
                  <c:v>1847</c:v>
                </c:pt>
                <c:pt idx="2">
                  <c:v>1669</c:v>
                </c:pt>
                <c:pt idx="3">
                  <c:v>1872</c:v>
                </c:pt>
                <c:pt idx="4">
                  <c:v>1534</c:v>
                </c:pt>
                <c:pt idx="5">
                  <c:v>626</c:v>
                </c:pt>
                <c:pt idx="6">
                  <c:v>1349</c:v>
                </c:pt>
                <c:pt idx="7">
                  <c:v>1206</c:v>
                </c:pt>
                <c:pt idx="8">
                  <c:v>685</c:v>
                </c:pt>
                <c:pt idx="9">
                  <c:v>366</c:v>
                </c:pt>
                <c:pt idx="10">
                  <c:v>729</c:v>
                </c:pt>
                <c:pt idx="11">
                  <c:v>170</c:v>
                </c:pt>
                <c:pt idx="12">
                  <c:v>242</c:v>
                </c:pt>
                <c:pt idx="13">
                  <c:v>372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E5E-40E1-912A-105ED302BBCD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9671982551476843"/>
          <c:y val="0.2533740285721614"/>
          <c:w val="0.37698909467302505"/>
          <c:h val="0.715531731172039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SV" b="1"/>
              <a:t>FDE - </a:t>
            </a:r>
            <a:r>
              <a:rPr lang="es-SV" sz="1400" b="1" i="0" u="none" strike="noStrike" baseline="0">
                <a:effectLst/>
              </a:rPr>
              <a:t>Monto Otorgado por Sector Económico</a:t>
            </a:r>
            <a:endParaRPr lang="es-SV" b="1"/>
          </a:p>
          <a:p>
            <a:pPr>
              <a:defRPr/>
            </a:pPr>
            <a:r>
              <a:rPr lang="es-SV"/>
              <a:t> </a:t>
            </a:r>
            <a:r>
              <a:rPr lang="es-SV" sz="1200"/>
              <a:t>Acumulado de Enero - Junio 2018</a:t>
            </a:r>
          </a:p>
        </c:rich>
      </c:tx>
      <c:layout>
        <c:manualLayout>
          <c:xMode val="edge"/>
          <c:yMode val="edge"/>
          <c:x val="0.25066666666666665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>
        <c:manualLayout>
          <c:layoutTarget val="inner"/>
          <c:xMode val="edge"/>
          <c:yMode val="edge"/>
          <c:x val="0.26359543085283355"/>
          <c:y val="0.29477442355536176"/>
          <c:w val="0.26607770507559797"/>
          <c:h val="0.61535886190122002"/>
        </c:manualLayout>
      </c:layout>
      <c:pieChart>
        <c:varyColors val="1"/>
        <c:ser>
          <c:idx val="0"/>
          <c:order val="0"/>
          <c:tx>
            <c:strRef>
              <c:f>'FDE - Monto Otorgado'!$C$5</c:f>
              <c:strCache>
                <c:ptCount val="1"/>
                <c:pt idx="0">
                  <c:v>Monto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E48A-45FC-8A90-71EDC6304C9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E48A-45FC-8A90-71EDC6304C9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E48A-45FC-8A90-71EDC6304C9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E48A-45FC-8A90-71EDC6304C90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E48A-45FC-8A90-71EDC6304C90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E48A-45FC-8A90-71EDC6304C9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'FDE - Monto Otorgado'!$B$6:$B$11</c:f>
              <c:strCache>
                <c:ptCount val="6"/>
                <c:pt idx="0">
                  <c:v>SECTOR INDUSTRIA MANUFACTURERA</c:v>
                </c:pt>
                <c:pt idx="1">
                  <c:v>INSTITUCIONES FINANCIERAS</c:v>
                </c:pt>
                <c:pt idx="2">
                  <c:v>SECTOR SERVICIOS</c:v>
                </c:pt>
                <c:pt idx="3">
                  <c:v>SECTOR CONSTRUCCION</c:v>
                </c:pt>
                <c:pt idx="4">
                  <c:v>SECTOR COMERCIO</c:v>
                </c:pt>
                <c:pt idx="5">
                  <c:v>SECTOR AGROPECUARIO</c:v>
                </c:pt>
              </c:strCache>
            </c:strRef>
          </c:cat>
          <c:val>
            <c:numRef>
              <c:f>'FDE - Monto Otorgado'!$C$6:$C$11</c:f>
              <c:numCache>
                <c:formatCode>_("$"* #,##0.00_);_("$"* \(#,##0.00\);_("$"* "-"??_);_(@_)</c:formatCode>
                <c:ptCount val="6"/>
                <c:pt idx="0">
                  <c:v>3.1571096800000005</c:v>
                </c:pt>
                <c:pt idx="1">
                  <c:v>2.6</c:v>
                </c:pt>
                <c:pt idx="2">
                  <c:v>1.5206608000000001</c:v>
                </c:pt>
                <c:pt idx="3">
                  <c:v>0.2</c:v>
                </c:pt>
                <c:pt idx="4">
                  <c:v>0.13946300000000003</c:v>
                </c:pt>
                <c:pt idx="5">
                  <c:v>0.12863824000000001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C0A-4CAF-9DBF-4C52A75E3107}"/>
            </c:ext>
          </c:extLst>
        </c:ser>
        <c:ser>
          <c:idx val="1"/>
          <c:order val="1"/>
          <c:tx>
            <c:strRef>
              <c:f>'FDE - Monto Otorgado'!$D$5</c:f>
              <c:strCache>
                <c:ptCount val="1"/>
                <c:pt idx="0">
                  <c:v>Créditos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E48A-45FC-8A90-71EDC6304C9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E48A-45FC-8A90-71EDC6304C9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E48A-45FC-8A90-71EDC6304C9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E48A-45FC-8A90-71EDC6304C90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5-E48A-45FC-8A90-71EDC6304C90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7-E48A-45FC-8A90-71EDC6304C9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'FDE - Monto Otorgado'!$B$6:$B$11</c:f>
              <c:strCache>
                <c:ptCount val="6"/>
                <c:pt idx="0">
                  <c:v>SECTOR INDUSTRIA MANUFACTURERA</c:v>
                </c:pt>
                <c:pt idx="1">
                  <c:v>INSTITUCIONES FINANCIERAS</c:v>
                </c:pt>
                <c:pt idx="2">
                  <c:v>SECTOR SERVICIOS</c:v>
                </c:pt>
                <c:pt idx="3">
                  <c:v>SECTOR CONSTRUCCION</c:v>
                </c:pt>
                <c:pt idx="4">
                  <c:v>SECTOR COMERCIO</c:v>
                </c:pt>
                <c:pt idx="5">
                  <c:v>SECTOR AGROPECUARIO</c:v>
                </c:pt>
              </c:strCache>
            </c:strRef>
          </c:cat>
          <c:val>
            <c:numRef>
              <c:f>'FDE - Monto Otorgado'!$D$6:$D$11</c:f>
              <c:numCache>
                <c:formatCode>_(* #,##0_);_(* \(#,##0\);_(* "-"??_);_(@_)</c:formatCode>
                <c:ptCount val="6"/>
                <c:pt idx="0">
                  <c:v>65</c:v>
                </c:pt>
                <c:pt idx="1">
                  <c:v>3</c:v>
                </c:pt>
                <c:pt idx="2">
                  <c:v>29</c:v>
                </c:pt>
                <c:pt idx="3">
                  <c:v>1</c:v>
                </c:pt>
                <c:pt idx="4">
                  <c:v>25</c:v>
                </c:pt>
                <c:pt idx="5">
                  <c:v>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C0A-4CAF-9DBF-4C52A75E3107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575657683634616"/>
          <c:y val="0.24523019313139605"/>
          <c:w val="0.39617330228087688"/>
          <c:h val="0.7231331914129626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SV" b="1"/>
              <a:t>FDE - </a:t>
            </a:r>
            <a:r>
              <a:rPr lang="es-SV" sz="1400" b="1" i="0" u="none" strike="noStrike" baseline="0">
                <a:effectLst/>
              </a:rPr>
              <a:t>Monto Otorgado por Tamaño de Empresa</a:t>
            </a:r>
            <a:endParaRPr lang="es-SV" b="1"/>
          </a:p>
          <a:p>
            <a:pPr>
              <a:defRPr/>
            </a:pPr>
            <a:r>
              <a:rPr lang="es-SV"/>
              <a:t> </a:t>
            </a:r>
            <a:r>
              <a:rPr lang="es-SV" sz="1200"/>
              <a:t>Acumulado de Enero - Junio 2018 </a:t>
            </a:r>
          </a:p>
        </c:rich>
      </c:tx>
      <c:layout>
        <c:manualLayout>
          <c:xMode val="edge"/>
          <c:yMode val="edge"/>
          <c:x val="0.23560090199992606"/>
          <c:y val="5.263157894736841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'FDE - Monto Otorgado'!$C$5</c:f>
              <c:strCache>
                <c:ptCount val="1"/>
                <c:pt idx="0">
                  <c:v>Monto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4A39-4A63-BE62-37C9BE27F0F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4A39-4A63-BE62-37C9BE27F0F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4A39-4A63-BE62-37C9BE27F0F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4A39-4A63-BE62-37C9BE27F0FC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4A39-4A63-BE62-37C9BE27F0F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'FDE - Monto Otorgado'!$B$26:$B$30</c:f>
              <c:strCache>
                <c:ptCount val="5"/>
                <c:pt idx="0">
                  <c:v>PERSONA NATURAL</c:v>
                </c:pt>
                <c:pt idx="1">
                  <c:v>MICROEMPRESA</c:v>
                </c:pt>
                <c:pt idx="2">
                  <c:v>PEQUENA</c:v>
                </c:pt>
                <c:pt idx="3">
                  <c:v>MEDIANA</c:v>
                </c:pt>
                <c:pt idx="4">
                  <c:v>GRANDE</c:v>
                </c:pt>
              </c:strCache>
            </c:strRef>
          </c:cat>
          <c:val>
            <c:numRef>
              <c:f>'FDE - Monto Otorgado'!$C$26:$C$30</c:f>
              <c:numCache>
                <c:formatCode>_("$"* #,##0.00_);_("$"* \(#,##0.00\);_("$"* "-"??_);_(@_)</c:formatCode>
                <c:ptCount val="5"/>
                <c:pt idx="0">
                  <c:v>0.80849640000000023</c:v>
                </c:pt>
                <c:pt idx="1">
                  <c:v>0.99535119999999988</c:v>
                </c:pt>
                <c:pt idx="2">
                  <c:v>2.1609721200000003</c:v>
                </c:pt>
                <c:pt idx="3">
                  <c:v>0.88105199999999995</c:v>
                </c:pt>
                <c:pt idx="4">
                  <c:v>2.9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F3A-447F-9231-A786A2EB3F2F}"/>
            </c:ext>
          </c:extLst>
        </c:ser>
        <c:ser>
          <c:idx val="1"/>
          <c:order val="1"/>
          <c:tx>
            <c:strRef>
              <c:f>'FDE - Monto Otorgado'!$D$5</c:f>
              <c:strCache>
                <c:ptCount val="1"/>
                <c:pt idx="0">
                  <c:v>Créditos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4A39-4A63-BE62-37C9BE27F0F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4A39-4A63-BE62-37C9BE27F0F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4A39-4A63-BE62-37C9BE27F0F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4A39-4A63-BE62-37C9BE27F0FC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4A39-4A63-BE62-37C9BE27F0F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'FDE - Monto Otorgado'!$B$26:$B$30</c:f>
              <c:strCache>
                <c:ptCount val="5"/>
                <c:pt idx="0">
                  <c:v>PERSONA NATURAL</c:v>
                </c:pt>
                <c:pt idx="1">
                  <c:v>MICROEMPRESA</c:v>
                </c:pt>
                <c:pt idx="2">
                  <c:v>PEQUENA</c:v>
                </c:pt>
                <c:pt idx="3">
                  <c:v>MEDIANA</c:v>
                </c:pt>
                <c:pt idx="4">
                  <c:v>GRANDE</c:v>
                </c:pt>
              </c:strCache>
            </c:strRef>
          </c:cat>
          <c:val>
            <c:numRef>
              <c:f>'FDE - Monto Otorgado'!$D$26:$D$30</c:f>
              <c:numCache>
                <c:formatCode>_(* #,##0_);_(* \(#,##0\);_(* "-"??_);_(@_)</c:formatCode>
                <c:ptCount val="5"/>
                <c:pt idx="0">
                  <c:v>73</c:v>
                </c:pt>
                <c:pt idx="1">
                  <c:v>32</c:v>
                </c:pt>
                <c:pt idx="2">
                  <c:v>14</c:v>
                </c:pt>
                <c:pt idx="3">
                  <c:v>6</c:v>
                </c:pt>
                <c:pt idx="4">
                  <c:v>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F3A-447F-9231-A786A2EB3F2F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7694488188976376"/>
          <c:y val="0.39650089791407644"/>
          <c:w val="0.16530863923699679"/>
          <c:h val="0.370068379610443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SV" b="1"/>
              <a:t>FDE - </a:t>
            </a:r>
            <a:r>
              <a:rPr lang="es-SV" sz="1400" b="1" i="0" u="none" strike="noStrike" baseline="0">
                <a:effectLst/>
              </a:rPr>
              <a:t>Monto Otorgado por Departamento</a:t>
            </a:r>
            <a:endParaRPr lang="es-SV" b="1"/>
          </a:p>
          <a:p>
            <a:pPr>
              <a:defRPr/>
            </a:pPr>
            <a:r>
              <a:rPr lang="es-SV"/>
              <a:t> </a:t>
            </a:r>
            <a:r>
              <a:rPr lang="es-SV" sz="1200"/>
              <a:t>Acumulado de Enero - Junio 2018</a:t>
            </a:r>
          </a:p>
        </c:rich>
      </c:tx>
      <c:layout>
        <c:manualLayout>
          <c:xMode val="edge"/>
          <c:yMode val="edge"/>
          <c:x val="0.27329104284499645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plotArea>
      <c:layout>
        <c:manualLayout>
          <c:layoutTarget val="inner"/>
          <c:xMode val="edge"/>
          <c:yMode val="edge"/>
          <c:x val="0.29660138257365715"/>
          <c:y val="0.35408412764193947"/>
          <c:w val="0.26238054046061143"/>
          <c:h val="0.61279665699682273"/>
        </c:manualLayout>
      </c:layout>
      <c:pieChart>
        <c:varyColors val="1"/>
        <c:ser>
          <c:idx val="0"/>
          <c:order val="0"/>
          <c:tx>
            <c:strRef>
              <c:f>'FDE - Monto Otorgado'!$C$5</c:f>
              <c:strCache>
                <c:ptCount val="1"/>
                <c:pt idx="0">
                  <c:v>Monto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38EE-46E7-9D29-5305676A704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38EE-46E7-9D29-5305676A704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38EE-46E7-9D29-5305676A704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38EE-46E7-9D29-5305676A7042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38EE-46E7-9D29-5305676A7042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38EE-46E7-9D29-5305676A7042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38EE-46E7-9D29-5305676A7042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38EE-46E7-9D29-5305676A7042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38EE-46E7-9D29-5305676A7042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38EE-46E7-9D29-5305676A7042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5-38EE-46E7-9D29-5305676A7042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7-38EE-46E7-9D29-5305676A704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'FDE - Monto Otorgado'!$B$41:$B$52</c:f>
              <c:strCache>
                <c:ptCount val="12"/>
                <c:pt idx="0">
                  <c:v>SAN SALVADOR</c:v>
                </c:pt>
                <c:pt idx="1">
                  <c:v>LA LIBERTAD</c:v>
                </c:pt>
                <c:pt idx="2">
                  <c:v>SANTA ANA</c:v>
                </c:pt>
                <c:pt idx="3">
                  <c:v>AHUACHAPAN</c:v>
                </c:pt>
                <c:pt idx="4">
                  <c:v>USULUTAN</c:v>
                </c:pt>
                <c:pt idx="5">
                  <c:v>CUSCATLAN</c:v>
                </c:pt>
                <c:pt idx="6">
                  <c:v>SONSONATE</c:v>
                </c:pt>
                <c:pt idx="7">
                  <c:v>LA PAZ</c:v>
                </c:pt>
                <c:pt idx="8">
                  <c:v>LA UNION</c:v>
                </c:pt>
                <c:pt idx="9">
                  <c:v>SAN VICENTE</c:v>
                </c:pt>
                <c:pt idx="10">
                  <c:v>CABAÑAS</c:v>
                </c:pt>
                <c:pt idx="11">
                  <c:v>SAN MIGUEL</c:v>
                </c:pt>
              </c:strCache>
            </c:strRef>
          </c:cat>
          <c:val>
            <c:numRef>
              <c:f>'FDE - Monto Otorgado'!$C$41:$C$52</c:f>
              <c:numCache>
                <c:formatCode>_("$"* #,##0.00_);_("$"* \(#,##0.00\);_("$"* "-"??_);_(@_)</c:formatCode>
                <c:ptCount val="12"/>
                <c:pt idx="0">
                  <c:v>5.5731663599999983</c:v>
                </c:pt>
                <c:pt idx="1">
                  <c:v>1.3102735999999997</c:v>
                </c:pt>
                <c:pt idx="2">
                  <c:v>0.59135151999999991</c:v>
                </c:pt>
                <c:pt idx="3">
                  <c:v>7.5270240000000002E-2</c:v>
                </c:pt>
                <c:pt idx="4">
                  <c:v>6.3399999999999998E-2</c:v>
                </c:pt>
                <c:pt idx="5">
                  <c:v>3.8540000000000005E-2</c:v>
                </c:pt>
                <c:pt idx="6">
                  <c:v>3.1800000000000002E-2</c:v>
                </c:pt>
                <c:pt idx="7">
                  <c:v>2.7269999999999999E-2</c:v>
                </c:pt>
                <c:pt idx="8">
                  <c:v>1.6E-2</c:v>
                </c:pt>
                <c:pt idx="9">
                  <c:v>1.09E-2</c:v>
                </c:pt>
                <c:pt idx="10">
                  <c:v>4.8999999999999998E-3</c:v>
                </c:pt>
                <c:pt idx="11">
                  <c:v>3.0000000000000001E-3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F7A-4867-94FC-56334C481F60}"/>
            </c:ext>
          </c:extLst>
        </c:ser>
        <c:ser>
          <c:idx val="1"/>
          <c:order val="1"/>
          <c:tx>
            <c:strRef>
              <c:f>'FDE - Monto Otorgado'!$D$5</c:f>
              <c:strCache>
                <c:ptCount val="1"/>
                <c:pt idx="0">
                  <c:v>Créditos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9-38EE-46E7-9D29-5305676A704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B-38EE-46E7-9D29-5305676A704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D-38EE-46E7-9D29-5305676A704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F-38EE-46E7-9D29-5305676A7042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1-38EE-46E7-9D29-5305676A7042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3-38EE-46E7-9D29-5305676A7042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5-38EE-46E7-9D29-5305676A7042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7-38EE-46E7-9D29-5305676A7042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9-38EE-46E7-9D29-5305676A7042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B-38EE-46E7-9D29-5305676A7042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D-38EE-46E7-9D29-5305676A7042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2F-38EE-46E7-9D29-5305676A704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SV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'FDE - Monto Otorgado'!$B$41:$B$52</c:f>
              <c:strCache>
                <c:ptCount val="12"/>
                <c:pt idx="0">
                  <c:v>SAN SALVADOR</c:v>
                </c:pt>
                <c:pt idx="1">
                  <c:v>LA LIBERTAD</c:v>
                </c:pt>
                <c:pt idx="2">
                  <c:v>SANTA ANA</c:v>
                </c:pt>
                <c:pt idx="3">
                  <c:v>AHUACHAPAN</c:v>
                </c:pt>
                <c:pt idx="4">
                  <c:v>USULUTAN</c:v>
                </c:pt>
                <c:pt idx="5">
                  <c:v>CUSCATLAN</c:v>
                </c:pt>
                <c:pt idx="6">
                  <c:v>SONSONATE</c:v>
                </c:pt>
                <c:pt idx="7">
                  <c:v>LA PAZ</c:v>
                </c:pt>
                <c:pt idx="8">
                  <c:v>LA UNION</c:v>
                </c:pt>
                <c:pt idx="9">
                  <c:v>SAN VICENTE</c:v>
                </c:pt>
                <c:pt idx="10">
                  <c:v>CABAÑAS</c:v>
                </c:pt>
                <c:pt idx="11">
                  <c:v>SAN MIGUEL</c:v>
                </c:pt>
              </c:strCache>
            </c:strRef>
          </c:cat>
          <c:val>
            <c:numRef>
              <c:f>'FDE - Monto Otorgado'!$D$41:$D$52</c:f>
              <c:numCache>
                <c:formatCode>_(* #,##0_);_(* \(#,##0\);_(* "-"??_);_(@_)</c:formatCode>
                <c:ptCount val="12"/>
                <c:pt idx="0">
                  <c:v>72</c:v>
                </c:pt>
                <c:pt idx="1">
                  <c:v>26</c:v>
                </c:pt>
                <c:pt idx="2">
                  <c:v>5</c:v>
                </c:pt>
                <c:pt idx="3">
                  <c:v>1</c:v>
                </c:pt>
                <c:pt idx="4">
                  <c:v>7</c:v>
                </c:pt>
                <c:pt idx="5">
                  <c:v>4</c:v>
                </c:pt>
                <c:pt idx="6">
                  <c:v>5</c:v>
                </c:pt>
                <c:pt idx="7">
                  <c:v>3</c:v>
                </c:pt>
                <c:pt idx="8">
                  <c:v>1</c:v>
                </c:pt>
                <c:pt idx="9">
                  <c:v>1</c:v>
                </c:pt>
                <c:pt idx="10">
                  <c:v>2</c:v>
                </c:pt>
                <c:pt idx="11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2F7A-4867-94FC-56334C481F60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0206232671620274"/>
          <c:y val="0.29480004144218813"/>
          <c:w val="0.38291419910539359"/>
          <c:h val="0.6699613206243956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S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723900</xdr:colOff>
      <xdr:row>1</xdr:row>
      <xdr:rowOff>38100</xdr:rowOff>
    </xdr:from>
    <xdr:to>
      <xdr:col>10</xdr:col>
      <xdr:colOff>47625</xdr:colOff>
      <xdr:row>16</xdr:row>
      <xdr:rowOff>57150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742950</xdr:colOff>
      <xdr:row>19</xdr:row>
      <xdr:rowOff>85725</xdr:rowOff>
    </xdr:from>
    <xdr:to>
      <xdr:col>10</xdr:col>
      <xdr:colOff>66675</xdr:colOff>
      <xdr:row>34</xdr:row>
      <xdr:rowOff>104775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733425</xdr:colOff>
      <xdr:row>38</xdr:row>
      <xdr:rowOff>38100</xdr:rowOff>
    </xdr:from>
    <xdr:to>
      <xdr:col>10</xdr:col>
      <xdr:colOff>57150</xdr:colOff>
      <xdr:row>53</xdr:row>
      <xdr:rowOff>95250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628650</xdr:colOff>
      <xdr:row>1</xdr:row>
      <xdr:rowOff>142875</xdr:rowOff>
    </xdr:from>
    <xdr:to>
      <xdr:col>9</xdr:col>
      <xdr:colOff>714375</xdr:colOff>
      <xdr:row>16</xdr:row>
      <xdr:rowOff>152400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619125</xdr:colOff>
      <xdr:row>19</xdr:row>
      <xdr:rowOff>152400</xdr:rowOff>
    </xdr:from>
    <xdr:to>
      <xdr:col>9</xdr:col>
      <xdr:colOff>704850</xdr:colOff>
      <xdr:row>34</xdr:row>
      <xdr:rowOff>171450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609600</xdr:colOff>
      <xdr:row>38</xdr:row>
      <xdr:rowOff>57150</xdr:rowOff>
    </xdr:from>
    <xdr:to>
      <xdr:col>9</xdr:col>
      <xdr:colOff>695325</xdr:colOff>
      <xdr:row>53</xdr:row>
      <xdr:rowOff>114300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552450</xdr:colOff>
      <xdr:row>1</xdr:row>
      <xdr:rowOff>133350</xdr:rowOff>
    </xdr:from>
    <xdr:to>
      <xdr:col>11</xdr:col>
      <xdr:colOff>428625</xdr:colOff>
      <xdr:row>16</xdr:row>
      <xdr:rowOff>152400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581025</xdr:colOff>
      <xdr:row>19</xdr:row>
      <xdr:rowOff>76200</xdr:rowOff>
    </xdr:from>
    <xdr:to>
      <xdr:col>11</xdr:col>
      <xdr:colOff>457200</xdr:colOff>
      <xdr:row>34</xdr:row>
      <xdr:rowOff>66675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561975</xdr:colOff>
      <xdr:row>38</xdr:row>
      <xdr:rowOff>47625</xdr:rowOff>
    </xdr:from>
    <xdr:to>
      <xdr:col>11</xdr:col>
      <xdr:colOff>438150</xdr:colOff>
      <xdr:row>53</xdr:row>
      <xdr:rowOff>76200</xdr:rowOff>
    </xdr:to>
    <xdr:graphicFrame macro="">
      <xdr:nvGraphicFramePr>
        <xdr:cNvPr id="6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504825</xdr:colOff>
      <xdr:row>1</xdr:row>
      <xdr:rowOff>161925</xdr:rowOff>
    </xdr:from>
    <xdr:to>
      <xdr:col>10</xdr:col>
      <xdr:colOff>0</xdr:colOff>
      <xdr:row>16</xdr:row>
      <xdr:rowOff>180975</xdr:rowOff>
    </xdr:to>
    <xdr:graphicFrame macro="">
      <xdr:nvGraphicFramePr>
        <xdr:cNvPr id="6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495300</xdr:colOff>
      <xdr:row>19</xdr:row>
      <xdr:rowOff>133350</xdr:rowOff>
    </xdr:from>
    <xdr:to>
      <xdr:col>9</xdr:col>
      <xdr:colOff>752475</xdr:colOff>
      <xdr:row>34</xdr:row>
      <xdr:rowOff>152400</xdr:rowOff>
    </xdr:to>
    <xdr:graphicFrame macro="">
      <xdr:nvGraphicFramePr>
        <xdr:cNvPr id="7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495300</xdr:colOff>
      <xdr:row>38</xdr:row>
      <xdr:rowOff>133350</xdr:rowOff>
    </xdr:from>
    <xdr:to>
      <xdr:col>9</xdr:col>
      <xdr:colOff>752475</xdr:colOff>
      <xdr:row>54</xdr:row>
      <xdr:rowOff>0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10" name="Tabla211" displayName="Tabla211" ref="B5:D15" totalsRowShown="0" headerRowBorderDxfId="59" tableBorderDxfId="58">
  <autoFilter ref="B5:D15"/>
  <sortState ref="B6:D15">
    <sortCondition descending="1" ref="C5:C15"/>
  </sortState>
  <tableColumns count="3">
    <tableColumn id="1" name="SECTOR ECONÓMICO" dataDxfId="57"/>
    <tableColumn id="2" name="Monto" dataDxfId="56" dataCellStyle="Moneda"/>
    <tableColumn id="3" name="Créditos" dataDxfId="55" dataCellStyle="Millares"/>
  </tableColumns>
  <tableStyleInfo name="TableStyleLight9" showFirstColumn="0" showLastColumn="0" showRowStripes="1" showColumnStripes="0"/>
</table>
</file>

<file path=xl/tables/table10.xml><?xml version="1.0" encoding="utf-8"?>
<table xmlns="http://schemas.openxmlformats.org/spreadsheetml/2006/main" id="5" name="Tabla26" displayName="Tabla26" ref="B5:D15" totalsRowShown="0" headerRowBorderDxfId="14" tableBorderDxfId="13">
  <autoFilter ref="B5:D15"/>
  <sortState ref="B6:D15">
    <sortCondition descending="1" ref="C5:C15"/>
  </sortState>
  <tableColumns count="3">
    <tableColumn id="1" name="SECTOR ECONÓMICO" dataDxfId="12"/>
    <tableColumn id="2" name="Saldo" dataDxfId="11" dataCellStyle="Moneda"/>
    <tableColumn id="3" name="Créditos" dataDxfId="10" dataCellStyle="Millares"/>
  </tableColumns>
  <tableStyleInfo name="TableStyleLight9" showFirstColumn="0" showLastColumn="0" showRowStripes="1" showColumnStripes="0"/>
</table>
</file>

<file path=xl/tables/table11.xml><?xml version="1.0" encoding="utf-8"?>
<table xmlns="http://schemas.openxmlformats.org/spreadsheetml/2006/main" id="6" name="Tabla37" displayName="Tabla37" ref="B25:D30" totalsRowShown="0" headerRowBorderDxfId="9" tableBorderDxfId="8">
  <autoFilter ref="B25:D30"/>
  <sortState ref="B26:D30">
    <sortCondition descending="1" ref="C25:C30"/>
  </sortState>
  <tableColumns count="3">
    <tableColumn id="1" name="SECTOR ECONÓMICO" dataDxfId="7"/>
    <tableColumn id="2" name="Saldo" dataDxfId="6" dataCellStyle="Moneda"/>
    <tableColumn id="3" name="Créditos" dataDxfId="5" dataCellStyle="Millares"/>
  </tableColumns>
  <tableStyleInfo name="TableStyleLight9" showFirstColumn="0" showLastColumn="0" showRowStripes="1" showColumnStripes="0"/>
</table>
</file>

<file path=xl/tables/table12.xml><?xml version="1.0" encoding="utf-8"?>
<table xmlns="http://schemas.openxmlformats.org/spreadsheetml/2006/main" id="7" name="Tabla48" displayName="Tabla48" ref="B40:D54" totalsRowShown="0" headerRowBorderDxfId="4" tableBorderDxfId="3">
  <autoFilter ref="B40:D54"/>
  <sortState ref="B41:D54">
    <sortCondition descending="1" ref="C40:C54"/>
  </sortState>
  <tableColumns count="3">
    <tableColumn id="1" name="SECTOR ECONÓMICO" dataDxfId="2"/>
    <tableColumn id="2" name="Saldo" dataDxfId="1" dataCellStyle="Moneda"/>
    <tableColumn id="3" name="Créditos" dataDxfId="0" dataCellStyle="Millares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id="11" name="Tabla312" displayName="Tabla312" ref="B25:D30" totalsRowShown="0" headerRowBorderDxfId="54" tableBorderDxfId="53">
  <autoFilter ref="B25:D30"/>
  <sortState ref="B26:D30">
    <sortCondition descending="1" ref="C25:C30"/>
  </sortState>
  <tableColumns count="3">
    <tableColumn id="1" name="SECTOR ECONÓMICO" dataDxfId="52"/>
    <tableColumn id="2" name="Monto" dataDxfId="51" dataCellStyle="Moneda"/>
    <tableColumn id="3" name="Créditos" dataDxfId="50" dataCellStyle="Millares"/>
  </tableColumns>
  <tableStyleInfo name="TableStyleLight9" showFirstColumn="0" showLastColumn="0" showRowStripes="1" showColumnStripes="0"/>
</table>
</file>

<file path=xl/tables/table3.xml><?xml version="1.0" encoding="utf-8"?>
<table xmlns="http://schemas.openxmlformats.org/spreadsheetml/2006/main" id="12" name="Tabla413" displayName="Tabla413" ref="B40:D54" totalsRowShown="0" headerRowBorderDxfId="49" tableBorderDxfId="48">
  <autoFilter ref="B40:D54"/>
  <sortState ref="B41:D54">
    <sortCondition descending="1" ref="C40:C54"/>
  </sortState>
  <tableColumns count="3">
    <tableColumn id="1" name="SECTOR ECONÓMICO" dataDxfId="47"/>
    <tableColumn id="2" name="Monto" dataDxfId="46" dataCellStyle="Moneda"/>
    <tableColumn id="3" name="Créditos" dataDxfId="45" dataCellStyle="Millares"/>
  </tableColumns>
  <tableStyleInfo name="TableStyleLight9" showFirstColumn="0" showLastColumn="0" showRowStripes="1" showColumnStripes="0"/>
</table>
</file>

<file path=xl/tables/table4.xml><?xml version="1.0" encoding="utf-8"?>
<table xmlns="http://schemas.openxmlformats.org/spreadsheetml/2006/main" id="1" name="Tabla262" displayName="Tabla262" ref="B5:D15" totalsRowShown="0" headerRowBorderDxfId="44" tableBorderDxfId="43">
  <autoFilter ref="B5:D15"/>
  <sortState ref="B6:D15">
    <sortCondition descending="1" ref="C5:C15"/>
  </sortState>
  <tableColumns count="3">
    <tableColumn id="1" name="SECTOR ECONÓMICO" dataDxfId="42"/>
    <tableColumn id="2" name="Saldo" dataDxfId="41" dataCellStyle="Moneda"/>
    <tableColumn id="3" name="Créditos" dataDxfId="40" dataCellStyle="Millares"/>
  </tableColumns>
  <tableStyleInfo name="TableStyleLight9" showFirstColumn="0" showLastColumn="0" showRowStripes="1" showColumnStripes="0"/>
</table>
</file>

<file path=xl/tables/table5.xml><?xml version="1.0" encoding="utf-8"?>
<table xmlns="http://schemas.openxmlformats.org/spreadsheetml/2006/main" id="8" name="Tabla379" displayName="Tabla379" ref="B25:D30" totalsRowShown="0" headerRowBorderDxfId="39" tableBorderDxfId="38">
  <autoFilter ref="B25:D30"/>
  <sortState ref="B26:D30">
    <sortCondition descending="1" ref="C25:C30"/>
  </sortState>
  <tableColumns count="3">
    <tableColumn id="1" name="SECTOR ECONÓMICO" dataDxfId="37"/>
    <tableColumn id="2" name="Saldo" dataDxfId="36" dataCellStyle="Moneda"/>
    <tableColumn id="3" name="Créditos" dataDxfId="35" dataCellStyle="Millares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9" name="Tabla4810" displayName="Tabla4810" ref="B40:D54" totalsRowShown="0" headerRowBorderDxfId="34" tableBorderDxfId="33">
  <autoFilter ref="B40:D54"/>
  <sortState ref="B41:D54">
    <sortCondition descending="1" ref="C40:C54"/>
  </sortState>
  <tableColumns count="3">
    <tableColumn id="1" name="SECTOR ECONÓMICO" dataDxfId="32"/>
    <tableColumn id="2" name="Saldo" dataDxfId="31" dataCellStyle="Moneda"/>
    <tableColumn id="3" name="Créditos" dataDxfId="30" dataCellStyle="Millares"/>
  </tableColumns>
  <tableStyleInfo name="TableStyleLight9" showFirstColumn="0" showLastColumn="0" showRowStripes="1" showColumnStripes="0"/>
</table>
</file>

<file path=xl/tables/table7.xml><?xml version="1.0" encoding="utf-8"?>
<table xmlns="http://schemas.openxmlformats.org/spreadsheetml/2006/main" id="2" name="Tabla2" displayName="Tabla2" ref="B5:D15" totalsRowShown="0" headerRowBorderDxfId="29" tableBorderDxfId="28">
  <autoFilter ref="B5:D15"/>
  <sortState ref="B6:D15">
    <sortCondition descending="1" ref="C5:C15"/>
  </sortState>
  <tableColumns count="3">
    <tableColumn id="1" name="SECTOR ECONÓMICO" dataDxfId="27"/>
    <tableColumn id="2" name="Monto" dataDxfId="26" dataCellStyle="Moneda"/>
    <tableColumn id="3" name="Créditos" dataDxfId="25" dataCellStyle="Millares"/>
  </tableColumns>
  <tableStyleInfo name="TableStyleLight9" showFirstColumn="0" showLastColumn="0" showRowStripes="1" showColumnStripes="0"/>
</table>
</file>

<file path=xl/tables/table8.xml><?xml version="1.0" encoding="utf-8"?>
<table xmlns="http://schemas.openxmlformats.org/spreadsheetml/2006/main" id="3" name="Tabla3" displayName="Tabla3" ref="B25:D30" totalsRowShown="0" headerRowBorderDxfId="24" tableBorderDxfId="23">
  <autoFilter ref="B25:D30"/>
  <sortState ref="B26:D30">
    <sortCondition descending="1" ref="C25:C30"/>
  </sortState>
  <tableColumns count="3">
    <tableColumn id="1" name="SECTOR ECONÓMICO" dataDxfId="22"/>
    <tableColumn id="2" name="Monto" dataDxfId="21" dataCellStyle="Moneda"/>
    <tableColumn id="3" name="Créditos" dataDxfId="20" dataCellStyle="Millares"/>
  </tableColumns>
  <tableStyleInfo name="TableStyleLight9" showFirstColumn="0" showLastColumn="0" showRowStripes="1" showColumnStripes="0"/>
</table>
</file>

<file path=xl/tables/table9.xml><?xml version="1.0" encoding="utf-8"?>
<table xmlns="http://schemas.openxmlformats.org/spreadsheetml/2006/main" id="4" name="Tabla4" displayName="Tabla4" ref="B40:D54" totalsRowShown="0" headerRowBorderDxfId="19" tableBorderDxfId="18">
  <autoFilter ref="B40:D54"/>
  <sortState ref="B41:D54">
    <sortCondition descending="1" ref="C40:C54"/>
  </sortState>
  <tableColumns count="3">
    <tableColumn id="1" name="SECTOR ECONÓMICO" dataDxfId="17"/>
    <tableColumn id="2" name="Monto" dataDxfId="16" dataCellStyle="Moneda"/>
    <tableColumn id="3" name="Créditos" dataDxfId="15" dataCellStyle="Millares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Relationship Id="rId4" Type="http://schemas.openxmlformats.org/officeDocument/2006/relationships/table" Target="../tables/table3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table" Target="../tables/table4.xml"/><Relationship Id="rId1" Type="http://schemas.openxmlformats.org/officeDocument/2006/relationships/drawing" Target="../drawings/drawing2.xml"/><Relationship Id="rId4" Type="http://schemas.openxmlformats.org/officeDocument/2006/relationships/table" Target="../tables/table6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8.xml"/><Relationship Id="rId2" Type="http://schemas.openxmlformats.org/officeDocument/2006/relationships/table" Target="../tables/table7.xml"/><Relationship Id="rId1" Type="http://schemas.openxmlformats.org/officeDocument/2006/relationships/drawing" Target="../drawings/drawing3.xml"/><Relationship Id="rId4" Type="http://schemas.openxmlformats.org/officeDocument/2006/relationships/table" Target="../tables/table9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1.xml"/><Relationship Id="rId2" Type="http://schemas.openxmlformats.org/officeDocument/2006/relationships/table" Target="../tables/table10.xml"/><Relationship Id="rId1" Type="http://schemas.openxmlformats.org/officeDocument/2006/relationships/drawing" Target="../drawings/drawing4.xml"/><Relationship Id="rId4" Type="http://schemas.openxmlformats.org/officeDocument/2006/relationships/table" Target="../tables/table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499984740745262"/>
  </sheetPr>
  <dimension ref="B2:H55"/>
  <sheetViews>
    <sheetView tabSelected="1" workbookViewId="0">
      <selection activeCell="B2" sqref="B2"/>
    </sheetView>
  </sheetViews>
  <sheetFormatPr baseColWidth="10" defaultRowHeight="15" x14ac:dyDescent="0.25"/>
  <cols>
    <col min="1" max="1" width="8.85546875" customWidth="1"/>
    <col min="2" max="2" width="54.42578125" bestFit="1" customWidth="1"/>
    <col min="3" max="4" width="19.7109375" style="3" customWidth="1"/>
    <col min="6" max="6" width="54.42578125" bestFit="1" customWidth="1"/>
  </cols>
  <sheetData>
    <row r="2" spans="2:8" ht="15.75" x14ac:dyDescent="0.25">
      <c r="B2" s="1" t="s">
        <v>28</v>
      </c>
      <c r="C2"/>
      <c r="D2"/>
    </row>
    <row r="3" spans="2:8" ht="16.5" thickBot="1" x14ac:dyDescent="0.3">
      <c r="B3" s="2" t="s">
        <v>0</v>
      </c>
    </row>
    <row r="4" spans="2:8" x14ac:dyDescent="0.25">
      <c r="C4" s="25" t="s">
        <v>27</v>
      </c>
      <c r="D4" s="26"/>
    </row>
    <row r="5" spans="2:8" ht="15.75" thickBot="1" x14ac:dyDescent="0.3">
      <c r="B5" s="12" t="s">
        <v>1</v>
      </c>
      <c r="C5" s="13" t="s">
        <v>2</v>
      </c>
      <c r="D5" s="14" t="s">
        <v>3</v>
      </c>
    </row>
    <row r="6" spans="2:8" x14ac:dyDescent="0.25">
      <c r="B6" s="11" t="s">
        <v>35</v>
      </c>
      <c r="C6" s="4">
        <v>27.497234270000298</v>
      </c>
      <c r="D6" s="7">
        <v>1539</v>
      </c>
      <c r="F6" s="8"/>
      <c r="G6" s="9"/>
      <c r="H6" s="21"/>
    </row>
    <row r="7" spans="2:8" x14ac:dyDescent="0.25">
      <c r="B7" s="11" t="s">
        <v>36</v>
      </c>
      <c r="C7" s="4">
        <v>18.489096700000012</v>
      </c>
      <c r="D7" s="7">
        <v>343</v>
      </c>
      <c r="F7" s="8"/>
      <c r="G7" s="9"/>
      <c r="H7" s="21"/>
    </row>
    <row r="8" spans="2:8" x14ac:dyDescent="0.25">
      <c r="B8" s="11" t="s">
        <v>39</v>
      </c>
      <c r="C8" s="4">
        <v>15.477978000000025</v>
      </c>
      <c r="D8" s="7">
        <v>395</v>
      </c>
      <c r="F8" s="8"/>
      <c r="G8" s="9"/>
      <c r="H8" s="21"/>
    </row>
    <row r="9" spans="2:8" x14ac:dyDescent="0.25">
      <c r="B9" s="11" t="s">
        <v>34</v>
      </c>
      <c r="C9" s="4">
        <v>13.842934500000004</v>
      </c>
      <c r="D9" s="7">
        <v>144</v>
      </c>
      <c r="F9" s="8"/>
      <c r="G9" s="9"/>
      <c r="H9" s="21"/>
    </row>
    <row r="10" spans="2:8" x14ac:dyDescent="0.25">
      <c r="B10" s="11" t="s">
        <v>38</v>
      </c>
      <c r="C10" s="4">
        <v>6.6985141600000002</v>
      </c>
      <c r="D10" s="7">
        <v>299</v>
      </c>
      <c r="F10" s="8"/>
      <c r="G10" s="9"/>
      <c r="H10" s="21"/>
    </row>
    <row r="11" spans="2:8" x14ac:dyDescent="0.25">
      <c r="B11" s="11" t="s">
        <v>37</v>
      </c>
      <c r="C11" s="4">
        <v>3.5491759099999989</v>
      </c>
      <c r="D11" s="7">
        <v>147</v>
      </c>
      <c r="F11" s="8"/>
      <c r="G11" s="9"/>
      <c r="H11" s="21"/>
    </row>
    <row r="12" spans="2:8" x14ac:dyDescent="0.25">
      <c r="B12" s="11" t="s">
        <v>40</v>
      </c>
      <c r="C12" s="4">
        <v>2.0115010599999992</v>
      </c>
      <c r="D12" s="7">
        <v>86</v>
      </c>
      <c r="F12" s="8"/>
      <c r="G12" s="9"/>
      <c r="H12" s="21"/>
    </row>
    <row r="13" spans="2:8" x14ac:dyDescent="0.25">
      <c r="B13" s="11" t="s">
        <v>42</v>
      </c>
      <c r="C13" s="4">
        <v>2.3E-2</v>
      </c>
      <c r="D13" s="7">
        <v>2</v>
      </c>
      <c r="F13" s="8"/>
      <c r="G13" s="9"/>
      <c r="H13" s="21"/>
    </row>
    <row r="14" spans="2:8" x14ac:dyDescent="0.25">
      <c r="B14" s="11" t="s">
        <v>41</v>
      </c>
      <c r="C14" s="4">
        <v>2E-3</v>
      </c>
      <c r="D14" s="7">
        <v>1</v>
      </c>
      <c r="G14" s="9"/>
      <c r="H14" s="21"/>
    </row>
    <row r="15" spans="2:8" x14ac:dyDescent="0.25">
      <c r="B15" s="11" t="s">
        <v>4</v>
      </c>
      <c r="C15" s="4">
        <v>0</v>
      </c>
      <c r="D15" s="7">
        <v>0</v>
      </c>
    </row>
    <row r="16" spans="2:8" ht="15.75" thickBot="1" x14ac:dyDescent="0.3">
      <c r="B16" s="15" t="s">
        <v>5</v>
      </c>
      <c r="C16" s="16">
        <f>SUBTOTAL(109,Tabla211[Monto])</f>
        <v>87.591434600000326</v>
      </c>
      <c r="D16" s="17">
        <f>SUBTOTAL(109,Tabla211[Créditos])</f>
        <v>2956</v>
      </c>
    </row>
    <row r="17" spans="2:8" x14ac:dyDescent="0.25">
      <c r="B17" s="5"/>
    </row>
    <row r="18" spans="2:8" x14ac:dyDescent="0.25">
      <c r="B18" s="5"/>
    </row>
    <row r="19" spans="2:8" x14ac:dyDescent="0.25">
      <c r="B19" s="5"/>
    </row>
    <row r="20" spans="2:8" x14ac:dyDescent="0.25">
      <c r="B20" s="5"/>
    </row>
    <row r="21" spans="2:8" x14ac:dyDescent="0.25">
      <c r="B21" s="5"/>
    </row>
    <row r="22" spans="2:8" ht="15.75" x14ac:dyDescent="0.25">
      <c r="B22" s="1" t="s">
        <v>29</v>
      </c>
      <c r="D22" s="6"/>
    </row>
    <row r="23" spans="2:8" ht="16.5" thickBot="1" x14ac:dyDescent="0.3">
      <c r="B23" s="2" t="s">
        <v>0</v>
      </c>
      <c r="D23" s="6"/>
    </row>
    <row r="24" spans="2:8" x14ac:dyDescent="0.25">
      <c r="C24" s="25" t="s">
        <v>27</v>
      </c>
      <c r="D24" s="26"/>
    </row>
    <row r="25" spans="2:8" ht="15.75" thickBot="1" x14ac:dyDescent="0.3">
      <c r="B25" s="19" t="s">
        <v>1</v>
      </c>
      <c r="C25" s="13" t="s">
        <v>2</v>
      </c>
      <c r="D25" s="14" t="s">
        <v>3</v>
      </c>
      <c r="F25" s="8"/>
      <c r="G25" s="9"/>
      <c r="H25" s="21"/>
    </row>
    <row r="26" spans="2:8" x14ac:dyDescent="0.25">
      <c r="B26" s="18" t="s">
        <v>6</v>
      </c>
      <c r="C26" s="4">
        <v>6.8298306800000024</v>
      </c>
      <c r="D26" s="7">
        <v>446</v>
      </c>
      <c r="F26" s="8"/>
      <c r="G26" s="9"/>
      <c r="H26" s="21"/>
    </row>
    <row r="27" spans="2:8" x14ac:dyDescent="0.25">
      <c r="B27" s="18" t="s">
        <v>7</v>
      </c>
      <c r="C27" s="4">
        <v>12.353839169999972</v>
      </c>
      <c r="D27" s="7">
        <v>1954</v>
      </c>
      <c r="F27" s="8"/>
      <c r="G27" s="9"/>
      <c r="H27" s="21"/>
    </row>
    <row r="28" spans="2:8" x14ac:dyDescent="0.25">
      <c r="B28" s="18" t="s">
        <v>8</v>
      </c>
      <c r="C28" s="4">
        <v>28.508785010000004</v>
      </c>
      <c r="D28" s="7">
        <v>399</v>
      </c>
      <c r="F28" s="8"/>
      <c r="G28" s="9"/>
      <c r="H28" s="21"/>
    </row>
    <row r="29" spans="2:8" x14ac:dyDescent="0.25">
      <c r="B29" s="18" t="s">
        <v>9</v>
      </c>
      <c r="C29" s="4">
        <v>11.854919739999998</v>
      </c>
      <c r="D29" s="7">
        <v>81</v>
      </c>
      <c r="F29" s="8"/>
      <c r="G29" s="9"/>
      <c r="H29" s="21"/>
    </row>
    <row r="30" spans="2:8" x14ac:dyDescent="0.25">
      <c r="B30" s="18" t="s">
        <v>10</v>
      </c>
      <c r="C30" s="4">
        <v>28.044059999999991</v>
      </c>
      <c r="D30" s="7">
        <v>76</v>
      </c>
    </row>
    <row r="31" spans="2:8" ht="15.75" thickBot="1" x14ac:dyDescent="0.3">
      <c r="B31" s="20" t="s">
        <v>5</v>
      </c>
      <c r="C31" s="16">
        <f>SUM(C26:C30)</f>
        <v>87.591434599999971</v>
      </c>
      <c r="D31" s="17">
        <f t="shared" ref="D31" si="0">SUM(D26:D30)</f>
        <v>2956</v>
      </c>
    </row>
    <row r="32" spans="2:8" x14ac:dyDescent="0.25">
      <c r="B32" s="5"/>
    </row>
    <row r="37" spans="2:8" ht="15.75" x14ac:dyDescent="0.25">
      <c r="B37" s="1" t="s">
        <v>30</v>
      </c>
    </row>
    <row r="38" spans="2:8" ht="16.5" thickBot="1" x14ac:dyDescent="0.3">
      <c r="B38" s="2" t="s">
        <v>0</v>
      </c>
    </row>
    <row r="39" spans="2:8" x14ac:dyDescent="0.25">
      <c r="C39" s="25" t="s">
        <v>27</v>
      </c>
      <c r="D39" s="26"/>
    </row>
    <row r="40" spans="2:8" ht="15.75" thickBot="1" x14ac:dyDescent="0.3">
      <c r="B40" s="12" t="s">
        <v>1</v>
      </c>
      <c r="C40" s="13" t="s">
        <v>2</v>
      </c>
      <c r="D40" s="14" t="s">
        <v>3</v>
      </c>
      <c r="F40" s="8"/>
      <c r="G40" s="9"/>
      <c r="H40" s="21"/>
    </row>
    <row r="41" spans="2:8" x14ac:dyDescent="0.25">
      <c r="B41" s="11" t="s">
        <v>11</v>
      </c>
      <c r="C41" s="4">
        <v>34.238156539999721</v>
      </c>
      <c r="D41" s="7">
        <v>799</v>
      </c>
      <c r="F41" s="8"/>
      <c r="G41" s="9"/>
      <c r="H41" s="21"/>
    </row>
    <row r="42" spans="2:8" x14ac:dyDescent="0.25">
      <c r="B42" s="11" t="s">
        <v>12</v>
      </c>
      <c r="C42" s="4">
        <v>24.835554770000023</v>
      </c>
      <c r="D42" s="7">
        <v>235</v>
      </c>
      <c r="F42" s="8"/>
      <c r="G42" s="9"/>
      <c r="H42" s="21"/>
    </row>
    <row r="43" spans="2:8" x14ac:dyDescent="0.25">
      <c r="B43" s="11" t="s">
        <v>13</v>
      </c>
      <c r="C43" s="4">
        <v>6.005247830000001</v>
      </c>
      <c r="D43" s="7">
        <v>424</v>
      </c>
      <c r="F43" s="8"/>
      <c r="G43" s="9"/>
      <c r="H43" s="21"/>
    </row>
    <row r="44" spans="2:8" x14ac:dyDescent="0.25">
      <c r="B44" s="11" t="s">
        <v>14</v>
      </c>
      <c r="C44" s="4">
        <v>4.6780179799999919</v>
      </c>
      <c r="D44" s="7">
        <v>338</v>
      </c>
      <c r="F44" s="8"/>
      <c r="G44" s="9"/>
      <c r="H44" s="21"/>
    </row>
    <row r="45" spans="2:8" x14ac:dyDescent="0.25">
      <c r="B45" s="11" t="s">
        <v>16</v>
      </c>
      <c r="C45" s="4">
        <v>3.7770201999999991</v>
      </c>
      <c r="D45" s="7">
        <v>98</v>
      </c>
      <c r="F45" s="8"/>
      <c r="G45" s="9"/>
      <c r="H45" s="21"/>
    </row>
    <row r="46" spans="2:8" x14ac:dyDescent="0.25">
      <c r="B46" s="11" t="s">
        <v>17</v>
      </c>
      <c r="C46" s="4">
        <v>2.9589678699999942</v>
      </c>
      <c r="D46" s="7">
        <v>330</v>
      </c>
      <c r="F46" s="8"/>
      <c r="G46" s="9"/>
      <c r="H46" s="21"/>
    </row>
    <row r="47" spans="2:8" x14ac:dyDescent="0.25">
      <c r="B47" s="11" t="s">
        <v>15</v>
      </c>
      <c r="C47" s="4">
        <v>2.9538041299999982</v>
      </c>
      <c r="D47" s="7">
        <v>111</v>
      </c>
      <c r="F47" s="8"/>
      <c r="G47" s="9"/>
      <c r="H47" s="21"/>
    </row>
    <row r="48" spans="2:8" x14ac:dyDescent="0.25">
      <c r="B48" s="11" t="s">
        <v>19</v>
      </c>
      <c r="C48" s="4">
        <v>2.2124688299999984</v>
      </c>
      <c r="D48" s="7">
        <v>137</v>
      </c>
      <c r="F48" s="8"/>
      <c r="G48" s="9"/>
      <c r="H48" s="21"/>
    </row>
    <row r="49" spans="2:8" x14ac:dyDescent="0.25">
      <c r="B49" s="11" t="s">
        <v>18</v>
      </c>
      <c r="C49" s="4">
        <v>1.5899323399999983</v>
      </c>
      <c r="D49" s="7">
        <v>187</v>
      </c>
      <c r="F49" s="8"/>
      <c r="G49" s="9"/>
      <c r="H49" s="21"/>
    </row>
    <row r="50" spans="2:8" x14ac:dyDescent="0.25">
      <c r="B50" s="11" t="s">
        <v>22</v>
      </c>
      <c r="C50" s="4">
        <v>1.5437249999999987</v>
      </c>
      <c r="D50" s="7">
        <v>173</v>
      </c>
      <c r="F50" s="8"/>
      <c r="G50" s="9"/>
      <c r="H50" s="21"/>
    </row>
    <row r="51" spans="2:8" x14ac:dyDescent="0.25">
      <c r="B51" s="11" t="s">
        <v>20</v>
      </c>
      <c r="C51" s="4">
        <v>1.0640746699999999</v>
      </c>
      <c r="D51" s="7">
        <v>48</v>
      </c>
      <c r="F51" s="8"/>
      <c r="G51" s="9"/>
      <c r="H51" s="21"/>
    </row>
    <row r="52" spans="2:8" x14ac:dyDescent="0.25">
      <c r="B52" s="11" t="s">
        <v>21</v>
      </c>
      <c r="C52" s="4">
        <v>0.93110000000000004</v>
      </c>
      <c r="D52" s="7">
        <v>16</v>
      </c>
      <c r="F52" s="8"/>
      <c r="G52" s="9"/>
      <c r="H52" s="21"/>
    </row>
    <row r="53" spans="2:8" x14ac:dyDescent="0.25">
      <c r="B53" s="11" t="s">
        <v>24</v>
      </c>
      <c r="C53" s="4">
        <v>0.48112165000000007</v>
      </c>
      <c r="D53" s="7">
        <v>38</v>
      </c>
      <c r="F53" s="8"/>
      <c r="G53" s="9"/>
      <c r="H53" s="21"/>
    </row>
    <row r="54" spans="2:8" x14ac:dyDescent="0.25">
      <c r="B54" s="11" t="s">
        <v>23</v>
      </c>
      <c r="C54" s="4">
        <v>0.32224279</v>
      </c>
      <c r="D54" s="7">
        <v>22</v>
      </c>
    </row>
    <row r="55" spans="2:8" ht="15.75" thickBot="1" x14ac:dyDescent="0.3">
      <c r="B55" s="15" t="s">
        <v>5</v>
      </c>
      <c r="C55" s="16">
        <f>SUM(C41:C54)</f>
        <v>87.591434599999715</v>
      </c>
      <c r="D55" s="17">
        <f>SUM(D41:D54)</f>
        <v>2956</v>
      </c>
    </row>
  </sheetData>
  <mergeCells count="3">
    <mergeCell ref="C4:D4"/>
    <mergeCell ref="C24:D24"/>
    <mergeCell ref="C39:D39"/>
  </mergeCells>
  <pageMargins left="0.7" right="0.7" top="0.75" bottom="0.75" header="0.3" footer="0.3"/>
  <drawing r:id="rId1"/>
  <tableParts count="3">
    <tablePart r:id="rId2"/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499984740745262"/>
  </sheetPr>
  <dimension ref="B2:H55"/>
  <sheetViews>
    <sheetView workbookViewId="0">
      <selection activeCell="B2" sqref="B2"/>
    </sheetView>
  </sheetViews>
  <sheetFormatPr baseColWidth="10" defaultRowHeight="15" x14ac:dyDescent="0.25"/>
  <cols>
    <col min="2" max="2" width="54.42578125" bestFit="1" customWidth="1"/>
    <col min="3" max="4" width="19.7109375" style="3" customWidth="1"/>
    <col min="6" max="6" width="54.42578125" bestFit="1" customWidth="1"/>
  </cols>
  <sheetData>
    <row r="2" spans="2:8" ht="15.75" x14ac:dyDescent="0.25">
      <c r="B2" s="1" t="s">
        <v>31</v>
      </c>
      <c r="C2"/>
      <c r="D2"/>
    </row>
    <row r="3" spans="2:8" ht="16.5" thickBot="1" x14ac:dyDescent="0.3">
      <c r="B3" s="2" t="s">
        <v>0</v>
      </c>
    </row>
    <row r="4" spans="2:8" x14ac:dyDescent="0.25">
      <c r="C4" s="25" t="s">
        <v>27</v>
      </c>
      <c r="D4" s="26"/>
    </row>
    <row r="5" spans="2:8" ht="15.75" thickBot="1" x14ac:dyDescent="0.3">
      <c r="B5" s="12" t="s">
        <v>1</v>
      </c>
      <c r="C5" s="13" t="s">
        <v>26</v>
      </c>
      <c r="D5" s="14" t="s">
        <v>3</v>
      </c>
    </row>
    <row r="6" spans="2:8" x14ac:dyDescent="0.25">
      <c r="B6" s="22" t="s">
        <v>35</v>
      </c>
      <c r="C6" s="4">
        <v>78.076196489999731</v>
      </c>
      <c r="D6" s="7">
        <v>5913</v>
      </c>
      <c r="F6" s="8"/>
      <c r="G6" s="9"/>
      <c r="H6" s="21"/>
    </row>
    <row r="7" spans="2:8" x14ac:dyDescent="0.25">
      <c r="B7" s="22" t="s">
        <v>34</v>
      </c>
      <c r="C7" s="4">
        <v>74.716475889999771</v>
      </c>
      <c r="D7" s="7">
        <v>4747</v>
      </c>
      <c r="F7" s="8"/>
      <c r="G7" s="9"/>
      <c r="H7" s="21"/>
    </row>
    <row r="8" spans="2:8" x14ac:dyDescent="0.25">
      <c r="B8" s="22" t="s">
        <v>36</v>
      </c>
      <c r="C8" s="4">
        <v>65.746551330000031</v>
      </c>
      <c r="D8" s="7">
        <v>1810</v>
      </c>
      <c r="F8" s="8"/>
      <c r="G8" s="9"/>
      <c r="H8" s="21"/>
    </row>
    <row r="9" spans="2:8" x14ac:dyDescent="0.25">
      <c r="B9" s="22" t="s">
        <v>37</v>
      </c>
      <c r="C9" s="4">
        <v>53.113442929999934</v>
      </c>
      <c r="D9" s="7">
        <v>2781</v>
      </c>
      <c r="F9" s="8"/>
      <c r="G9" s="9"/>
      <c r="H9" s="21"/>
    </row>
    <row r="10" spans="2:8" x14ac:dyDescent="0.25">
      <c r="B10" s="22" t="s">
        <v>38</v>
      </c>
      <c r="C10" s="4">
        <v>37.566488309999961</v>
      </c>
      <c r="D10" s="7">
        <v>3119</v>
      </c>
      <c r="F10" s="8"/>
      <c r="G10" s="9"/>
      <c r="H10" s="21"/>
    </row>
    <row r="11" spans="2:8" x14ac:dyDescent="0.25">
      <c r="B11" s="22" t="s">
        <v>39</v>
      </c>
      <c r="C11" s="4">
        <v>32.797631599999995</v>
      </c>
      <c r="D11" s="7">
        <v>694</v>
      </c>
      <c r="F11" s="8"/>
      <c r="G11" s="9"/>
      <c r="H11" s="21"/>
    </row>
    <row r="12" spans="2:8" x14ac:dyDescent="0.25">
      <c r="B12" s="22" t="s">
        <v>40</v>
      </c>
      <c r="C12" s="4">
        <v>24.521013430000011</v>
      </c>
      <c r="D12" s="7">
        <v>1085</v>
      </c>
      <c r="F12" s="8"/>
      <c r="G12" s="9"/>
      <c r="H12" s="21"/>
    </row>
    <row r="13" spans="2:8" x14ac:dyDescent="0.25">
      <c r="B13" s="22" t="s">
        <v>4</v>
      </c>
      <c r="C13" s="4">
        <v>1.0125781599999999</v>
      </c>
      <c r="D13" s="7">
        <v>4</v>
      </c>
      <c r="F13" s="8"/>
      <c r="G13" s="9"/>
      <c r="H13" s="21"/>
    </row>
    <row r="14" spans="2:8" x14ac:dyDescent="0.25">
      <c r="B14" s="22" t="s">
        <v>41</v>
      </c>
      <c r="C14" s="4">
        <v>8.7852659999999999E-2</v>
      </c>
      <c r="D14" s="7">
        <v>6</v>
      </c>
      <c r="F14" s="8"/>
      <c r="G14" s="9"/>
      <c r="H14" s="21"/>
    </row>
    <row r="15" spans="2:8" ht="15.75" thickBot="1" x14ac:dyDescent="0.3">
      <c r="B15" s="23" t="s">
        <v>42</v>
      </c>
      <c r="C15" s="4">
        <v>8.4286299999999995E-2</v>
      </c>
      <c r="D15" s="7">
        <v>7</v>
      </c>
      <c r="F15" s="8"/>
      <c r="G15" s="9"/>
      <c r="H15" s="21"/>
    </row>
    <row r="16" spans="2:8" ht="15.75" thickBot="1" x14ac:dyDescent="0.3">
      <c r="B16" s="15" t="s">
        <v>5</v>
      </c>
      <c r="C16" s="16">
        <f>SUBTOTAL(109,Tabla262[Saldo])</f>
        <v>367.72251709999932</v>
      </c>
      <c r="D16" s="17">
        <f>SUBTOTAL(109,Tabla262[Créditos])</f>
        <v>20166</v>
      </c>
    </row>
    <row r="17" spans="2:8" x14ac:dyDescent="0.25">
      <c r="B17" s="5"/>
    </row>
    <row r="18" spans="2:8" x14ac:dyDescent="0.25">
      <c r="B18" s="5"/>
    </row>
    <row r="19" spans="2:8" x14ac:dyDescent="0.25">
      <c r="B19" s="5"/>
    </row>
    <row r="20" spans="2:8" x14ac:dyDescent="0.25">
      <c r="B20" s="5"/>
    </row>
    <row r="21" spans="2:8" x14ac:dyDescent="0.25">
      <c r="B21" s="5"/>
    </row>
    <row r="22" spans="2:8" ht="15.75" x14ac:dyDescent="0.25">
      <c r="B22" s="1" t="s">
        <v>32</v>
      </c>
      <c r="D22" s="6"/>
    </row>
    <row r="23" spans="2:8" ht="16.5" thickBot="1" x14ac:dyDescent="0.3">
      <c r="B23" s="2" t="s">
        <v>0</v>
      </c>
      <c r="D23" s="6"/>
    </row>
    <row r="24" spans="2:8" x14ac:dyDescent="0.25">
      <c r="C24" s="25" t="s">
        <v>27</v>
      </c>
      <c r="D24" s="26"/>
      <c r="F24" s="8"/>
      <c r="G24" s="9"/>
      <c r="H24" s="21"/>
    </row>
    <row r="25" spans="2:8" ht="15.75" thickBot="1" x14ac:dyDescent="0.3">
      <c r="B25" s="19" t="s">
        <v>1</v>
      </c>
      <c r="C25" s="13" t="s">
        <v>26</v>
      </c>
      <c r="D25" s="14" t="s">
        <v>3</v>
      </c>
      <c r="F25" s="8"/>
      <c r="G25" s="9"/>
      <c r="H25" s="21"/>
    </row>
    <row r="26" spans="2:8" x14ac:dyDescent="0.25">
      <c r="B26" s="18" t="s">
        <v>6</v>
      </c>
      <c r="C26" s="4">
        <v>124.39700230000038</v>
      </c>
      <c r="D26" s="7">
        <v>9894</v>
      </c>
      <c r="F26" s="8"/>
      <c r="G26" s="9"/>
      <c r="H26" s="21"/>
    </row>
    <row r="27" spans="2:8" x14ac:dyDescent="0.25">
      <c r="B27" s="18" t="s">
        <v>7</v>
      </c>
      <c r="C27" s="4">
        <v>60.391463050000119</v>
      </c>
      <c r="D27" s="7">
        <v>7937</v>
      </c>
      <c r="F27" s="8"/>
      <c r="G27" s="9"/>
      <c r="H27" s="21"/>
    </row>
    <row r="28" spans="2:8" x14ac:dyDescent="0.25">
      <c r="B28" s="18" t="s">
        <v>8</v>
      </c>
      <c r="C28" s="4">
        <v>79.2698028599998</v>
      </c>
      <c r="D28" s="7">
        <v>1888</v>
      </c>
      <c r="F28" s="8"/>
      <c r="G28" s="9"/>
      <c r="H28" s="21"/>
    </row>
    <row r="29" spans="2:8" x14ac:dyDescent="0.25">
      <c r="B29" s="18" t="s">
        <v>9</v>
      </c>
      <c r="C29" s="4">
        <v>43.245177209999994</v>
      </c>
      <c r="D29" s="7">
        <v>312</v>
      </c>
    </row>
    <row r="30" spans="2:8" x14ac:dyDescent="0.25">
      <c r="B30" s="18" t="s">
        <v>10</v>
      </c>
      <c r="C30" s="4">
        <v>60.419071680000009</v>
      </c>
      <c r="D30" s="7">
        <v>135</v>
      </c>
      <c r="E30" s="9"/>
    </row>
    <row r="31" spans="2:8" ht="15.75" thickBot="1" x14ac:dyDescent="0.3">
      <c r="B31" s="20" t="s">
        <v>5</v>
      </c>
      <c r="C31" s="16">
        <f>SUM(C26:C30)</f>
        <v>367.72251710000029</v>
      </c>
      <c r="D31" s="17">
        <f t="shared" ref="D31" si="0">SUM(D26:D30)</f>
        <v>20166</v>
      </c>
    </row>
    <row r="32" spans="2:8" x14ac:dyDescent="0.25">
      <c r="B32" s="5"/>
    </row>
    <row r="33" spans="2:8" x14ac:dyDescent="0.25">
      <c r="E33" s="9"/>
    </row>
    <row r="37" spans="2:8" ht="15.75" x14ac:dyDescent="0.25">
      <c r="B37" s="1" t="s">
        <v>33</v>
      </c>
    </row>
    <row r="38" spans="2:8" ht="16.5" thickBot="1" x14ac:dyDescent="0.3">
      <c r="B38" s="2" t="s">
        <v>0</v>
      </c>
    </row>
    <row r="39" spans="2:8" x14ac:dyDescent="0.25">
      <c r="C39" s="25" t="s">
        <v>27</v>
      </c>
      <c r="D39" s="26"/>
    </row>
    <row r="40" spans="2:8" ht="15.75" thickBot="1" x14ac:dyDescent="0.3">
      <c r="B40" s="12" t="s">
        <v>1</v>
      </c>
      <c r="C40" s="13" t="s">
        <v>26</v>
      </c>
      <c r="D40" s="14" t="s">
        <v>3</v>
      </c>
    </row>
    <row r="41" spans="2:8" x14ac:dyDescent="0.25">
      <c r="B41" s="11" t="s">
        <v>11</v>
      </c>
      <c r="C41" s="4">
        <v>156.87041114999997</v>
      </c>
      <c r="D41" s="7">
        <v>7499</v>
      </c>
      <c r="F41" s="8"/>
      <c r="G41" s="9"/>
      <c r="H41" s="21"/>
    </row>
    <row r="42" spans="2:8" x14ac:dyDescent="0.25">
      <c r="B42" s="11" t="s">
        <v>12</v>
      </c>
      <c r="C42" s="4">
        <v>67.292047559999887</v>
      </c>
      <c r="D42" s="7">
        <v>1847</v>
      </c>
      <c r="F42" s="8"/>
      <c r="G42" s="9"/>
      <c r="H42" s="21"/>
    </row>
    <row r="43" spans="2:8" x14ac:dyDescent="0.25">
      <c r="B43" s="11" t="s">
        <v>13</v>
      </c>
      <c r="C43" s="4">
        <v>28.014698570000007</v>
      </c>
      <c r="D43" s="7">
        <v>1669</v>
      </c>
      <c r="F43" s="8"/>
      <c r="G43" s="9"/>
      <c r="H43" s="21"/>
    </row>
    <row r="44" spans="2:8" x14ac:dyDescent="0.25">
      <c r="B44" s="11" t="s">
        <v>14</v>
      </c>
      <c r="C44" s="4">
        <v>23.20268569000002</v>
      </c>
      <c r="D44" s="7">
        <v>1872</v>
      </c>
      <c r="F44" s="8"/>
      <c r="G44" s="9"/>
      <c r="H44" s="21"/>
    </row>
    <row r="45" spans="2:8" x14ac:dyDescent="0.25">
      <c r="B45" s="11" t="s">
        <v>15</v>
      </c>
      <c r="C45" s="4">
        <v>17.978078789999984</v>
      </c>
      <c r="D45" s="7">
        <v>1534</v>
      </c>
      <c r="F45" s="8"/>
      <c r="G45" s="9"/>
      <c r="H45" s="21"/>
    </row>
    <row r="46" spans="2:8" x14ac:dyDescent="0.25">
      <c r="B46" s="11" t="s">
        <v>16</v>
      </c>
      <c r="C46" s="4">
        <v>17.625240949999984</v>
      </c>
      <c r="D46" s="7">
        <v>626</v>
      </c>
      <c r="F46" s="8"/>
      <c r="G46" s="9"/>
      <c r="H46" s="21"/>
    </row>
    <row r="47" spans="2:8" x14ac:dyDescent="0.25">
      <c r="B47" s="11" t="s">
        <v>17</v>
      </c>
      <c r="C47" s="4">
        <v>11.871971340000004</v>
      </c>
      <c r="D47" s="7">
        <v>1349</v>
      </c>
      <c r="F47" s="8"/>
      <c r="G47" s="9"/>
      <c r="H47" s="21"/>
    </row>
    <row r="48" spans="2:8" x14ac:dyDescent="0.25">
      <c r="B48" s="11" t="s">
        <v>18</v>
      </c>
      <c r="C48" s="4">
        <v>9.6924628900000069</v>
      </c>
      <c r="D48" s="7">
        <v>1206</v>
      </c>
      <c r="F48" s="8"/>
      <c r="G48" s="9"/>
      <c r="H48" s="21"/>
    </row>
    <row r="49" spans="2:8" x14ac:dyDescent="0.25">
      <c r="B49" s="11" t="s">
        <v>19</v>
      </c>
      <c r="C49" s="4">
        <v>9.6290820700000026</v>
      </c>
      <c r="D49" s="7">
        <v>685</v>
      </c>
      <c r="F49" s="8"/>
      <c r="G49" s="9"/>
      <c r="H49" s="21"/>
    </row>
    <row r="50" spans="2:8" x14ac:dyDescent="0.25">
      <c r="B50" s="11" t="s">
        <v>20</v>
      </c>
      <c r="C50" s="4">
        <v>7.1215780099999968</v>
      </c>
      <c r="D50" s="7">
        <v>366</v>
      </c>
      <c r="F50" s="8"/>
      <c r="G50" s="9"/>
      <c r="H50" s="21"/>
    </row>
    <row r="51" spans="2:8" x14ac:dyDescent="0.25">
      <c r="B51" s="11" t="s">
        <v>22</v>
      </c>
      <c r="C51" s="4">
        <v>5.3502310599999987</v>
      </c>
      <c r="D51" s="7">
        <v>729</v>
      </c>
      <c r="F51" s="8"/>
      <c r="G51" s="9"/>
      <c r="H51" s="21"/>
    </row>
    <row r="52" spans="2:8" x14ac:dyDescent="0.25">
      <c r="B52" s="11" t="s">
        <v>21</v>
      </c>
      <c r="C52" s="4">
        <v>5.184367250000002</v>
      </c>
      <c r="D52" s="7">
        <v>170</v>
      </c>
      <c r="F52" s="8"/>
      <c r="G52" s="9"/>
      <c r="H52" s="21"/>
    </row>
    <row r="53" spans="2:8" x14ac:dyDescent="0.25">
      <c r="B53" s="11" t="s">
        <v>23</v>
      </c>
      <c r="C53" s="4">
        <v>4.2176227400000013</v>
      </c>
      <c r="D53" s="7">
        <v>242</v>
      </c>
      <c r="F53" s="8"/>
      <c r="G53" s="9"/>
      <c r="H53" s="21"/>
    </row>
    <row r="54" spans="2:8" x14ac:dyDescent="0.25">
      <c r="B54" s="11" t="s">
        <v>24</v>
      </c>
      <c r="C54" s="4">
        <v>3.6720390300000032</v>
      </c>
      <c r="D54" s="7">
        <v>372</v>
      </c>
      <c r="F54" s="8"/>
      <c r="G54" s="9"/>
      <c r="H54" s="21"/>
    </row>
    <row r="55" spans="2:8" ht="15.75" thickBot="1" x14ac:dyDescent="0.3">
      <c r="B55" s="15" t="s">
        <v>5</v>
      </c>
      <c r="C55" s="16">
        <f>SUM(C41:C54)</f>
        <v>367.72251709999983</v>
      </c>
      <c r="D55" s="17">
        <f>SUM(D41:D54)</f>
        <v>20166</v>
      </c>
    </row>
  </sheetData>
  <mergeCells count="3">
    <mergeCell ref="C4:D4"/>
    <mergeCell ref="C24:D24"/>
    <mergeCell ref="C39:D39"/>
  </mergeCells>
  <pageMargins left="0.7" right="0.7" top="0.75" bottom="0.75" header="0.3" footer="0.3"/>
  <drawing r:id="rId1"/>
  <tableParts count="3">
    <tablePart r:id="rId2"/>
    <tablePart r:id="rId3"/>
    <tablePart r:id="rId4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749992370372631"/>
  </sheetPr>
  <dimension ref="B2:H55"/>
  <sheetViews>
    <sheetView workbookViewId="0">
      <selection activeCell="B2" sqref="B2"/>
    </sheetView>
  </sheetViews>
  <sheetFormatPr baseColWidth="10" defaultRowHeight="15" x14ac:dyDescent="0.25"/>
  <cols>
    <col min="2" max="2" width="54.42578125" bestFit="1" customWidth="1"/>
    <col min="3" max="4" width="19.7109375" style="3" customWidth="1"/>
    <col min="6" max="6" width="34.7109375" bestFit="1" customWidth="1"/>
  </cols>
  <sheetData>
    <row r="2" spans="2:8" ht="15.75" x14ac:dyDescent="0.25">
      <c r="B2" s="1" t="s">
        <v>28</v>
      </c>
      <c r="C2"/>
      <c r="D2"/>
    </row>
    <row r="3" spans="2:8" ht="16.5" thickBot="1" x14ac:dyDescent="0.3">
      <c r="B3" s="2" t="s">
        <v>0</v>
      </c>
    </row>
    <row r="4" spans="2:8" x14ac:dyDescent="0.25">
      <c r="C4" s="25" t="s">
        <v>25</v>
      </c>
      <c r="D4" s="26"/>
    </row>
    <row r="5" spans="2:8" ht="15.75" thickBot="1" x14ac:dyDescent="0.3">
      <c r="B5" s="12" t="s">
        <v>1</v>
      </c>
      <c r="C5" s="13" t="s">
        <v>2</v>
      </c>
      <c r="D5" s="14" t="s">
        <v>3</v>
      </c>
    </row>
    <row r="6" spans="2:8" x14ac:dyDescent="0.25">
      <c r="B6" s="11" t="s">
        <v>39</v>
      </c>
      <c r="C6" s="4">
        <v>3.1571096800000005</v>
      </c>
      <c r="D6" s="7">
        <v>65</v>
      </c>
      <c r="F6" s="8"/>
      <c r="G6" s="9"/>
      <c r="H6" s="10"/>
    </row>
    <row r="7" spans="2:8" x14ac:dyDescent="0.25">
      <c r="B7" s="11" t="s">
        <v>4</v>
      </c>
      <c r="C7" s="4">
        <v>2.6</v>
      </c>
      <c r="D7" s="7">
        <v>3</v>
      </c>
      <c r="F7" s="8"/>
      <c r="G7" s="9"/>
      <c r="H7" s="10"/>
    </row>
    <row r="8" spans="2:8" x14ac:dyDescent="0.25">
      <c r="B8" s="11" t="s">
        <v>34</v>
      </c>
      <c r="C8" s="4">
        <v>1.5206608000000001</v>
      </c>
      <c r="D8" s="7">
        <v>29</v>
      </c>
      <c r="F8" s="8"/>
      <c r="G8" s="9"/>
      <c r="H8" s="10"/>
    </row>
    <row r="9" spans="2:8" x14ac:dyDescent="0.25">
      <c r="B9" s="11" t="s">
        <v>38</v>
      </c>
      <c r="C9" s="4">
        <v>0.2</v>
      </c>
      <c r="D9" s="7">
        <v>1</v>
      </c>
      <c r="F9" s="8"/>
      <c r="G9" s="9"/>
      <c r="H9" s="10"/>
    </row>
    <row r="10" spans="2:8" x14ac:dyDescent="0.25">
      <c r="B10" s="11" t="s">
        <v>35</v>
      </c>
      <c r="C10" s="4">
        <v>0.13946300000000003</v>
      </c>
      <c r="D10" s="7">
        <v>25</v>
      </c>
      <c r="F10" s="8"/>
      <c r="G10" s="9"/>
      <c r="H10" s="10"/>
    </row>
    <row r="11" spans="2:8" x14ac:dyDescent="0.25">
      <c r="B11" s="11" t="s">
        <v>36</v>
      </c>
      <c r="C11" s="4">
        <v>0.12863824000000001</v>
      </c>
      <c r="D11" s="7">
        <v>5</v>
      </c>
    </row>
    <row r="12" spans="2:8" x14ac:dyDescent="0.25">
      <c r="B12" s="11" t="s">
        <v>37</v>
      </c>
      <c r="C12" s="4">
        <v>0</v>
      </c>
      <c r="D12" s="7">
        <v>0</v>
      </c>
    </row>
    <row r="13" spans="2:8" x14ac:dyDescent="0.25">
      <c r="B13" s="11" t="s">
        <v>40</v>
      </c>
      <c r="C13" s="4">
        <v>0</v>
      </c>
      <c r="D13" s="7">
        <v>0</v>
      </c>
    </row>
    <row r="14" spans="2:8" x14ac:dyDescent="0.25">
      <c r="B14" s="11" t="s">
        <v>41</v>
      </c>
      <c r="C14" s="4">
        <v>0</v>
      </c>
      <c r="D14" s="7">
        <v>0</v>
      </c>
    </row>
    <row r="15" spans="2:8" x14ac:dyDescent="0.25">
      <c r="B15" s="11" t="s">
        <v>42</v>
      </c>
      <c r="C15" s="4">
        <v>0</v>
      </c>
      <c r="D15" s="7">
        <v>0</v>
      </c>
    </row>
    <row r="16" spans="2:8" ht="15.75" thickBot="1" x14ac:dyDescent="0.3">
      <c r="B16" s="15" t="s">
        <v>5</v>
      </c>
      <c r="C16" s="16">
        <f>SUBTOTAL(109,Tabla2[Monto])</f>
        <v>7.7458717200000011</v>
      </c>
      <c r="D16" s="17">
        <f>SUBTOTAL(109,Tabla2[Créditos])</f>
        <v>128</v>
      </c>
    </row>
    <row r="17" spans="2:8" x14ac:dyDescent="0.25">
      <c r="B17" s="5"/>
    </row>
    <row r="18" spans="2:8" x14ac:dyDescent="0.25">
      <c r="B18" s="5"/>
      <c r="C18" s="24"/>
    </row>
    <row r="19" spans="2:8" x14ac:dyDescent="0.25">
      <c r="B19" s="5"/>
      <c r="C19" s="24"/>
    </row>
    <row r="20" spans="2:8" x14ac:dyDescent="0.25">
      <c r="B20" s="5"/>
    </row>
    <row r="21" spans="2:8" x14ac:dyDescent="0.25">
      <c r="B21" s="5"/>
    </row>
    <row r="22" spans="2:8" ht="15.75" x14ac:dyDescent="0.25">
      <c r="B22" s="1" t="s">
        <v>29</v>
      </c>
      <c r="D22" s="6"/>
    </row>
    <row r="23" spans="2:8" ht="16.5" thickBot="1" x14ac:dyDescent="0.3">
      <c r="B23" s="2" t="s">
        <v>0</v>
      </c>
      <c r="D23" s="6"/>
    </row>
    <row r="24" spans="2:8" x14ac:dyDescent="0.25">
      <c r="C24" s="25" t="s">
        <v>25</v>
      </c>
      <c r="D24" s="26"/>
      <c r="F24" s="8"/>
      <c r="G24" s="9"/>
      <c r="H24" s="10"/>
    </row>
    <row r="25" spans="2:8" ht="15.75" thickBot="1" x14ac:dyDescent="0.3">
      <c r="B25" s="19" t="s">
        <v>1</v>
      </c>
      <c r="C25" s="13" t="s">
        <v>2</v>
      </c>
      <c r="D25" s="14" t="s">
        <v>3</v>
      </c>
      <c r="F25" s="8"/>
      <c r="G25" s="9"/>
      <c r="H25" s="10"/>
    </row>
    <row r="26" spans="2:8" x14ac:dyDescent="0.25">
      <c r="B26" s="18" t="s">
        <v>6</v>
      </c>
      <c r="C26" s="4">
        <v>0.80849640000000023</v>
      </c>
      <c r="D26" s="7">
        <v>73</v>
      </c>
      <c r="F26" s="8"/>
      <c r="G26" s="9"/>
      <c r="H26" s="10"/>
    </row>
    <row r="27" spans="2:8" x14ac:dyDescent="0.25">
      <c r="B27" s="18" t="s">
        <v>7</v>
      </c>
      <c r="C27" s="4">
        <v>0.99535119999999988</v>
      </c>
      <c r="D27" s="7">
        <v>32</v>
      </c>
      <c r="F27" s="8"/>
      <c r="G27" s="9"/>
      <c r="H27" s="10"/>
    </row>
    <row r="28" spans="2:8" x14ac:dyDescent="0.25">
      <c r="B28" s="18" t="s">
        <v>8</v>
      </c>
      <c r="C28" s="4">
        <v>2.1609721200000003</v>
      </c>
      <c r="D28" s="7">
        <v>14</v>
      </c>
      <c r="F28" s="8"/>
      <c r="G28" s="9"/>
      <c r="H28" s="10"/>
    </row>
    <row r="29" spans="2:8" x14ac:dyDescent="0.25">
      <c r="B29" s="18" t="s">
        <v>9</v>
      </c>
      <c r="C29" s="4">
        <v>0.88105199999999995</v>
      </c>
      <c r="D29" s="7">
        <v>6</v>
      </c>
    </row>
    <row r="30" spans="2:8" x14ac:dyDescent="0.25">
      <c r="B30" s="18" t="s">
        <v>10</v>
      </c>
      <c r="C30" s="4">
        <v>2.9</v>
      </c>
      <c r="D30" s="7">
        <v>3</v>
      </c>
    </row>
    <row r="31" spans="2:8" ht="15.75" thickBot="1" x14ac:dyDescent="0.3">
      <c r="B31" s="20" t="s">
        <v>5</v>
      </c>
      <c r="C31" s="16">
        <f>SUM(C26:C30)</f>
        <v>7.7458717200000002</v>
      </c>
      <c r="D31" s="17">
        <f t="shared" ref="D31" si="0">SUM(D26:D30)</f>
        <v>128</v>
      </c>
    </row>
    <row r="32" spans="2:8" x14ac:dyDescent="0.25">
      <c r="B32" s="5"/>
    </row>
    <row r="37" spans="2:8" ht="15.75" x14ac:dyDescent="0.25">
      <c r="B37" s="1" t="s">
        <v>30</v>
      </c>
    </row>
    <row r="38" spans="2:8" ht="16.5" thickBot="1" x14ac:dyDescent="0.3">
      <c r="B38" s="2" t="s">
        <v>0</v>
      </c>
    </row>
    <row r="39" spans="2:8" x14ac:dyDescent="0.25">
      <c r="C39" s="25" t="s">
        <v>25</v>
      </c>
      <c r="D39" s="26"/>
      <c r="F39" s="8"/>
      <c r="G39" s="9"/>
      <c r="H39" s="10"/>
    </row>
    <row r="40" spans="2:8" ht="15.75" thickBot="1" x14ac:dyDescent="0.3">
      <c r="B40" s="12" t="s">
        <v>1</v>
      </c>
      <c r="C40" s="13" t="s">
        <v>2</v>
      </c>
      <c r="D40" s="14" t="s">
        <v>3</v>
      </c>
      <c r="F40" s="8"/>
      <c r="G40" s="9"/>
      <c r="H40" s="10"/>
    </row>
    <row r="41" spans="2:8" x14ac:dyDescent="0.25">
      <c r="B41" s="11" t="s">
        <v>11</v>
      </c>
      <c r="C41" s="4">
        <v>5.5731663599999983</v>
      </c>
      <c r="D41" s="7">
        <v>72</v>
      </c>
      <c r="F41" s="8"/>
      <c r="G41" s="9"/>
      <c r="H41" s="10"/>
    </row>
    <row r="42" spans="2:8" x14ac:dyDescent="0.25">
      <c r="B42" s="11" t="s">
        <v>12</v>
      </c>
      <c r="C42" s="4">
        <v>1.3102735999999997</v>
      </c>
      <c r="D42" s="7">
        <v>26</v>
      </c>
      <c r="F42" s="8"/>
      <c r="G42" s="9"/>
      <c r="H42" s="10"/>
    </row>
    <row r="43" spans="2:8" x14ac:dyDescent="0.25">
      <c r="B43" s="11" t="s">
        <v>13</v>
      </c>
      <c r="C43" s="4">
        <v>0.59135151999999991</v>
      </c>
      <c r="D43" s="7">
        <v>5</v>
      </c>
      <c r="F43" s="8"/>
      <c r="G43" s="9"/>
      <c r="H43" s="10"/>
    </row>
    <row r="44" spans="2:8" x14ac:dyDescent="0.25">
      <c r="B44" s="11" t="s">
        <v>16</v>
      </c>
      <c r="C44" s="4">
        <v>7.5270240000000002E-2</v>
      </c>
      <c r="D44" s="7">
        <v>1</v>
      </c>
      <c r="F44" s="8"/>
      <c r="G44" s="9"/>
      <c r="H44" s="10"/>
    </row>
    <row r="45" spans="2:8" x14ac:dyDescent="0.25">
      <c r="B45" s="11" t="s">
        <v>18</v>
      </c>
      <c r="C45" s="4">
        <v>6.3399999999999998E-2</v>
      </c>
      <c r="D45" s="7">
        <v>7</v>
      </c>
      <c r="F45" s="8"/>
      <c r="G45" s="9"/>
      <c r="H45" s="10"/>
    </row>
    <row r="46" spans="2:8" x14ac:dyDescent="0.25">
      <c r="B46" s="11" t="s">
        <v>20</v>
      </c>
      <c r="C46" s="4">
        <v>3.8540000000000005E-2</v>
      </c>
      <c r="D46" s="7">
        <v>4</v>
      </c>
      <c r="F46" s="8"/>
      <c r="G46" s="9"/>
      <c r="H46" s="10"/>
    </row>
    <row r="47" spans="2:8" x14ac:dyDescent="0.25">
      <c r="B47" s="11" t="s">
        <v>15</v>
      </c>
      <c r="C47" s="4">
        <v>3.1800000000000002E-2</v>
      </c>
      <c r="D47" s="7">
        <v>5</v>
      </c>
      <c r="F47" s="8"/>
      <c r="G47" s="9"/>
      <c r="H47" s="10"/>
    </row>
    <row r="48" spans="2:8" x14ac:dyDescent="0.25">
      <c r="B48" s="11" t="s">
        <v>17</v>
      </c>
      <c r="C48" s="4">
        <v>2.7269999999999999E-2</v>
      </c>
      <c r="D48" s="7">
        <v>3</v>
      </c>
      <c r="F48" s="8"/>
      <c r="G48" s="9"/>
      <c r="H48" s="10"/>
    </row>
    <row r="49" spans="2:4" x14ac:dyDescent="0.25">
      <c r="B49" s="11" t="s">
        <v>22</v>
      </c>
      <c r="C49" s="4">
        <v>1.6E-2</v>
      </c>
      <c r="D49" s="7">
        <v>1</v>
      </c>
    </row>
    <row r="50" spans="2:4" x14ac:dyDescent="0.25">
      <c r="B50" s="11" t="s">
        <v>19</v>
      </c>
      <c r="C50" s="4">
        <v>1.09E-2</v>
      </c>
      <c r="D50" s="7">
        <v>1</v>
      </c>
    </row>
    <row r="51" spans="2:4" x14ac:dyDescent="0.25">
      <c r="B51" s="11" t="s">
        <v>21</v>
      </c>
      <c r="C51" s="4">
        <v>4.8999999999999998E-3</v>
      </c>
      <c r="D51" s="7">
        <v>2</v>
      </c>
    </row>
    <row r="52" spans="2:4" x14ac:dyDescent="0.25">
      <c r="B52" s="11" t="s">
        <v>14</v>
      </c>
      <c r="C52" s="4">
        <v>3.0000000000000001E-3</v>
      </c>
      <c r="D52" s="7">
        <v>1</v>
      </c>
    </row>
    <row r="53" spans="2:4" x14ac:dyDescent="0.25">
      <c r="B53" s="11" t="s">
        <v>23</v>
      </c>
      <c r="C53" s="4">
        <v>0</v>
      </c>
      <c r="D53" s="7">
        <v>0</v>
      </c>
    </row>
    <row r="54" spans="2:4" x14ac:dyDescent="0.25">
      <c r="B54" s="11" t="s">
        <v>24</v>
      </c>
      <c r="C54" s="4">
        <v>0</v>
      </c>
      <c r="D54" s="7">
        <v>0</v>
      </c>
    </row>
    <row r="55" spans="2:4" ht="15.75" thickBot="1" x14ac:dyDescent="0.3">
      <c r="B55" s="15" t="s">
        <v>5</v>
      </c>
      <c r="C55" s="16">
        <f>SUM(C41:C54)</f>
        <v>7.7458717199999976</v>
      </c>
      <c r="D55" s="17">
        <f>SUM(D41:D54)</f>
        <v>128</v>
      </c>
    </row>
  </sheetData>
  <mergeCells count="3">
    <mergeCell ref="C4:D4"/>
    <mergeCell ref="C24:D24"/>
    <mergeCell ref="C39:D39"/>
  </mergeCells>
  <pageMargins left="0.7" right="0.7" top="0.75" bottom="0.75" header="0.3" footer="0.3"/>
  <drawing r:id="rId1"/>
  <tableParts count="3">
    <tablePart r:id="rId2"/>
    <tablePart r:id="rId3"/>
    <tablePart r:id="rId4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749992370372631"/>
  </sheetPr>
  <dimension ref="B2:H55"/>
  <sheetViews>
    <sheetView workbookViewId="0">
      <selection activeCell="B2" sqref="B2"/>
    </sheetView>
  </sheetViews>
  <sheetFormatPr baseColWidth="10" defaultRowHeight="15" x14ac:dyDescent="0.25"/>
  <cols>
    <col min="2" max="2" width="54.42578125" bestFit="1" customWidth="1"/>
    <col min="3" max="4" width="19.7109375" style="3" customWidth="1"/>
    <col min="6" max="6" width="51.85546875" bestFit="1" customWidth="1"/>
  </cols>
  <sheetData>
    <row r="2" spans="2:8" ht="15.75" x14ac:dyDescent="0.25">
      <c r="B2" s="1" t="s">
        <v>31</v>
      </c>
      <c r="C2"/>
      <c r="D2"/>
    </row>
    <row r="3" spans="2:8" ht="16.5" thickBot="1" x14ac:dyDescent="0.3">
      <c r="B3" s="2" t="s">
        <v>0</v>
      </c>
    </row>
    <row r="4" spans="2:8" x14ac:dyDescent="0.25">
      <c r="C4" s="25" t="s">
        <v>25</v>
      </c>
      <c r="D4" s="26"/>
    </row>
    <row r="5" spans="2:8" ht="15.75" thickBot="1" x14ac:dyDescent="0.3">
      <c r="B5" s="12" t="s">
        <v>1</v>
      </c>
      <c r="C5" s="13" t="s">
        <v>26</v>
      </c>
      <c r="D5" s="14" t="s">
        <v>3</v>
      </c>
    </row>
    <row r="6" spans="2:8" x14ac:dyDescent="0.25">
      <c r="B6" s="11" t="s">
        <v>39</v>
      </c>
      <c r="C6" s="4">
        <v>17.039072829999999</v>
      </c>
      <c r="D6" s="7">
        <v>224</v>
      </c>
      <c r="F6" s="8"/>
      <c r="G6" s="9"/>
      <c r="H6" s="10"/>
    </row>
    <row r="7" spans="2:8" x14ac:dyDescent="0.25">
      <c r="B7" s="11" t="s">
        <v>34</v>
      </c>
      <c r="C7" s="4">
        <v>11.514684410000001</v>
      </c>
      <c r="D7" s="7">
        <v>168</v>
      </c>
      <c r="F7" s="8"/>
      <c r="G7" s="9"/>
      <c r="H7" s="10"/>
    </row>
    <row r="8" spans="2:8" x14ac:dyDescent="0.25">
      <c r="B8" s="11" t="s">
        <v>36</v>
      </c>
      <c r="C8" s="4">
        <v>7.5105262600000007</v>
      </c>
      <c r="D8" s="7">
        <v>75</v>
      </c>
      <c r="F8" s="8"/>
      <c r="G8" s="9"/>
      <c r="H8" s="10"/>
    </row>
    <row r="9" spans="2:8" x14ac:dyDescent="0.25">
      <c r="B9" s="11" t="s">
        <v>38</v>
      </c>
      <c r="C9" s="4">
        <v>7.0923835199999994</v>
      </c>
      <c r="D9" s="7">
        <v>22</v>
      </c>
      <c r="F9" s="8"/>
      <c r="G9" s="9"/>
      <c r="H9" s="10"/>
    </row>
    <row r="10" spans="2:8" x14ac:dyDescent="0.25">
      <c r="B10" s="11" t="s">
        <v>4</v>
      </c>
      <c r="C10" s="4">
        <v>5.02372364</v>
      </c>
      <c r="D10" s="7">
        <v>9</v>
      </c>
      <c r="F10" s="8"/>
      <c r="G10" s="9"/>
      <c r="H10" s="10"/>
    </row>
    <row r="11" spans="2:8" x14ac:dyDescent="0.25">
      <c r="B11" s="11" t="s">
        <v>35</v>
      </c>
      <c r="C11" s="4">
        <v>1.6027628600000001</v>
      </c>
      <c r="D11" s="7">
        <v>187</v>
      </c>
      <c r="F11" s="8"/>
      <c r="G11" s="9"/>
      <c r="H11" s="10"/>
    </row>
    <row r="12" spans="2:8" x14ac:dyDescent="0.25">
      <c r="B12" s="11" t="s">
        <v>40</v>
      </c>
      <c r="C12" s="4">
        <v>1.4178426</v>
      </c>
      <c r="D12" s="7">
        <v>8</v>
      </c>
      <c r="F12" s="8"/>
      <c r="G12" s="9"/>
      <c r="H12" s="10"/>
    </row>
    <row r="13" spans="2:8" x14ac:dyDescent="0.25">
      <c r="B13" s="11" t="s">
        <v>41</v>
      </c>
      <c r="C13" s="4">
        <v>1.018203E-2</v>
      </c>
      <c r="D13" s="7">
        <v>1</v>
      </c>
      <c r="F13" s="8"/>
      <c r="G13" s="9"/>
      <c r="H13" s="10"/>
    </row>
    <row r="14" spans="2:8" x14ac:dyDescent="0.25">
      <c r="B14" s="11" t="s">
        <v>37</v>
      </c>
      <c r="C14" s="4">
        <v>0</v>
      </c>
      <c r="D14" s="7">
        <v>0</v>
      </c>
    </row>
    <row r="15" spans="2:8" x14ac:dyDescent="0.25">
      <c r="B15" s="11" t="s">
        <v>42</v>
      </c>
      <c r="C15" s="4">
        <v>0</v>
      </c>
      <c r="D15" s="7">
        <v>0</v>
      </c>
    </row>
    <row r="16" spans="2:8" ht="15.75" thickBot="1" x14ac:dyDescent="0.3">
      <c r="B16" s="15" t="s">
        <v>5</v>
      </c>
      <c r="C16" s="16">
        <f>SUBTOTAL(109,Tabla26[Saldo])</f>
        <v>51.211178150000002</v>
      </c>
      <c r="D16" s="17">
        <f>SUBTOTAL(109,Tabla26[Créditos])</f>
        <v>694</v>
      </c>
    </row>
    <row r="17" spans="2:8" x14ac:dyDescent="0.25">
      <c r="B17" s="5"/>
    </row>
    <row r="18" spans="2:8" x14ac:dyDescent="0.25">
      <c r="B18" s="5"/>
    </row>
    <row r="19" spans="2:8" x14ac:dyDescent="0.25">
      <c r="B19" s="5"/>
    </row>
    <row r="20" spans="2:8" x14ac:dyDescent="0.25">
      <c r="B20" s="5"/>
    </row>
    <row r="21" spans="2:8" x14ac:dyDescent="0.25">
      <c r="B21" s="5"/>
    </row>
    <row r="22" spans="2:8" ht="15.75" x14ac:dyDescent="0.25">
      <c r="B22" s="1" t="s">
        <v>32</v>
      </c>
      <c r="D22" s="6"/>
    </row>
    <row r="23" spans="2:8" ht="16.5" thickBot="1" x14ac:dyDescent="0.3">
      <c r="B23" s="2" t="s">
        <v>0</v>
      </c>
      <c r="D23" s="6"/>
    </row>
    <row r="24" spans="2:8" x14ac:dyDescent="0.25">
      <c r="C24" s="25" t="s">
        <v>25</v>
      </c>
      <c r="D24" s="26"/>
      <c r="F24" s="8"/>
      <c r="G24" s="9"/>
      <c r="H24" s="10"/>
    </row>
    <row r="25" spans="2:8" ht="15.75" thickBot="1" x14ac:dyDescent="0.3">
      <c r="B25" s="19" t="s">
        <v>1</v>
      </c>
      <c r="C25" s="13" t="s">
        <v>26</v>
      </c>
      <c r="D25" s="14" t="s">
        <v>3</v>
      </c>
      <c r="F25" s="8"/>
      <c r="G25" s="9"/>
      <c r="H25" s="10"/>
    </row>
    <row r="26" spans="2:8" x14ac:dyDescent="0.25">
      <c r="B26" s="18" t="s">
        <v>6</v>
      </c>
      <c r="C26" s="4">
        <v>3.2943097599999995</v>
      </c>
      <c r="D26" s="7">
        <v>351</v>
      </c>
      <c r="F26" s="8"/>
      <c r="G26" s="9"/>
      <c r="H26" s="10"/>
    </row>
    <row r="27" spans="2:8" x14ac:dyDescent="0.25">
      <c r="B27" s="18" t="s">
        <v>7</v>
      </c>
      <c r="C27" s="4">
        <v>4.6782015199999991</v>
      </c>
      <c r="D27" s="7">
        <v>130</v>
      </c>
      <c r="F27" s="8"/>
      <c r="G27" s="9"/>
      <c r="H27" s="10"/>
    </row>
    <row r="28" spans="2:8" x14ac:dyDescent="0.25">
      <c r="B28" s="18" t="s">
        <v>8</v>
      </c>
      <c r="C28" s="4">
        <v>18.240164209999985</v>
      </c>
      <c r="D28" s="7">
        <v>147</v>
      </c>
      <c r="F28" s="8"/>
      <c r="G28" s="9"/>
      <c r="H28" s="10"/>
    </row>
    <row r="29" spans="2:8" x14ac:dyDescent="0.25">
      <c r="B29" s="18" t="s">
        <v>9</v>
      </c>
      <c r="C29" s="4">
        <v>13.600068439999999</v>
      </c>
      <c r="D29" s="7">
        <v>40</v>
      </c>
    </row>
    <row r="30" spans="2:8" x14ac:dyDescent="0.25">
      <c r="B30" s="18" t="s">
        <v>10</v>
      </c>
      <c r="C30" s="4">
        <v>11.39843422</v>
      </c>
      <c r="D30" s="7">
        <v>26</v>
      </c>
    </row>
    <row r="31" spans="2:8" ht="15.75" thickBot="1" x14ac:dyDescent="0.3">
      <c r="B31" s="20" t="s">
        <v>5</v>
      </c>
      <c r="C31" s="16">
        <f>SUM(C26:C30)</f>
        <v>51.211178149999981</v>
      </c>
      <c r="D31" s="17">
        <f t="shared" ref="D31" si="0">SUM(D26:D30)</f>
        <v>694</v>
      </c>
    </row>
    <row r="32" spans="2:8" x14ac:dyDescent="0.25">
      <c r="B32" s="5"/>
    </row>
    <row r="37" spans="2:8" ht="15.75" x14ac:dyDescent="0.25">
      <c r="B37" s="1" t="s">
        <v>33</v>
      </c>
    </row>
    <row r="38" spans="2:8" ht="16.5" thickBot="1" x14ac:dyDescent="0.3">
      <c r="B38" s="2" t="s">
        <v>0</v>
      </c>
    </row>
    <row r="39" spans="2:8" x14ac:dyDescent="0.25">
      <c r="C39" s="25" t="s">
        <v>25</v>
      </c>
      <c r="D39" s="26"/>
    </row>
    <row r="40" spans="2:8" ht="15.75" thickBot="1" x14ac:dyDescent="0.3">
      <c r="B40" s="12" t="s">
        <v>1</v>
      </c>
      <c r="C40" s="13" t="s">
        <v>26</v>
      </c>
      <c r="D40" s="14" t="s">
        <v>3</v>
      </c>
    </row>
    <row r="41" spans="2:8" x14ac:dyDescent="0.25">
      <c r="B41" s="11" t="s">
        <v>11</v>
      </c>
      <c r="C41" s="4">
        <v>29.787322540000002</v>
      </c>
      <c r="D41" s="7">
        <v>396</v>
      </c>
      <c r="F41" s="8"/>
      <c r="G41" s="9"/>
      <c r="H41" s="10"/>
    </row>
    <row r="42" spans="2:8" x14ac:dyDescent="0.25">
      <c r="B42" s="11" t="s">
        <v>12</v>
      </c>
      <c r="C42" s="4">
        <v>14.298927999999998</v>
      </c>
      <c r="D42" s="7">
        <v>139</v>
      </c>
      <c r="F42" s="8"/>
      <c r="G42" s="9"/>
      <c r="H42" s="10"/>
    </row>
    <row r="43" spans="2:8" x14ac:dyDescent="0.25">
      <c r="B43" s="11" t="s">
        <v>14</v>
      </c>
      <c r="C43" s="4">
        <v>2.8524981400000002</v>
      </c>
      <c r="D43" s="7">
        <v>22</v>
      </c>
      <c r="F43" s="8"/>
      <c r="G43" s="9"/>
      <c r="H43" s="10"/>
    </row>
    <row r="44" spans="2:8" x14ac:dyDescent="0.25">
      <c r="B44" s="11" t="s">
        <v>13</v>
      </c>
      <c r="C44" s="4">
        <v>1.82269653</v>
      </c>
      <c r="D44" s="7">
        <v>20</v>
      </c>
      <c r="F44" s="8"/>
      <c r="G44" s="9"/>
      <c r="H44" s="10"/>
    </row>
    <row r="45" spans="2:8" x14ac:dyDescent="0.25">
      <c r="B45" s="11" t="s">
        <v>15</v>
      </c>
      <c r="C45" s="4">
        <v>0.87778170000000022</v>
      </c>
      <c r="D45" s="7">
        <v>23</v>
      </c>
      <c r="F45" s="8"/>
      <c r="G45" s="9"/>
      <c r="H45" s="10"/>
    </row>
    <row r="46" spans="2:8" x14ac:dyDescent="0.25">
      <c r="B46" s="11" t="s">
        <v>16</v>
      </c>
      <c r="C46" s="4">
        <v>0.42576491</v>
      </c>
      <c r="D46" s="7">
        <v>11</v>
      </c>
      <c r="F46" s="8"/>
      <c r="G46" s="9"/>
      <c r="H46" s="10"/>
    </row>
    <row r="47" spans="2:8" x14ac:dyDescent="0.25">
      <c r="B47" s="11" t="s">
        <v>20</v>
      </c>
      <c r="C47" s="4">
        <v>0.39189171999999989</v>
      </c>
      <c r="D47" s="7">
        <v>29</v>
      </c>
      <c r="F47" s="8"/>
      <c r="G47" s="9"/>
      <c r="H47" s="10"/>
    </row>
    <row r="48" spans="2:8" x14ac:dyDescent="0.25">
      <c r="B48" s="11" t="s">
        <v>19</v>
      </c>
      <c r="C48" s="4">
        <v>0.29961276999999997</v>
      </c>
      <c r="D48" s="7">
        <v>4</v>
      </c>
      <c r="F48" s="8"/>
      <c r="G48" s="9"/>
      <c r="H48" s="10"/>
    </row>
    <row r="49" spans="2:8" x14ac:dyDescent="0.25">
      <c r="B49" s="11" t="s">
        <v>17</v>
      </c>
      <c r="C49" s="4">
        <v>0.25453144</v>
      </c>
      <c r="D49" s="7">
        <v>13</v>
      </c>
      <c r="F49" s="8"/>
      <c r="G49" s="9"/>
      <c r="H49" s="10"/>
    </row>
    <row r="50" spans="2:8" x14ac:dyDescent="0.25">
      <c r="B50" s="11" t="s">
        <v>23</v>
      </c>
      <c r="C50" s="4">
        <v>0.10140987</v>
      </c>
      <c r="D50" s="7">
        <v>15</v>
      </c>
      <c r="F50" s="8"/>
      <c r="G50" s="9"/>
      <c r="H50" s="10"/>
    </row>
    <row r="51" spans="2:8" x14ac:dyDescent="0.25">
      <c r="B51" s="11" t="s">
        <v>18</v>
      </c>
      <c r="C51" s="4">
        <v>4.0949890000000003E-2</v>
      </c>
      <c r="D51" s="7">
        <v>10</v>
      </c>
      <c r="F51" s="8"/>
      <c r="G51" s="9"/>
      <c r="H51" s="10"/>
    </row>
    <row r="52" spans="2:8" x14ac:dyDescent="0.25">
      <c r="B52" s="11" t="s">
        <v>21</v>
      </c>
      <c r="C52" s="4">
        <v>4.0136630000000006E-2</v>
      </c>
      <c r="D52" s="7">
        <v>10</v>
      </c>
      <c r="F52" s="8"/>
      <c r="G52" s="9"/>
      <c r="H52" s="10"/>
    </row>
    <row r="53" spans="2:8" x14ac:dyDescent="0.25">
      <c r="B53" s="11" t="s">
        <v>22</v>
      </c>
      <c r="C53" s="4">
        <v>1.577336E-2</v>
      </c>
      <c r="D53" s="7">
        <v>1</v>
      </c>
      <c r="F53" s="8"/>
      <c r="G53" s="9"/>
      <c r="H53" s="10"/>
    </row>
    <row r="54" spans="2:8" x14ac:dyDescent="0.25">
      <c r="B54" s="11" t="s">
        <v>24</v>
      </c>
      <c r="C54" s="4">
        <v>1.88065E-3</v>
      </c>
      <c r="D54" s="7">
        <v>1</v>
      </c>
    </row>
    <row r="55" spans="2:8" ht="15.75" thickBot="1" x14ac:dyDescent="0.3">
      <c r="B55" s="15" t="s">
        <v>5</v>
      </c>
      <c r="C55" s="16">
        <f>SUM(C41:C54)</f>
        <v>51.211178149999995</v>
      </c>
      <c r="D55" s="17">
        <f>SUM(D41:D54)</f>
        <v>694</v>
      </c>
    </row>
  </sheetData>
  <mergeCells count="3">
    <mergeCell ref="C4:D4"/>
    <mergeCell ref="C24:D24"/>
    <mergeCell ref="C39:D39"/>
  </mergeCells>
  <pageMargins left="0.7" right="0.7" top="0.75" bottom="0.75" header="0.3" footer="0.3"/>
  <drawing r:id="rId1"/>
  <tableParts count="3">
    <tablePart r:id="rId2"/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BDES - Monto Otorgado</vt:lpstr>
      <vt:lpstr>BDES - Saldo de Cartera</vt:lpstr>
      <vt:lpstr>FDE - Monto Otorgado</vt:lpstr>
      <vt:lpstr>FDE - Saldo de Cartera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Mauricio Ríos</dc:creator>
  <cp:lastModifiedBy>Roberto Méndez</cp:lastModifiedBy>
  <dcterms:created xsi:type="dcterms:W3CDTF">2018-05-16T19:09:38Z</dcterms:created>
  <dcterms:modified xsi:type="dcterms:W3CDTF">2018-07-13T19:37:24Z</dcterms:modified>
</cp:coreProperties>
</file>