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 activeTab="1"/>
  </bookViews>
  <sheets>
    <sheet name="EEPI" sheetId="2" r:id="rId1"/>
    <sheet name="EEPE" sheetId="1" r:id="rId2"/>
  </sheets>
  <definedNames>
    <definedName name="_xlnm._FilterDatabase" localSheetId="1" hidden="1">EEPE!$A$5:$E$154</definedName>
    <definedName name="_xlnm._FilterDatabase" localSheetId="0" hidden="1">EEPI!$A$5:$E$47</definedName>
  </definedNames>
  <calcPr calcId="162913"/>
</workbook>
</file>

<file path=xl/calcChain.xml><?xml version="1.0" encoding="utf-8"?>
<calcChain xmlns="http://schemas.openxmlformats.org/spreadsheetml/2006/main">
  <c r="C154" i="1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C47" i="2"/>
  <c r="D47" i="2"/>
  <c r="E47" i="2" l="1"/>
  <c r="D152" i="1"/>
  <c r="D151" i="1" s="1"/>
  <c r="C152" i="1"/>
  <c r="C151" i="1" s="1"/>
  <c r="D149" i="1"/>
  <c r="C149" i="1"/>
  <c r="D146" i="1"/>
  <c r="C146" i="1"/>
  <c r="D143" i="1"/>
  <c r="C143" i="1"/>
  <c r="D139" i="1"/>
  <c r="C139" i="1"/>
  <c r="D137" i="1"/>
  <c r="C137" i="1"/>
  <c r="D135" i="1"/>
  <c r="C135" i="1"/>
  <c r="D125" i="1"/>
  <c r="C125" i="1"/>
  <c r="D122" i="1"/>
  <c r="C122" i="1"/>
  <c r="D119" i="1"/>
  <c r="C119" i="1"/>
  <c r="C118" i="1" s="1"/>
  <c r="D116" i="1"/>
  <c r="C116" i="1"/>
  <c r="D112" i="1"/>
  <c r="C112" i="1"/>
  <c r="D108" i="1"/>
  <c r="C108" i="1"/>
  <c r="D102" i="1"/>
  <c r="C102" i="1"/>
  <c r="D100" i="1"/>
  <c r="C100" i="1"/>
  <c r="D97" i="1"/>
  <c r="C97" i="1"/>
  <c r="D94" i="1"/>
  <c r="C94" i="1"/>
  <c r="D85" i="1"/>
  <c r="C85" i="1"/>
  <c r="D80" i="1"/>
  <c r="C80" i="1"/>
  <c r="D63" i="1"/>
  <c r="C63" i="1"/>
  <c r="D58" i="1"/>
  <c r="C58" i="1"/>
  <c r="D38" i="1"/>
  <c r="C38" i="1"/>
  <c r="D34" i="1"/>
  <c r="C34" i="1"/>
  <c r="D31" i="1"/>
  <c r="C31" i="1"/>
  <c r="D29" i="1"/>
  <c r="C29" i="1"/>
  <c r="D25" i="1"/>
  <c r="C25" i="1"/>
  <c r="D21" i="1"/>
  <c r="C21" i="1"/>
  <c r="D18" i="1"/>
  <c r="C18" i="1"/>
  <c r="D13" i="1"/>
  <c r="C13" i="1"/>
  <c r="D7" i="1"/>
  <c r="C7" i="1"/>
  <c r="D118" i="1" l="1"/>
  <c r="C6" i="1"/>
  <c r="C124" i="1"/>
  <c r="D6" i="1"/>
  <c r="D124" i="1"/>
  <c r="C37" i="1"/>
  <c r="D37" i="1"/>
  <c r="D145" i="1"/>
  <c r="C145" i="1"/>
  <c r="C96" i="1"/>
  <c r="D96" i="1"/>
  <c r="E148" i="1" l="1"/>
  <c r="E141" i="1"/>
  <c r="E140" i="1"/>
  <c r="E27" i="1"/>
  <c r="E28" i="1"/>
  <c r="E30" i="1"/>
  <c r="E29" i="1" s="1"/>
  <c r="E32" i="1"/>
  <c r="E33" i="1"/>
  <c r="E35" i="1"/>
  <c r="E36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6" i="1"/>
  <c r="E87" i="1"/>
  <c r="E88" i="1"/>
  <c r="E89" i="1"/>
  <c r="E90" i="1"/>
  <c r="E91" i="1"/>
  <c r="E92" i="1"/>
  <c r="E93" i="1"/>
  <c r="E95" i="1"/>
  <c r="E94" i="1" s="1"/>
  <c r="E98" i="1"/>
  <c r="E99" i="1"/>
  <c r="E101" i="1"/>
  <c r="E100" i="1" s="1"/>
  <c r="E103" i="1"/>
  <c r="E104" i="1"/>
  <c r="E105" i="1"/>
  <c r="E106" i="1"/>
  <c r="E107" i="1"/>
  <c r="E109" i="1"/>
  <c r="E110" i="1"/>
  <c r="E111" i="1"/>
  <c r="E113" i="1"/>
  <c r="E114" i="1"/>
  <c r="E115" i="1"/>
  <c r="E117" i="1"/>
  <c r="E116" i="1" s="1"/>
  <c r="E120" i="1"/>
  <c r="E121" i="1"/>
  <c r="E123" i="1"/>
  <c r="E122" i="1" s="1"/>
  <c r="E126" i="1"/>
  <c r="E127" i="1"/>
  <c r="E128" i="1"/>
  <c r="E129" i="1"/>
  <c r="E130" i="1"/>
  <c r="E131" i="1"/>
  <c r="E132" i="1"/>
  <c r="E133" i="1"/>
  <c r="E134" i="1"/>
  <c r="E136" i="1"/>
  <c r="E135" i="1" s="1"/>
  <c r="E138" i="1"/>
  <c r="E137" i="1" s="1"/>
  <c r="E23" i="1"/>
  <c r="E24" i="1"/>
  <c r="E22" i="1"/>
  <c r="E19" i="1"/>
  <c r="E17" i="1"/>
  <c r="E16" i="1"/>
  <c r="E15" i="1"/>
  <c r="E14" i="1"/>
  <c r="E9" i="1"/>
  <c r="E10" i="1"/>
  <c r="E11" i="1"/>
  <c r="E12" i="1"/>
  <c r="E31" i="1" l="1"/>
  <c r="E119" i="1"/>
  <c r="E118" i="1" s="1"/>
  <c r="E112" i="1"/>
  <c r="E97" i="1"/>
  <c r="E63" i="1"/>
  <c r="E58" i="1"/>
  <c r="E125" i="1"/>
  <c r="E108" i="1"/>
  <c r="E102" i="1"/>
  <c r="E85" i="1"/>
  <c r="E80" i="1"/>
  <c r="E38" i="1"/>
  <c r="E34" i="1"/>
  <c r="E142" i="1"/>
  <c r="E139" i="1" s="1"/>
  <c r="E144" i="1"/>
  <c r="E143" i="1" s="1"/>
  <c r="E147" i="1"/>
  <c r="E146" i="1" s="1"/>
  <c r="E150" i="1"/>
  <c r="E149" i="1" s="1"/>
  <c r="E153" i="1"/>
  <c r="E152" i="1" s="1"/>
  <c r="E151" i="1" s="1"/>
  <c r="E8" i="1"/>
  <c r="E20" i="1"/>
  <c r="E26" i="1"/>
  <c r="E96" i="1" l="1"/>
  <c r="E37" i="1"/>
  <c r="E124" i="1"/>
  <c r="E18" i="1"/>
  <c r="E145" i="1"/>
  <c r="E7" i="1"/>
  <c r="E25" i="1"/>
  <c r="E21" i="1"/>
  <c r="E13" i="1"/>
  <c r="E6" i="1" l="1"/>
  <c r="E154" i="1" s="1"/>
  <c r="D154" i="1"/>
</calcChain>
</file>

<file path=xl/sharedStrings.xml><?xml version="1.0" encoding="utf-8"?>
<sst xmlns="http://schemas.openxmlformats.org/spreadsheetml/2006/main" count="406" uniqueCount="374">
  <si>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</si>
  <si>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</si>
  <si>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</si>
  <si>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</si>
  <si>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</si>
  <si>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</si>
  <si>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</si>
  <si>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</si>
  <si>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</si>
  <si>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</si>
  <si>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</si>
  <si>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</si>
  <si>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</si>
  <si>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</si>
  <si>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</si>
  <si>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</si>
  <si>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</si>
  <si>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</si>
  <si>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</si>
  <si>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</si>
  <si>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</si>
  <si>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</si>
  <si>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</si>
  <si>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</si>
  <si>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</si>
  <si>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</si>
  <si>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</si>
  <si>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</si>
  <si>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</si>
  <si>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</si>
  <si>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</si>
  <si>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</si>
  <si>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</si>
  <si>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</si>
  <si>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</si>
  <si>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</si>
  <si>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</si>
  <si>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</si>
  <si>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</si>
  <si>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</si>
  <si>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</si>
  <si>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</si>
  <si>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</si>
  <si>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</si>
  <si>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</si>
  <si>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</si>
  <si>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</si>
  <si>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</si>
  <si>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</si>
  <si>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</si>
  <si>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</si>
  <si>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</si>
  <si>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</si>
  <si>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</si>
  <si>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</si>
  <si>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</si>
  <si>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</si>
  <si>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</si>
  <si>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</si>
  <si>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</si>
  <si>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</si>
  <si>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</si>
  <si>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</si>
  <si>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</si>
  <si>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</si>
  <si>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</si>
  <si>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</si>
  <si>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</si>
  <si>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</si>
  <si>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</si>
  <si>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</si>
  <si>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</si>
  <si>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</si>
  <si>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</si>
  <si>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</si>
  <si>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</si>
  <si>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</si>
  <si>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</si>
  <si>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</si>
  <si>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</si>
  <si>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</si>
  <si>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</si>
  <si>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</si>
  <si>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</si>
  <si>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</si>
  <si>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</si>
  <si>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</si>
  <si>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</si>
  <si>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</si>
  <si>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</si>
  <si>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</si>
  <si>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</si>
  <si>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</si>
  <si>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</si>
  <si>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</si>
  <si>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</si>
  <si>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</si>
  <si>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</si>
  <si>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</si>
  <si>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</si>
  <si>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</si>
  <si>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</si>
  <si>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</si>
  <si>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</si>
  <si>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</si>
  <si>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</si>
  <si>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</si>
  <si>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</si>
  <si>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</si>
  <si>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</si>
  <si>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</si>
  <si>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</si>
  <si>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</si>
  <si>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</si>
  <si>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</si>
  <si>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</si>
  <si>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</si>
  <si>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</si>
  <si>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</si>
  <si>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</si>
  <si>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</si>
  <si>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</si>
  <si>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</si>
  <si>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</si>
  <si>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</si>
  <si>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</si>
  <si>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</si>
  <si>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</si>
  <si>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</si>
  <si>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</si>
  <si>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</si>
  <si>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</si>
  <si>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</si>
  <si>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</si>
  <si>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</si>
  <si>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</si>
  <si>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</si>
  <si>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</si>
  <si>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</si>
  <si>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</si>
  <si>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</si>
  <si>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</si>
  <si>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</si>
  <si>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</si>
  <si>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</si>
  <si>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</si>
  <si>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</si>
  <si>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</si>
  <si>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</si>
  <si>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</si>
  <si>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</si>
  <si>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</si>
  <si>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</si>
  <si>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</si>
  <si>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</si>
  <si>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</si>
  <si>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</si>
  <si>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</si>
  <si>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</si>
  <si>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</si>
  <si>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</si>
  <si>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</si>
  <si>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</si>
  <si>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</si>
  <si>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</si>
  <si>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</si>
  <si>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</si>
  <si>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</si>
  <si>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</si>
  <si>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</si>
  <si>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</si>
  <si>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</si>
  <si>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</si>
  <si>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</si>
  <si>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</si>
  <si>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</si>
  <si>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</si>
  <si>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</si>
  <si>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</si>
  <si>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</si>
  <si>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</si>
  <si>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</si>
  <si>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</si>
  <si>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</si>
  <si>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</si>
  <si>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</si>
  <si>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</si>
  <si>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</si>
  <si>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</si>
  <si>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</si>
  <si>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</si>
  <si>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</si>
  <si>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</si>
  <si>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</si>
  <si>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</si>
  <si>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</si>
  <si>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</si>
  <si>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</si>
  <si>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</si>
  <si>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</si>
  <si>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</si>
  <si>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</si>
  <si>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</si>
  <si>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</si>
  <si>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</si>
  <si>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</si>
  <si>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</si>
  <si>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</si>
  <si>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</si>
  <si>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</si>
  <si>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</si>
  <si>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</si>
  <si>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</si>
  <si>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</si>
  <si>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</si>
  <si>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</si>
  <si>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</si>
  <si>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</si>
  <si>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</si>
  <si>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</si>
  <si>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</si>
  <si>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</si>
  <si>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</si>
  <si>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</si>
  <si>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</si>
  <si>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</si>
  <si>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</si>
  <si>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</si>
  <si>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</si>
  <si>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</si>
  <si>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</si>
  <si>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</si>
  <si>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</si>
  <si>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</si>
  <si>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</si>
  <si>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</si>
  <si>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</si>
  <si>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</si>
  <si>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</si>
  <si>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</si>
  <si>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</si>
  <si>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</si>
  <si>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</si>
  <si>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</si>
  <si>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</si>
  <si>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</si>
  <si>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</si>
  <si>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</si>
  <si>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</si>
  <si>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</si>
  <si>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</si>
  <si>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</si>
  <si>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</si>
  <si>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</si>
  <si>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</si>
  <si>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</si>
  <si>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</si>
  <si>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</si>
  <si>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</si>
  <si>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</si>
  <si>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</si>
  <si>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</si>
  <si>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</si>
  <si>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</si>
  <si>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</si>
  <si>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</si>
  <si>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</si>
  <si>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</si>
  <si>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</si>
  <si>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</si>
  <si>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</si>
  <si>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</si>
  <si>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</si>
  <si>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</si>
  <si>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</si>
  <si>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</si>
  <si>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</si>
  <si>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</si>
  <si>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</si>
  <si>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</si>
  <si>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</si>
  <si>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</si>
  <si>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</si>
  <si>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</si>
  <si>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</si>
  <si>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</si>
  <si>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</si>
  <si>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</si>
  <si>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</si>
  <si>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</si>
  <si>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</si>
  <si>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</si>
  <si>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</si>
  <si>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</si>
  <si>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</si>
  <si>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</si>
  <si>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</si>
  <si>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</si>
  <si>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</si>
  <si>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</si>
  <si>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</si>
  <si>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</si>
  <si>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</si>
  <si>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</si>
  <si>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</si>
  <si>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</si>
  <si>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</si>
  <si>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</si>
  <si>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</si>
  <si>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</si>
  <si>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</si>
  <si>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</si>
  <si>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</si>
  <si>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</si>
  <si>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</si>
  <si>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</si>
  <si>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</si>
  <si>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</si>
  <si>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</si>
  <si>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</si>
  <si>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</si>
  <si>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</si>
  <si>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</si>
  <si>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</si>
  <si>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</si>
  <si>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</si>
  <si>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</si>
  <si>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</si>
  <si>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</si>
  <si>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</si>
  <si>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</si>
  <si>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</si>
  <si>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</si>
  <si>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</si>
  <si>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</si>
  <si>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</si>
  <si>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</si>
  <si>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</si>
  <si>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</si>
  <si>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</si>
  <si>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</si>
  <si>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</si>
  <si>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</si>
  <si>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</si>
  <si>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</si>
  <si>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</si>
  <si>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516</t>
  </si>
  <si>
    <t>Gastos de Representación</t>
  </si>
  <si>
    <t>51601</t>
  </si>
  <si>
    <t>Por Prestación de Servicios en el País</t>
  </si>
  <si>
    <t>15603</t>
  </si>
  <si>
    <t xml:space="preserve">Compensaciones Por Daños de Bienes Inmuebles                                                        </t>
  </si>
  <si>
    <t>22201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</si>
  <si>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</si>
  <si>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</si>
  <si>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</si>
  <si>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</si>
  <si>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62201</t>
  </si>
  <si>
    <t>54318</t>
  </si>
  <si>
    <t>Arrendamiento por el uso de Bienes Intangibles</t>
  </si>
  <si>
    <t>15699</t>
  </si>
  <si>
    <t xml:space="preserve">Compensaciones Por Pérdidas o Daños de Bienes Diversos                                              </t>
  </si>
  <si>
    <t>22404</t>
  </si>
  <si>
    <t>61602</t>
  </si>
  <si>
    <t>De Salud y Saneamiento Ambiental</t>
  </si>
  <si>
    <t>61604</t>
  </si>
  <si>
    <t>De Vivienda y Oficina</t>
  </si>
  <si>
    <t>6220505</t>
  </si>
  <si>
    <t>Fondo de Inversión Social para el Desarrollo Local</t>
  </si>
  <si>
    <t xml:space="preserve"> Del  1 de Enero  al  30 de Noviembre del 2016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</si>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</sst>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 applyProtection="1">
      <protection locked="0"/>
    </xf>
    <xf numFmtId="44" fontId="0" fillId="0" borderId="0" xfId="1" applyFont="1"/>
    <xf numFmtId="0" fontId="0" fillId="0" borderId="0" xfId="0"/>
    <xf numFmtId="0" fontId="2" fillId="0" borderId="0" xfId="0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/>
    <xf numFmtId="44" fontId="2" fillId="0" borderId="1" xfId="1" applyFont="1" applyFill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0" workbookViewId="0">
      <selection activeCell="A55" sqref="A55:E56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2" customWidth="1"/>
    <col min="4" max="4" width="17.85546875" style="2" bestFit="1" customWidth="1"/>
    <col min="5" max="5" width="17.5703125" style="2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22" t="s">
        <v>249</v>
      </c>
      <c r="B2" s="22"/>
      <c r="C2" s="22"/>
      <c r="D2" s="22"/>
      <c r="E2" s="22"/>
    </row>
    <row r="3" spans="1:5" x14ac:dyDescent="0.25">
      <c r="A3" s="22" t="s">
        <v>369</v>
      </c>
      <c r="B3" s="22"/>
      <c r="C3" s="22"/>
      <c r="D3" s="22"/>
      <c r="E3" s="22"/>
    </row>
    <row r="4" spans="1:5" x14ac:dyDescent="0.25">
      <c r="A4" s="22" t="s">
        <v>2</v>
      </c>
      <c r="B4" s="22"/>
      <c r="C4" s="22"/>
      <c r="D4" s="22"/>
      <c r="E4" s="22"/>
    </row>
    <row r="5" spans="1:5" ht="30" x14ac:dyDescent="0.25">
      <c r="A5" s="6" t="s">
        <v>3</v>
      </c>
      <c r="B5" s="6" t="s">
        <v>4</v>
      </c>
      <c r="C5" s="7" t="s">
        <v>5</v>
      </c>
      <c r="D5" s="7" t="s">
        <v>250</v>
      </c>
      <c r="E5" s="7" t="s">
        <v>7</v>
      </c>
    </row>
    <row r="6" spans="1:5" x14ac:dyDescent="0.25">
      <c r="A6" s="19" t="s">
        <v>251</v>
      </c>
      <c r="B6" s="19" t="s">
        <v>252</v>
      </c>
      <c r="C6" s="19">
        <v>123149566.36</v>
      </c>
      <c r="D6" s="19">
        <v>147018922.44999999</v>
      </c>
      <c r="E6" s="19">
        <f>C6-D6</f>
        <v>-23869356.089999989</v>
      </c>
    </row>
    <row r="7" spans="1:5" x14ac:dyDescent="0.25">
      <c r="A7" s="11" t="s">
        <v>253</v>
      </c>
      <c r="B7" s="11" t="s">
        <v>254</v>
      </c>
      <c r="C7" s="12">
        <v>120257347.42</v>
      </c>
      <c r="D7" s="12">
        <v>145075944.03999999</v>
      </c>
      <c r="E7" s="12">
        <f t="shared" ref="E7:E46" si="0">C7-D7</f>
        <v>-24818596.61999999</v>
      </c>
    </row>
    <row r="8" spans="1:5" x14ac:dyDescent="0.25">
      <c r="A8" s="11" t="s">
        <v>255</v>
      </c>
      <c r="B8" s="11" t="s">
        <v>256</v>
      </c>
      <c r="C8" s="12">
        <v>112062120</v>
      </c>
      <c r="D8" s="12">
        <v>133447809.8</v>
      </c>
      <c r="E8" s="12">
        <f t="shared" si="0"/>
        <v>-21385689.799999997</v>
      </c>
    </row>
    <row r="9" spans="1:5" x14ac:dyDescent="0.25">
      <c r="A9" s="11" t="s">
        <v>257</v>
      </c>
      <c r="B9" s="11" t="s">
        <v>258</v>
      </c>
      <c r="C9" s="12">
        <v>8195227.4199999999</v>
      </c>
      <c r="D9" s="12">
        <v>11628134.24</v>
      </c>
      <c r="E9" s="12">
        <f t="shared" si="0"/>
        <v>-3432906.8200000003</v>
      </c>
    </row>
    <row r="10" spans="1:5" x14ac:dyDescent="0.25">
      <c r="A10" s="11" t="s">
        <v>259</v>
      </c>
      <c r="B10" s="11" t="s">
        <v>260</v>
      </c>
      <c r="C10" s="12">
        <v>1536000</v>
      </c>
      <c r="D10" s="12">
        <v>77524.7</v>
      </c>
      <c r="E10" s="12">
        <f t="shared" si="0"/>
        <v>1458475.3</v>
      </c>
    </row>
    <row r="11" spans="1:5" x14ac:dyDescent="0.25">
      <c r="A11" s="11" t="s">
        <v>261</v>
      </c>
      <c r="B11" s="11" t="s">
        <v>262</v>
      </c>
      <c r="C11" s="12">
        <v>1536000</v>
      </c>
      <c r="D11" s="12">
        <v>77524.7</v>
      </c>
      <c r="E11" s="12">
        <f t="shared" si="0"/>
        <v>1458475.3</v>
      </c>
    </row>
    <row r="12" spans="1:5" x14ac:dyDescent="0.25">
      <c r="A12" s="11" t="s">
        <v>263</v>
      </c>
      <c r="B12" s="11" t="s">
        <v>264</v>
      </c>
      <c r="C12" s="12">
        <v>1356218.94</v>
      </c>
      <c r="D12" s="12">
        <v>1865453.71</v>
      </c>
      <c r="E12" s="12">
        <f t="shared" si="0"/>
        <v>-509234.77</v>
      </c>
    </row>
    <row r="13" spans="1:5" x14ac:dyDescent="0.25">
      <c r="A13" s="11" t="s">
        <v>265</v>
      </c>
      <c r="B13" s="11" t="s">
        <v>264</v>
      </c>
      <c r="C13" s="12">
        <v>1356218.94</v>
      </c>
      <c r="D13" s="12">
        <v>1865453.71</v>
      </c>
      <c r="E13" s="12">
        <f t="shared" si="0"/>
        <v>-509234.77</v>
      </c>
    </row>
    <row r="14" spans="1:5" x14ac:dyDescent="0.25">
      <c r="A14" s="19" t="s">
        <v>266</v>
      </c>
      <c r="B14" s="19" t="s">
        <v>267</v>
      </c>
      <c r="C14" s="19">
        <v>1911318.35</v>
      </c>
      <c r="D14" s="19">
        <v>1286490.8999999999</v>
      </c>
      <c r="E14" s="19">
        <f t="shared" si="0"/>
        <v>624827.45000000019</v>
      </c>
    </row>
    <row r="15" spans="1:5" x14ac:dyDescent="0.25">
      <c r="A15" s="11" t="s">
        <v>268</v>
      </c>
      <c r="B15" s="11" t="s">
        <v>269</v>
      </c>
      <c r="C15" s="12">
        <v>193535</v>
      </c>
      <c r="D15" s="12">
        <v>28309.279999999999</v>
      </c>
      <c r="E15" s="12">
        <f t="shared" si="0"/>
        <v>165225.72</v>
      </c>
    </row>
    <row r="16" spans="1:5" x14ac:dyDescent="0.25">
      <c r="A16" s="11" t="s">
        <v>270</v>
      </c>
      <c r="B16" s="11" t="s">
        <v>271</v>
      </c>
      <c r="C16" s="12">
        <v>193535</v>
      </c>
      <c r="D16" s="12">
        <v>28309.279999999999</v>
      </c>
      <c r="E16" s="12">
        <f t="shared" si="0"/>
        <v>165225.72</v>
      </c>
    </row>
    <row r="17" spans="1:5" x14ac:dyDescent="0.25">
      <c r="A17" s="11" t="s">
        <v>272</v>
      </c>
      <c r="B17" s="11" t="s">
        <v>273</v>
      </c>
      <c r="C17" s="12">
        <v>100000</v>
      </c>
      <c r="D17" s="12">
        <v>73356.039999999994</v>
      </c>
      <c r="E17" s="12">
        <f t="shared" si="0"/>
        <v>26643.960000000006</v>
      </c>
    </row>
    <row r="18" spans="1:5" x14ac:dyDescent="0.25">
      <c r="A18" s="11" t="s">
        <v>274</v>
      </c>
      <c r="B18" s="11" t="s">
        <v>275</v>
      </c>
      <c r="C18" s="12">
        <v>100000</v>
      </c>
      <c r="D18" s="12">
        <v>73356.039999999994</v>
      </c>
      <c r="E18" s="12">
        <f t="shared" si="0"/>
        <v>26643.960000000006</v>
      </c>
    </row>
    <row r="19" spans="1:5" x14ac:dyDescent="0.25">
      <c r="A19" s="11" t="s">
        <v>276</v>
      </c>
      <c r="B19" s="11" t="s">
        <v>277</v>
      </c>
      <c r="C19" s="12">
        <v>617783.35</v>
      </c>
      <c r="D19" s="12">
        <v>763737.83</v>
      </c>
      <c r="E19" s="12">
        <f t="shared" si="0"/>
        <v>-145954.47999999998</v>
      </c>
    </row>
    <row r="20" spans="1:5" x14ac:dyDescent="0.25">
      <c r="A20" s="11" t="s">
        <v>278</v>
      </c>
      <c r="B20" s="11" t="s">
        <v>279</v>
      </c>
      <c r="C20" s="12">
        <v>600000</v>
      </c>
      <c r="D20" s="12">
        <v>185581.77</v>
      </c>
      <c r="E20" s="12">
        <f t="shared" si="0"/>
        <v>414418.23</v>
      </c>
    </row>
    <row r="21" spans="1:5" x14ac:dyDescent="0.25">
      <c r="A21" s="11" t="s">
        <v>350</v>
      </c>
      <c r="B21" s="11" t="s">
        <v>351</v>
      </c>
      <c r="C21" s="12">
        <v>13129.28</v>
      </c>
      <c r="D21" s="12">
        <v>563501.99</v>
      </c>
      <c r="E21" s="12">
        <f t="shared" si="0"/>
        <v>-550372.71</v>
      </c>
    </row>
    <row r="22" spans="1:5" x14ac:dyDescent="0.25">
      <c r="A22" s="11" t="s">
        <v>360</v>
      </c>
      <c r="B22" s="11" t="s">
        <v>361</v>
      </c>
      <c r="C22" s="12">
        <v>4654.07</v>
      </c>
      <c r="D22" s="12">
        <v>14654.07</v>
      </c>
      <c r="E22" s="12">
        <f t="shared" si="0"/>
        <v>-10000</v>
      </c>
    </row>
    <row r="23" spans="1:5" x14ac:dyDescent="0.25">
      <c r="A23" s="11" t="s">
        <v>280</v>
      </c>
      <c r="B23" s="11" t="s">
        <v>281</v>
      </c>
      <c r="C23" s="12">
        <v>1000000</v>
      </c>
      <c r="D23" s="12">
        <v>411446.75</v>
      </c>
      <c r="E23" s="12">
        <f t="shared" si="0"/>
        <v>588553.25</v>
      </c>
    </row>
    <row r="24" spans="1:5" x14ac:dyDescent="0.25">
      <c r="A24" s="11" t="s">
        <v>308</v>
      </c>
      <c r="B24" s="11" t="s">
        <v>309</v>
      </c>
      <c r="C24" s="12">
        <v>0</v>
      </c>
      <c r="D24" s="12">
        <v>295715.12</v>
      </c>
      <c r="E24" s="12">
        <f t="shared" si="0"/>
        <v>-295715.12</v>
      </c>
    </row>
    <row r="25" spans="1:5" x14ac:dyDescent="0.25">
      <c r="A25" s="11" t="s">
        <v>282</v>
      </c>
      <c r="B25" s="11" t="s">
        <v>283</v>
      </c>
      <c r="C25" s="12">
        <v>1000000</v>
      </c>
      <c r="D25" s="12">
        <v>115731.63</v>
      </c>
      <c r="E25" s="12">
        <f t="shared" si="0"/>
        <v>884268.37</v>
      </c>
    </row>
    <row r="26" spans="1:5" x14ac:dyDescent="0.25">
      <c r="A26" s="11" t="s">
        <v>284</v>
      </c>
      <c r="B26" s="11" t="s">
        <v>264</v>
      </c>
      <c r="C26" s="12">
        <v>0</v>
      </c>
      <c r="D26" s="12">
        <v>9641</v>
      </c>
      <c r="E26" s="12">
        <f t="shared" si="0"/>
        <v>-9641</v>
      </c>
    </row>
    <row r="27" spans="1:5" x14ac:dyDescent="0.25">
      <c r="A27" s="11" t="s">
        <v>285</v>
      </c>
      <c r="B27" s="11" t="s">
        <v>264</v>
      </c>
      <c r="C27" s="12">
        <v>0</v>
      </c>
      <c r="D27" s="12">
        <v>9641</v>
      </c>
      <c r="E27" s="12">
        <f t="shared" si="0"/>
        <v>-9641</v>
      </c>
    </row>
    <row r="28" spans="1:5" x14ac:dyDescent="0.25">
      <c r="A28" s="19" t="s">
        <v>286</v>
      </c>
      <c r="B28" s="19" t="s">
        <v>287</v>
      </c>
      <c r="C28" s="19">
        <v>8116498.5300000003</v>
      </c>
      <c r="D28" s="19">
        <v>2135078.73</v>
      </c>
      <c r="E28" s="19">
        <f t="shared" si="0"/>
        <v>5981419.8000000007</v>
      </c>
    </row>
    <row r="29" spans="1:5" x14ac:dyDescent="0.25">
      <c r="A29" s="11" t="s">
        <v>288</v>
      </c>
      <c r="B29" s="11" t="s">
        <v>289</v>
      </c>
      <c r="C29" s="12">
        <v>1889978.53</v>
      </c>
      <c r="D29" s="12">
        <v>1249680.33</v>
      </c>
      <c r="E29" s="12">
        <f t="shared" si="0"/>
        <v>640298.19999999995</v>
      </c>
    </row>
    <row r="30" spans="1:5" x14ac:dyDescent="0.25">
      <c r="A30" s="11" t="s">
        <v>352</v>
      </c>
      <c r="B30" s="11" t="s">
        <v>289</v>
      </c>
      <c r="C30" s="12">
        <v>500000</v>
      </c>
      <c r="D30" s="12">
        <v>455104.41</v>
      </c>
      <c r="E30" s="12">
        <f t="shared" si="0"/>
        <v>44895.590000000026</v>
      </c>
    </row>
    <row r="31" spans="1:5" x14ac:dyDescent="0.25">
      <c r="A31" s="11" t="s">
        <v>290</v>
      </c>
      <c r="B31" s="11" t="s">
        <v>291</v>
      </c>
      <c r="C31" s="12">
        <v>1389978.53</v>
      </c>
      <c r="D31" s="12">
        <v>794575.92</v>
      </c>
      <c r="E31" s="12">
        <f t="shared" si="0"/>
        <v>595402.61</v>
      </c>
    </row>
    <row r="32" spans="1:5" x14ac:dyDescent="0.25">
      <c r="A32" s="11" t="s">
        <v>292</v>
      </c>
      <c r="B32" s="11" t="s">
        <v>293</v>
      </c>
      <c r="C32" s="12">
        <v>6226520</v>
      </c>
      <c r="D32" s="12">
        <v>885398.4</v>
      </c>
      <c r="E32" s="12">
        <f t="shared" si="0"/>
        <v>5341121.5999999996</v>
      </c>
    </row>
    <row r="33" spans="1:5" x14ac:dyDescent="0.25">
      <c r="A33" s="11" t="s">
        <v>294</v>
      </c>
      <c r="B33" s="11" t="s">
        <v>295</v>
      </c>
      <c r="C33" s="12">
        <v>6226520</v>
      </c>
      <c r="D33" s="12">
        <v>766546.55</v>
      </c>
      <c r="E33" s="12">
        <f t="shared" si="0"/>
        <v>5459973.4500000002</v>
      </c>
    </row>
    <row r="34" spans="1:5" x14ac:dyDescent="0.25">
      <c r="A34" s="11" t="s">
        <v>362</v>
      </c>
      <c r="B34" s="11" t="s">
        <v>301</v>
      </c>
      <c r="C34" s="12">
        <v>0</v>
      </c>
      <c r="D34" s="12">
        <v>118851.85</v>
      </c>
      <c r="E34" s="12">
        <f t="shared" si="0"/>
        <v>-118851.85</v>
      </c>
    </row>
    <row r="35" spans="1:5" x14ac:dyDescent="0.25">
      <c r="A35" s="19" t="s">
        <v>296</v>
      </c>
      <c r="B35" s="19" t="s">
        <v>297</v>
      </c>
      <c r="C35" s="19">
        <v>35547215</v>
      </c>
      <c r="D35" s="19">
        <v>37072373.759999998</v>
      </c>
      <c r="E35" s="19">
        <f t="shared" si="0"/>
        <v>-1525158.7599999979</v>
      </c>
    </row>
    <row r="36" spans="1:5" x14ac:dyDescent="0.25">
      <c r="A36" s="11" t="s">
        <v>310</v>
      </c>
      <c r="B36" s="11" t="s">
        <v>311</v>
      </c>
      <c r="C36" s="12">
        <v>100</v>
      </c>
      <c r="D36" s="12">
        <v>0</v>
      </c>
      <c r="E36" s="12">
        <f t="shared" si="0"/>
        <v>100</v>
      </c>
    </row>
    <row r="37" spans="1:5" x14ac:dyDescent="0.25">
      <c r="A37" s="11" t="s">
        <v>312</v>
      </c>
      <c r="B37" s="11" t="s">
        <v>313</v>
      </c>
      <c r="C37" s="12">
        <v>100</v>
      </c>
      <c r="D37" s="12">
        <v>0</v>
      </c>
      <c r="E37" s="12">
        <f t="shared" si="0"/>
        <v>100</v>
      </c>
    </row>
    <row r="38" spans="1:5" x14ac:dyDescent="0.25">
      <c r="A38" s="11" t="s">
        <v>353</v>
      </c>
      <c r="B38" s="11" t="s">
        <v>354</v>
      </c>
      <c r="C38" s="12">
        <v>35218000</v>
      </c>
      <c r="D38" s="12">
        <v>36893000</v>
      </c>
      <c r="E38" s="12">
        <f t="shared" si="0"/>
        <v>-1675000</v>
      </c>
    </row>
    <row r="39" spans="1:5" x14ac:dyDescent="0.25">
      <c r="A39" s="11" t="s">
        <v>355</v>
      </c>
      <c r="B39" s="11" t="s">
        <v>356</v>
      </c>
      <c r="C39" s="12">
        <v>35218000</v>
      </c>
      <c r="D39" s="12">
        <v>36893000</v>
      </c>
      <c r="E39" s="12">
        <f t="shared" si="0"/>
        <v>-1675000</v>
      </c>
    </row>
    <row r="40" spans="1:5" x14ac:dyDescent="0.25">
      <c r="A40" s="11" t="s">
        <v>298</v>
      </c>
      <c r="B40" s="11" t="s">
        <v>299</v>
      </c>
      <c r="C40" s="12">
        <v>329115</v>
      </c>
      <c r="D40" s="12">
        <v>179373.76</v>
      </c>
      <c r="E40" s="12">
        <f t="shared" si="0"/>
        <v>149741.24</v>
      </c>
    </row>
    <row r="41" spans="1:5" x14ac:dyDescent="0.25">
      <c r="A41" s="11" t="s">
        <v>300</v>
      </c>
      <c r="B41" s="11" t="s">
        <v>301</v>
      </c>
      <c r="C41" s="12">
        <v>329115</v>
      </c>
      <c r="D41" s="12">
        <v>179373.76</v>
      </c>
      <c r="E41" s="12">
        <f t="shared" si="0"/>
        <v>149741.24</v>
      </c>
    </row>
    <row r="42" spans="1:5" x14ac:dyDescent="0.25">
      <c r="A42" s="19" t="s">
        <v>302</v>
      </c>
      <c r="B42" s="19" t="s">
        <v>303</v>
      </c>
      <c r="C42" s="19">
        <v>43753220</v>
      </c>
      <c r="D42" s="19">
        <v>0</v>
      </c>
      <c r="E42" s="19">
        <f t="shared" si="0"/>
        <v>43753220</v>
      </c>
    </row>
    <row r="43" spans="1:5" x14ac:dyDescent="0.25">
      <c r="A43" s="11" t="s">
        <v>314</v>
      </c>
      <c r="B43" s="11" t="s">
        <v>315</v>
      </c>
      <c r="C43" s="12">
        <v>2753220</v>
      </c>
      <c r="D43" s="12">
        <v>0</v>
      </c>
      <c r="E43" s="12">
        <f t="shared" si="0"/>
        <v>2753220</v>
      </c>
    </row>
    <row r="44" spans="1:5" x14ac:dyDescent="0.25">
      <c r="A44" s="11" t="s">
        <v>316</v>
      </c>
      <c r="B44" s="11" t="s">
        <v>317</v>
      </c>
      <c r="C44" s="12">
        <v>2753220</v>
      </c>
      <c r="D44" s="12">
        <v>0</v>
      </c>
      <c r="E44" s="12">
        <f t="shared" si="0"/>
        <v>2753220</v>
      </c>
    </row>
    <row r="45" spans="1:5" x14ac:dyDescent="0.25">
      <c r="A45" s="11" t="s">
        <v>304</v>
      </c>
      <c r="B45" s="11" t="s">
        <v>305</v>
      </c>
      <c r="C45" s="12">
        <v>41000000</v>
      </c>
      <c r="D45" s="12">
        <v>0</v>
      </c>
      <c r="E45" s="12">
        <f t="shared" si="0"/>
        <v>41000000</v>
      </c>
    </row>
    <row r="46" spans="1:5" x14ac:dyDescent="0.25">
      <c r="A46" s="11" t="s">
        <v>306</v>
      </c>
      <c r="B46" s="11" t="s">
        <v>307</v>
      </c>
      <c r="C46" s="12">
        <v>41000000</v>
      </c>
      <c r="D46" s="12">
        <v>0</v>
      </c>
      <c r="E46" s="13">
        <f t="shared" si="0"/>
        <v>41000000</v>
      </c>
    </row>
    <row r="47" spans="1:5" s="4" customFormat="1" x14ac:dyDescent="0.25">
      <c r="A47" s="23" t="s">
        <v>248</v>
      </c>
      <c r="B47" s="24"/>
      <c r="C47" s="8">
        <f t="shared" ref="C47:D47" si="1">C6+C14+C28+C35+C42</f>
        <v>212477818.24000001</v>
      </c>
      <c r="D47" s="8">
        <f t="shared" si="1"/>
        <v>187512865.83999997</v>
      </c>
      <c r="E47" s="8">
        <f>E6+E14+E28+E35+E42</f>
        <v>24964952.400000013</v>
      </c>
    </row>
    <row r="55" spans="1:3" ht="15.75" x14ac:dyDescent="0.25">
      <c r="A55" s="9"/>
      <c r="B55" s="20" t="s">
        <v>370</v>
      </c>
      <c r="C55" s="20" t="s">
        <v>371</v>
      </c>
    </row>
    <row r="56" spans="1:3" ht="15.75" x14ac:dyDescent="0.25">
      <c r="A56" s="9"/>
      <c r="B56" s="21" t="s">
        <v>372</v>
      </c>
      <c r="C56" s="21" t="s">
        <v>373</v>
      </c>
    </row>
  </sheetData>
  <mergeCells count="5">
    <mergeCell ref="A1:E1"/>
    <mergeCell ref="A2:E2"/>
    <mergeCell ref="A3:E3"/>
    <mergeCell ref="A4:E4"/>
    <mergeCell ref="A47:B47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workbookViewId="0">
      <selection activeCell="B141" sqref="B141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2" customWidth="1"/>
    <col min="4" max="4" width="16.5703125" style="2" customWidth="1"/>
    <col min="5" max="5" width="17.5703125" style="2" customWidth="1"/>
    <col min="9" max="10" width="15.140625" style="2" bestFit="1" customWidth="1"/>
    <col min="11" max="11" width="11.85546875" bestFit="1" customWidth="1"/>
  </cols>
  <sheetData>
    <row r="1" spans="1:11" x14ac:dyDescent="0.25">
      <c r="A1" s="22" t="s">
        <v>0</v>
      </c>
      <c r="B1" s="22"/>
      <c r="C1" s="22"/>
      <c r="D1" s="22"/>
      <c r="E1" s="22"/>
    </row>
    <row r="2" spans="1:11" x14ac:dyDescent="0.25">
      <c r="A2" s="22" t="s">
        <v>1</v>
      </c>
      <c r="B2" s="22"/>
      <c r="C2" s="22"/>
      <c r="D2" s="22"/>
      <c r="E2" s="22"/>
    </row>
    <row r="3" spans="1:11" x14ac:dyDescent="0.25">
      <c r="A3" s="22" t="s">
        <v>369</v>
      </c>
      <c r="B3" s="22"/>
      <c r="C3" s="22"/>
      <c r="D3" s="22"/>
      <c r="E3" s="22"/>
    </row>
    <row r="4" spans="1:11" x14ac:dyDescent="0.25">
      <c r="A4" s="22" t="s">
        <v>2</v>
      </c>
      <c r="B4" s="22"/>
      <c r="C4" s="22"/>
      <c r="D4" s="22"/>
      <c r="E4" s="22"/>
    </row>
    <row r="5" spans="1:11" ht="30" x14ac:dyDescent="0.2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</row>
    <row r="6" spans="1:11" x14ac:dyDescent="0.25">
      <c r="A6" s="14" t="s">
        <v>8</v>
      </c>
      <c r="B6" s="14" t="s">
        <v>9</v>
      </c>
      <c r="C6" s="15">
        <f t="shared" ref="C6:E6" si="0">C7+C13+C18+C21+C25+C29+C31+C34</f>
        <v>61741959.539999999</v>
      </c>
      <c r="D6" s="15">
        <f t="shared" si="0"/>
        <v>51133462.810000002</v>
      </c>
      <c r="E6" s="15">
        <f t="shared" si="0"/>
        <v>10608496.729999997</v>
      </c>
      <c r="G6" s="10"/>
      <c r="H6" s="10"/>
      <c r="I6" s="1"/>
      <c r="J6" s="1"/>
    </row>
    <row r="7" spans="1:11" x14ac:dyDescent="0.25">
      <c r="A7" s="16" t="s">
        <v>10</v>
      </c>
      <c r="B7" s="16" t="s">
        <v>11</v>
      </c>
      <c r="C7" s="17">
        <f t="shared" ref="C7:E7" si="1">SUM(C8:C12)</f>
        <v>26287833.68</v>
      </c>
      <c r="D7" s="17">
        <f t="shared" si="1"/>
        <v>21486907.040000003</v>
      </c>
      <c r="E7" s="17">
        <f t="shared" si="1"/>
        <v>4800926.6399999987</v>
      </c>
      <c r="G7" s="10"/>
      <c r="H7" s="10"/>
      <c r="I7" s="1"/>
      <c r="J7" s="1"/>
      <c r="K7" s="9"/>
    </row>
    <row r="8" spans="1:11" x14ac:dyDescent="0.25">
      <c r="A8" s="11" t="s">
        <v>12</v>
      </c>
      <c r="B8" s="11" t="s">
        <v>13</v>
      </c>
      <c r="C8" s="12">
        <v>8939605.3599999994</v>
      </c>
      <c r="D8" s="12">
        <v>7774978.7400000002</v>
      </c>
      <c r="E8" s="18">
        <f t="shared" ref="E8:E71" si="2">C8-D8</f>
        <v>1164626.6199999992</v>
      </c>
      <c r="G8" s="10"/>
      <c r="H8" s="10"/>
      <c r="I8" s="1"/>
      <c r="J8" s="1"/>
      <c r="K8" s="9"/>
    </row>
    <row r="9" spans="1:11" x14ac:dyDescent="0.25">
      <c r="A9" s="11" t="s">
        <v>318</v>
      </c>
      <c r="B9" s="11" t="s">
        <v>24</v>
      </c>
      <c r="C9" s="12">
        <v>13063963.85</v>
      </c>
      <c r="D9" s="12">
        <v>11625322.32</v>
      </c>
      <c r="E9" s="18">
        <f t="shared" si="2"/>
        <v>1438641.5299999993</v>
      </c>
      <c r="G9" s="10"/>
      <c r="H9" s="10"/>
      <c r="I9" s="1"/>
      <c r="J9" s="1"/>
      <c r="K9" s="9"/>
    </row>
    <row r="10" spans="1:11" x14ac:dyDescent="0.25">
      <c r="A10" s="11" t="s">
        <v>14</v>
      </c>
      <c r="B10" s="11" t="s">
        <v>15</v>
      </c>
      <c r="C10" s="12">
        <v>2073709.8</v>
      </c>
      <c r="D10" s="12">
        <v>18342.919999999998</v>
      </c>
      <c r="E10" s="18">
        <f t="shared" si="2"/>
        <v>2055366.8800000001</v>
      </c>
      <c r="G10" s="10"/>
      <c r="H10" s="10"/>
      <c r="I10" s="1"/>
      <c r="J10" s="1"/>
      <c r="K10" s="9"/>
    </row>
    <row r="11" spans="1:11" x14ac:dyDescent="0.25">
      <c r="A11" s="11" t="s">
        <v>16</v>
      </c>
      <c r="B11" s="11" t="s">
        <v>17</v>
      </c>
      <c r="C11" s="12">
        <v>72625</v>
      </c>
      <c r="D11" s="12">
        <v>72625</v>
      </c>
      <c r="E11" s="18">
        <f t="shared" si="2"/>
        <v>0</v>
      </c>
      <c r="G11" s="10"/>
      <c r="H11" s="10"/>
      <c r="I11" s="1"/>
      <c r="J11" s="1"/>
      <c r="K11" s="9"/>
    </row>
    <row r="12" spans="1:11" x14ac:dyDescent="0.25">
      <c r="A12" s="11" t="s">
        <v>18</v>
      </c>
      <c r="B12" s="11" t="s">
        <v>19</v>
      </c>
      <c r="C12" s="12">
        <v>2137929.67</v>
      </c>
      <c r="D12" s="12">
        <v>1995638.06</v>
      </c>
      <c r="E12" s="18">
        <f t="shared" si="2"/>
        <v>142291.60999999987</v>
      </c>
      <c r="G12" s="10"/>
      <c r="H12" s="10"/>
      <c r="I12" s="1"/>
      <c r="J12" s="1"/>
      <c r="K12" s="9"/>
    </row>
    <row r="13" spans="1:11" x14ac:dyDescent="0.25">
      <c r="A13" s="16" t="s">
        <v>20</v>
      </c>
      <c r="B13" s="16" t="s">
        <v>21</v>
      </c>
      <c r="C13" s="17">
        <f t="shared" ref="C13:E13" si="3">SUM(C14:C17)</f>
        <v>19438145.830000002</v>
      </c>
      <c r="D13" s="17">
        <f t="shared" si="3"/>
        <v>16397294.440000001</v>
      </c>
      <c r="E13" s="17">
        <f t="shared" si="3"/>
        <v>3040851.3899999997</v>
      </c>
      <c r="G13" s="10"/>
      <c r="H13" s="10"/>
      <c r="I13" s="1"/>
      <c r="J13" s="1"/>
      <c r="K13" s="9"/>
    </row>
    <row r="14" spans="1:11" x14ac:dyDescent="0.25">
      <c r="A14" s="11" t="s">
        <v>22</v>
      </c>
      <c r="B14" s="11" t="s">
        <v>13</v>
      </c>
      <c r="C14" s="12">
        <v>15541238.41</v>
      </c>
      <c r="D14" s="12">
        <v>13999091.720000001</v>
      </c>
      <c r="E14" s="18">
        <f t="shared" si="2"/>
        <v>1542146.6899999995</v>
      </c>
      <c r="G14" s="10"/>
      <c r="H14" s="10"/>
      <c r="I14" s="1"/>
      <c r="J14" s="1"/>
      <c r="K14" s="9"/>
    </row>
    <row r="15" spans="1:11" x14ac:dyDescent="0.25">
      <c r="A15" s="11" t="s">
        <v>23</v>
      </c>
      <c r="B15" s="11" t="s">
        <v>24</v>
      </c>
      <c r="C15" s="12">
        <v>808014.44</v>
      </c>
      <c r="D15" s="12">
        <v>775806.15</v>
      </c>
      <c r="E15" s="18">
        <f t="shared" si="2"/>
        <v>32208.289999999921</v>
      </c>
      <c r="G15" s="10"/>
      <c r="H15" s="10"/>
      <c r="I15" s="1"/>
      <c r="J15" s="1"/>
      <c r="K15" s="9"/>
    </row>
    <row r="16" spans="1:11" x14ac:dyDescent="0.25">
      <c r="A16" s="11" t="s">
        <v>25</v>
      </c>
      <c r="B16" s="11" t="s">
        <v>15</v>
      </c>
      <c r="C16" s="12">
        <v>1423355.59</v>
      </c>
      <c r="D16" s="12">
        <v>15607.18</v>
      </c>
      <c r="E16" s="18">
        <f t="shared" si="2"/>
        <v>1407748.4100000001</v>
      </c>
      <c r="G16" s="10"/>
      <c r="H16" s="10"/>
      <c r="I16" s="1"/>
      <c r="J16" s="1"/>
      <c r="K16" s="9"/>
    </row>
    <row r="17" spans="1:11" x14ac:dyDescent="0.25">
      <c r="A17" s="11" t="s">
        <v>26</v>
      </c>
      <c r="B17" s="11" t="s">
        <v>19</v>
      </c>
      <c r="C17" s="12">
        <v>1665537.39</v>
      </c>
      <c r="D17" s="12">
        <v>1606789.39</v>
      </c>
      <c r="E17" s="18">
        <f t="shared" si="2"/>
        <v>58748</v>
      </c>
      <c r="G17" s="10"/>
      <c r="H17" s="10"/>
      <c r="I17" s="1"/>
      <c r="J17" s="1"/>
      <c r="K17" s="9"/>
    </row>
    <row r="18" spans="1:11" x14ac:dyDescent="0.25">
      <c r="A18" s="16" t="s">
        <v>27</v>
      </c>
      <c r="B18" s="16" t="s">
        <v>28</v>
      </c>
      <c r="C18" s="17">
        <f t="shared" ref="C18:E18" si="4">SUM(C19:C20)</f>
        <v>4825339.54</v>
      </c>
      <c r="D18" s="17">
        <f t="shared" si="4"/>
        <v>3796542.89</v>
      </c>
      <c r="E18" s="17">
        <f t="shared" si="4"/>
        <v>1028796.6499999998</v>
      </c>
      <c r="G18" s="10"/>
      <c r="H18" s="10"/>
      <c r="I18" s="1"/>
      <c r="J18" s="1"/>
      <c r="K18" s="9"/>
    </row>
    <row r="19" spans="1:11" x14ac:dyDescent="0.25">
      <c r="A19" s="11" t="s">
        <v>29</v>
      </c>
      <c r="B19" s="11" t="s">
        <v>30</v>
      </c>
      <c r="C19" s="12">
        <v>3853879.28</v>
      </c>
      <c r="D19" s="12">
        <v>3018949.48</v>
      </c>
      <c r="E19" s="18">
        <f t="shared" si="2"/>
        <v>834929.79999999981</v>
      </c>
      <c r="G19" s="10"/>
      <c r="H19" s="10"/>
      <c r="I19" s="1"/>
      <c r="J19" s="1"/>
      <c r="K19" s="9"/>
    </row>
    <row r="20" spans="1:11" x14ac:dyDescent="0.25">
      <c r="A20" s="11" t="s">
        <v>31</v>
      </c>
      <c r="B20" s="11" t="s">
        <v>32</v>
      </c>
      <c r="C20" s="12">
        <v>971460.26</v>
      </c>
      <c r="D20" s="12">
        <v>777593.41</v>
      </c>
      <c r="E20" s="18">
        <f t="shared" si="2"/>
        <v>193866.84999999998</v>
      </c>
      <c r="G20" s="10"/>
      <c r="H20" s="10"/>
      <c r="I20" s="1"/>
      <c r="J20" s="1"/>
      <c r="K20" s="9"/>
    </row>
    <row r="21" spans="1:11" x14ac:dyDescent="0.25">
      <c r="A21" s="16" t="s">
        <v>33</v>
      </c>
      <c r="B21" s="16" t="s">
        <v>34</v>
      </c>
      <c r="C21" s="17">
        <f t="shared" ref="C21:E21" si="5">SUM(C22:C24)</f>
        <v>3423656.58</v>
      </c>
      <c r="D21" s="17">
        <f t="shared" si="5"/>
        <v>3041756.5</v>
      </c>
      <c r="E21" s="17">
        <f t="shared" si="5"/>
        <v>381900.08000000025</v>
      </c>
      <c r="G21" s="10"/>
      <c r="H21" s="10"/>
      <c r="I21" s="1"/>
      <c r="J21" s="1"/>
      <c r="K21" s="9"/>
    </row>
    <row r="22" spans="1:11" x14ac:dyDescent="0.25">
      <c r="A22" s="11" t="s">
        <v>35</v>
      </c>
      <c r="B22" s="11" t="s">
        <v>36</v>
      </c>
      <c r="C22" s="12">
        <v>1902461.76</v>
      </c>
      <c r="D22" s="12">
        <v>1680679.66</v>
      </c>
      <c r="E22" s="18">
        <f t="shared" si="2"/>
        <v>221782.10000000009</v>
      </c>
      <c r="G22" s="10"/>
      <c r="H22" s="10"/>
      <c r="I22" s="1"/>
      <c r="J22" s="1"/>
      <c r="K22" s="9"/>
    </row>
    <row r="23" spans="1:11" x14ac:dyDescent="0.25">
      <c r="A23" s="11" t="s">
        <v>37</v>
      </c>
      <c r="B23" s="11" t="s">
        <v>38</v>
      </c>
      <c r="C23" s="12">
        <v>1232159.3600000001</v>
      </c>
      <c r="D23" s="12">
        <v>1142612.97</v>
      </c>
      <c r="E23" s="18">
        <f t="shared" si="2"/>
        <v>89546.39000000013</v>
      </c>
      <c r="G23" s="10"/>
      <c r="H23" s="10"/>
      <c r="I23" s="1"/>
      <c r="J23" s="1"/>
      <c r="K23" s="9"/>
    </row>
    <row r="24" spans="1:11" x14ac:dyDescent="0.25">
      <c r="A24" s="11" t="s">
        <v>319</v>
      </c>
      <c r="B24" s="11" t="s">
        <v>320</v>
      </c>
      <c r="C24" s="12">
        <v>289035.46000000002</v>
      </c>
      <c r="D24" s="12">
        <v>218463.87</v>
      </c>
      <c r="E24" s="18">
        <f t="shared" si="2"/>
        <v>70571.590000000026</v>
      </c>
      <c r="G24" s="10"/>
      <c r="H24" s="10"/>
      <c r="I24" s="1"/>
      <c r="J24" s="1"/>
      <c r="K24" s="9"/>
    </row>
    <row r="25" spans="1:11" x14ac:dyDescent="0.25">
      <c r="A25" s="16" t="s">
        <v>39</v>
      </c>
      <c r="B25" s="16" t="s">
        <v>40</v>
      </c>
      <c r="C25" s="17">
        <f t="shared" ref="C25:E25" si="6">SUM(C26:C28)</f>
        <v>2473011.5500000003</v>
      </c>
      <c r="D25" s="17">
        <f t="shared" si="6"/>
        <v>2168582.1799999997</v>
      </c>
      <c r="E25" s="17">
        <f t="shared" si="6"/>
        <v>304429.37</v>
      </c>
      <c r="G25" s="10"/>
      <c r="H25" s="10"/>
      <c r="I25" s="1"/>
      <c r="J25" s="1"/>
      <c r="K25" s="9"/>
    </row>
    <row r="26" spans="1:11" x14ac:dyDescent="0.25">
      <c r="A26" s="11" t="s">
        <v>41</v>
      </c>
      <c r="B26" s="11" t="s">
        <v>36</v>
      </c>
      <c r="C26" s="12">
        <v>1178306.5</v>
      </c>
      <c r="D26" s="12">
        <v>1053188.56</v>
      </c>
      <c r="E26" s="18">
        <f t="shared" si="2"/>
        <v>125117.93999999994</v>
      </c>
      <c r="G26" s="10"/>
      <c r="H26" s="10"/>
      <c r="I26" s="1"/>
      <c r="J26" s="1"/>
      <c r="K26" s="9"/>
    </row>
    <row r="27" spans="1:11" x14ac:dyDescent="0.25">
      <c r="A27" s="11" t="s">
        <v>42</v>
      </c>
      <c r="B27" s="11" t="s">
        <v>38</v>
      </c>
      <c r="C27" s="12">
        <v>1034557.16</v>
      </c>
      <c r="D27" s="12">
        <v>953037.34</v>
      </c>
      <c r="E27" s="18">
        <f t="shared" si="2"/>
        <v>81519.820000000065</v>
      </c>
      <c r="G27" s="10"/>
      <c r="H27" s="10"/>
      <c r="I27" s="1"/>
      <c r="J27" s="1"/>
      <c r="K27" s="9"/>
    </row>
    <row r="28" spans="1:11" x14ac:dyDescent="0.25">
      <c r="A28" s="11" t="s">
        <v>321</v>
      </c>
      <c r="B28" s="11" t="s">
        <v>320</v>
      </c>
      <c r="C28" s="12">
        <v>260147.89</v>
      </c>
      <c r="D28" s="12">
        <v>162356.28</v>
      </c>
      <c r="E28" s="18">
        <f t="shared" si="2"/>
        <v>97791.610000000015</v>
      </c>
      <c r="G28" s="10"/>
      <c r="H28" s="10"/>
      <c r="I28" s="1"/>
      <c r="J28" s="1"/>
      <c r="K28" s="9"/>
    </row>
    <row r="29" spans="1:11" x14ac:dyDescent="0.25">
      <c r="A29" s="16" t="s">
        <v>346</v>
      </c>
      <c r="B29" s="16" t="s">
        <v>347</v>
      </c>
      <c r="C29" s="17">
        <f t="shared" ref="C29:E29" si="7">SUM(C30)</f>
        <v>6857.16</v>
      </c>
      <c r="D29" s="17">
        <f t="shared" si="7"/>
        <v>5714.3</v>
      </c>
      <c r="E29" s="17">
        <f t="shared" si="7"/>
        <v>1142.8599999999997</v>
      </c>
      <c r="G29" s="10"/>
      <c r="H29" s="10"/>
      <c r="I29" s="1"/>
      <c r="J29" s="1"/>
      <c r="K29" s="9"/>
    </row>
    <row r="30" spans="1:11" x14ac:dyDescent="0.25">
      <c r="A30" s="11" t="s">
        <v>348</v>
      </c>
      <c r="B30" s="11" t="s">
        <v>349</v>
      </c>
      <c r="C30" s="12">
        <v>6857.16</v>
      </c>
      <c r="D30" s="12">
        <v>5714.3</v>
      </c>
      <c r="E30" s="18">
        <f t="shared" si="2"/>
        <v>1142.8599999999997</v>
      </c>
      <c r="G30" s="10"/>
      <c r="H30" s="10"/>
      <c r="I30" s="1"/>
      <c r="J30" s="1"/>
      <c r="K30" s="9"/>
    </row>
    <row r="31" spans="1:11" x14ac:dyDescent="0.25">
      <c r="A31" s="16" t="s">
        <v>43</v>
      </c>
      <c r="B31" s="16" t="s">
        <v>44</v>
      </c>
      <c r="C31" s="17">
        <f t="shared" ref="C31:E31" si="8">SUM(C32:C33)</f>
        <v>1628752.0999999999</v>
      </c>
      <c r="D31" s="17">
        <f t="shared" si="8"/>
        <v>1411586.46</v>
      </c>
      <c r="E31" s="17">
        <f t="shared" si="8"/>
        <v>217165.63999999987</v>
      </c>
      <c r="G31" s="10"/>
      <c r="H31" s="10"/>
      <c r="I31" s="1"/>
      <c r="J31" s="1"/>
      <c r="K31" s="9"/>
    </row>
    <row r="32" spans="1:11" x14ac:dyDescent="0.25">
      <c r="A32" s="11" t="s">
        <v>45</v>
      </c>
      <c r="B32" s="11" t="s">
        <v>46</v>
      </c>
      <c r="C32" s="12">
        <v>1306393.42</v>
      </c>
      <c r="D32" s="12">
        <v>1150218.81</v>
      </c>
      <c r="E32" s="18">
        <f t="shared" si="2"/>
        <v>156174.60999999987</v>
      </c>
      <c r="G32" s="10"/>
      <c r="H32" s="10"/>
      <c r="I32" s="1"/>
      <c r="J32" s="1"/>
      <c r="K32" s="9"/>
    </row>
    <row r="33" spans="1:11" x14ac:dyDescent="0.25">
      <c r="A33" s="11" t="s">
        <v>47</v>
      </c>
      <c r="B33" s="11" t="s">
        <v>48</v>
      </c>
      <c r="C33" s="12">
        <v>322358.68</v>
      </c>
      <c r="D33" s="12">
        <v>261367.65</v>
      </c>
      <c r="E33" s="18">
        <f t="shared" si="2"/>
        <v>60991.03</v>
      </c>
      <c r="G33" s="10"/>
      <c r="H33" s="10"/>
      <c r="I33" s="1"/>
      <c r="J33" s="1"/>
      <c r="K33" s="9"/>
    </row>
    <row r="34" spans="1:11" x14ac:dyDescent="0.25">
      <c r="A34" s="16" t="s">
        <v>49</v>
      </c>
      <c r="B34" s="16" t="s">
        <v>50</v>
      </c>
      <c r="C34" s="17">
        <f t="shared" ref="C34:E34" si="9">SUM(C35:C36)</f>
        <v>3658363.1</v>
      </c>
      <c r="D34" s="17">
        <f t="shared" si="9"/>
        <v>2825079</v>
      </c>
      <c r="E34" s="17">
        <f t="shared" si="9"/>
        <v>833284.1</v>
      </c>
      <c r="G34" s="10"/>
      <c r="H34" s="10"/>
      <c r="I34" s="1"/>
      <c r="J34" s="1"/>
      <c r="K34" s="9"/>
    </row>
    <row r="35" spans="1:11" x14ac:dyDescent="0.25">
      <c r="A35" s="11" t="s">
        <v>51</v>
      </c>
      <c r="B35" s="11" t="s">
        <v>52</v>
      </c>
      <c r="C35" s="12">
        <v>3073640</v>
      </c>
      <c r="D35" s="12">
        <v>2825079</v>
      </c>
      <c r="E35" s="18">
        <f t="shared" si="2"/>
        <v>248561</v>
      </c>
      <c r="G35" s="10"/>
      <c r="H35" s="10"/>
      <c r="I35" s="1"/>
      <c r="J35" s="1"/>
      <c r="K35" s="9"/>
    </row>
    <row r="36" spans="1:11" x14ac:dyDescent="0.25">
      <c r="A36" s="11" t="s">
        <v>322</v>
      </c>
      <c r="B36" s="11" t="s">
        <v>50</v>
      </c>
      <c r="C36" s="12">
        <v>584723.1</v>
      </c>
      <c r="D36" s="12">
        <v>0</v>
      </c>
      <c r="E36" s="18">
        <f t="shared" si="2"/>
        <v>584723.1</v>
      </c>
      <c r="G36" s="10"/>
      <c r="H36" s="10"/>
      <c r="I36" s="1"/>
      <c r="J36" s="1"/>
      <c r="K36" s="9"/>
    </row>
    <row r="37" spans="1:11" x14ac:dyDescent="0.25">
      <c r="A37" s="14" t="s">
        <v>53</v>
      </c>
      <c r="B37" s="14" t="s">
        <v>54</v>
      </c>
      <c r="C37" s="15">
        <f t="shared" ref="C37:D37" si="10">C38+C58+C63+C80+C85+C94</f>
        <v>60958565.899999999</v>
      </c>
      <c r="D37" s="15">
        <f t="shared" si="10"/>
        <v>24753480.949999999</v>
      </c>
      <c r="E37" s="15">
        <f>E38+E58+E63+E80+E85+E94</f>
        <v>36205084.950000003</v>
      </c>
      <c r="G37" s="10"/>
      <c r="H37" s="10"/>
      <c r="I37" s="1"/>
      <c r="J37" s="1"/>
      <c r="K37" s="9"/>
    </row>
    <row r="38" spans="1:11" x14ac:dyDescent="0.25">
      <c r="A38" s="16" t="s">
        <v>55</v>
      </c>
      <c r="B38" s="16" t="s">
        <v>56</v>
      </c>
      <c r="C38" s="17">
        <f t="shared" ref="C38:E38" si="11">SUM(C39:C57)</f>
        <v>21163835.5</v>
      </c>
      <c r="D38" s="17">
        <f t="shared" si="11"/>
        <v>5430644.3199999994</v>
      </c>
      <c r="E38" s="17">
        <f t="shared" si="11"/>
        <v>15733191.18</v>
      </c>
      <c r="G38" s="10"/>
      <c r="H38" s="10"/>
      <c r="I38" s="1"/>
      <c r="J38" s="1"/>
      <c r="K38" s="9"/>
    </row>
    <row r="39" spans="1:11" x14ac:dyDescent="0.25">
      <c r="A39" s="16" t="s">
        <v>57</v>
      </c>
      <c r="B39" s="16" t="s">
        <v>58</v>
      </c>
      <c r="C39" s="17">
        <v>63210.75</v>
      </c>
      <c r="D39" s="17">
        <v>20916.05</v>
      </c>
      <c r="E39" s="18">
        <f t="shared" si="2"/>
        <v>42294.7</v>
      </c>
      <c r="G39" s="10"/>
      <c r="H39" s="10"/>
      <c r="I39" s="1"/>
      <c r="J39" s="1"/>
      <c r="K39" s="9"/>
    </row>
    <row r="40" spans="1:11" x14ac:dyDescent="0.25">
      <c r="A40" s="11" t="s">
        <v>59</v>
      </c>
      <c r="B40" s="11" t="s">
        <v>60</v>
      </c>
      <c r="C40" s="12">
        <v>44093.31</v>
      </c>
      <c r="D40" s="12">
        <v>10359.94</v>
      </c>
      <c r="E40" s="18">
        <f t="shared" si="2"/>
        <v>33733.369999999995</v>
      </c>
      <c r="G40" s="10"/>
      <c r="H40" s="10"/>
      <c r="I40" s="1"/>
      <c r="J40" s="1"/>
      <c r="K40" s="9"/>
    </row>
    <row r="41" spans="1:11" x14ac:dyDescent="0.25">
      <c r="A41" s="11" t="s">
        <v>61</v>
      </c>
      <c r="B41" s="11" t="s">
        <v>62</v>
      </c>
      <c r="C41" s="12">
        <v>1328196.19</v>
      </c>
      <c r="D41" s="12">
        <v>64156.81</v>
      </c>
      <c r="E41" s="18">
        <f t="shared" si="2"/>
        <v>1264039.3799999999</v>
      </c>
      <c r="G41" s="10"/>
      <c r="H41" s="10"/>
      <c r="I41" s="1"/>
      <c r="J41" s="1"/>
      <c r="K41" s="9"/>
    </row>
    <row r="42" spans="1:11" x14ac:dyDescent="0.25">
      <c r="A42" s="11" t="s">
        <v>63</v>
      </c>
      <c r="B42" s="11" t="s">
        <v>64</v>
      </c>
      <c r="C42" s="12">
        <v>173434.96</v>
      </c>
      <c r="D42" s="12">
        <v>33694.49</v>
      </c>
      <c r="E42" s="18">
        <f t="shared" si="2"/>
        <v>139740.47</v>
      </c>
      <c r="G42" s="10"/>
      <c r="H42" s="10"/>
      <c r="I42" s="1"/>
      <c r="J42" s="1"/>
      <c r="K42" s="9"/>
    </row>
    <row r="43" spans="1:11" x14ac:dyDescent="0.25">
      <c r="A43" s="11" t="s">
        <v>65</v>
      </c>
      <c r="B43" s="11" t="s">
        <v>66</v>
      </c>
      <c r="C43" s="12">
        <v>166926.63</v>
      </c>
      <c r="D43" s="12">
        <v>77287.19</v>
      </c>
      <c r="E43" s="18">
        <f t="shared" si="2"/>
        <v>89639.44</v>
      </c>
      <c r="G43" s="10"/>
      <c r="H43" s="10"/>
      <c r="I43" s="1"/>
      <c r="J43" s="1"/>
      <c r="K43" s="9"/>
    </row>
    <row r="44" spans="1:11" x14ac:dyDescent="0.25">
      <c r="A44" s="11" t="s">
        <v>67</v>
      </c>
      <c r="B44" s="11" t="s">
        <v>68</v>
      </c>
      <c r="C44" s="12">
        <v>10258188.119999999</v>
      </c>
      <c r="D44" s="12">
        <v>3011960.13</v>
      </c>
      <c r="E44" s="18">
        <f t="shared" si="2"/>
        <v>7246227.9899999993</v>
      </c>
      <c r="G44" s="10"/>
      <c r="H44" s="10"/>
      <c r="I44" s="1"/>
      <c r="J44" s="1"/>
      <c r="K44" s="9"/>
    </row>
    <row r="45" spans="1:11" x14ac:dyDescent="0.25">
      <c r="A45" s="11" t="s">
        <v>69</v>
      </c>
      <c r="B45" s="11" t="s">
        <v>70</v>
      </c>
      <c r="C45" s="12">
        <v>457089.85</v>
      </c>
      <c r="D45" s="12">
        <v>52043.519999999997</v>
      </c>
      <c r="E45" s="18">
        <f t="shared" si="2"/>
        <v>405046.32999999996</v>
      </c>
      <c r="G45" s="10"/>
      <c r="H45" s="10"/>
      <c r="I45" s="1"/>
      <c r="J45" s="1"/>
      <c r="K45" s="9"/>
    </row>
    <row r="46" spans="1:11" x14ac:dyDescent="0.25">
      <c r="A46" s="11" t="s">
        <v>71</v>
      </c>
      <c r="B46" s="11" t="s">
        <v>72</v>
      </c>
      <c r="C46" s="12">
        <v>398816.51</v>
      </c>
      <c r="D46" s="12">
        <v>45484.01</v>
      </c>
      <c r="E46" s="18">
        <f t="shared" si="2"/>
        <v>353332.5</v>
      </c>
      <c r="G46" s="10"/>
      <c r="H46" s="10"/>
      <c r="I46" s="1"/>
      <c r="J46" s="1"/>
      <c r="K46" s="9"/>
    </row>
    <row r="47" spans="1:11" x14ac:dyDescent="0.25">
      <c r="A47" s="11" t="s">
        <v>73</v>
      </c>
      <c r="B47" s="11" t="s">
        <v>74</v>
      </c>
      <c r="C47" s="12">
        <v>1009305</v>
      </c>
      <c r="D47" s="12">
        <v>300951.21000000002</v>
      </c>
      <c r="E47" s="18">
        <f t="shared" si="2"/>
        <v>708353.79</v>
      </c>
      <c r="G47" s="10"/>
      <c r="H47" s="10"/>
      <c r="I47" s="1"/>
      <c r="J47" s="1"/>
      <c r="K47" s="9"/>
    </row>
    <row r="48" spans="1:11" x14ac:dyDescent="0.25">
      <c r="A48" s="11" t="s">
        <v>75</v>
      </c>
      <c r="B48" s="11" t="s">
        <v>76</v>
      </c>
      <c r="C48" s="12">
        <v>838936.17</v>
      </c>
      <c r="D48" s="12">
        <v>242737.94</v>
      </c>
      <c r="E48" s="18">
        <f t="shared" si="2"/>
        <v>596198.23</v>
      </c>
      <c r="G48" s="10"/>
      <c r="H48" s="10"/>
      <c r="I48" s="1"/>
      <c r="J48" s="1"/>
      <c r="K48" s="9"/>
    </row>
    <row r="49" spans="1:11" x14ac:dyDescent="0.25">
      <c r="A49" s="11" t="s">
        <v>77</v>
      </c>
      <c r="B49" s="11" t="s">
        <v>78</v>
      </c>
      <c r="C49" s="12">
        <v>2109518.9300000002</v>
      </c>
      <c r="D49" s="12">
        <v>471967.34</v>
      </c>
      <c r="E49" s="18">
        <f t="shared" si="2"/>
        <v>1637551.59</v>
      </c>
      <c r="G49" s="10"/>
      <c r="H49" s="10"/>
      <c r="I49" s="1"/>
      <c r="J49" s="1"/>
      <c r="K49" s="9"/>
    </row>
    <row r="50" spans="1:11" x14ac:dyDescent="0.25">
      <c r="A50" s="11" t="s">
        <v>79</v>
      </c>
      <c r="B50" s="11" t="s">
        <v>80</v>
      </c>
      <c r="C50" s="12">
        <v>230045.55</v>
      </c>
      <c r="D50" s="12">
        <v>41471.300000000003</v>
      </c>
      <c r="E50" s="18">
        <f t="shared" si="2"/>
        <v>188574.25</v>
      </c>
      <c r="G50" s="10"/>
      <c r="H50" s="10"/>
      <c r="I50" s="1"/>
      <c r="J50" s="1"/>
      <c r="K50" s="9"/>
    </row>
    <row r="51" spans="1:11" x14ac:dyDescent="0.25">
      <c r="A51" s="11" t="s">
        <v>81</v>
      </c>
      <c r="B51" s="11" t="s">
        <v>82</v>
      </c>
      <c r="C51" s="12">
        <v>71297.960000000006</v>
      </c>
      <c r="D51" s="12">
        <v>35785.339999999997</v>
      </c>
      <c r="E51" s="18">
        <f t="shared" si="2"/>
        <v>35512.62000000001</v>
      </c>
      <c r="G51" s="10"/>
      <c r="H51" s="10"/>
      <c r="I51" s="1"/>
      <c r="J51" s="1"/>
      <c r="K51" s="9"/>
    </row>
    <row r="52" spans="1:11" x14ac:dyDescent="0.25">
      <c r="A52" s="11" t="s">
        <v>83</v>
      </c>
      <c r="B52" s="11" t="s">
        <v>84</v>
      </c>
      <c r="C52" s="12">
        <v>301226.19</v>
      </c>
      <c r="D52" s="12">
        <v>62241.35</v>
      </c>
      <c r="E52" s="18">
        <f t="shared" si="2"/>
        <v>238984.84</v>
      </c>
      <c r="G52" s="10"/>
      <c r="H52" s="10"/>
      <c r="I52" s="1"/>
      <c r="J52" s="1"/>
      <c r="K52" s="9"/>
    </row>
    <row r="53" spans="1:11" x14ac:dyDescent="0.25">
      <c r="A53" s="11" t="s">
        <v>85</v>
      </c>
      <c r="B53" s="11" t="s">
        <v>86</v>
      </c>
      <c r="C53" s="12">
        <v>15686.36</v>
      </c>
      <c r="D53" s="12">
        <v>4135.3</v>
      </c>
      <c r="E53" s="18">
        <f t="shared" si="2"/>
        <v>11551.060000000001</v>
      </c>
      <c r="G53" s="10"/>
      <c r="H53" s="10"/>
      <c r="I53" s="1"/>
      <c r="J53" s="1"/>
      <c r="K53" s="9"/>
    </row>
    <row r="54" spans="1:11" x14ac:dyDescent="0.25">
      <c r="A54" s="11" t="s">
        <v>87</v>
      </c>
      <c r="B54" s="11" t="s">
        <v>88</v>
      </c>
      <c r="C54" s="12">
        <v>5000</v>
      </c>
      <c r="D54" s="12">
        <v>0</v>
      </c>
      <c r="E54" s="18">
        <f t="shared" si="2"/>
        <v>5000</v>
      </c>
      <c r="G54" s="10"/>
      <c r="H54" s="10"/>
      <c r="I54" s="1"/>
      <c r="J54" s="1"/>
      <c r="K54" s="9"/>
    </row>
    <row r="55" spans="1:11" x14ac:dyDescent="0.25">
      <c r="A55" s="11" t="s">
        <v>89</v>
      </c>
      <c r="B55" s="11" t="s">
        <v>90</v>
      </c>
      <c r="C55" s="12">
        <v>2317431.77</v>
      </c>
      <c r="D55" s="12">
        <v>342146.28</v>
      </c>
      <c r="E55" s="18">
        <f t="shared" si="2"/>
        <v>1975285.49</v>
      </c>
      <c r="G55" s="10"/>
      <c r="H55" s="10"/>
      <c r="I55" s="1"/>
      <c r="J55" s="1"/>
      <c r="K55" s="9"/>
    </row>
    <row r="56" spans="1:11" x14ac:dyDescent="0.25">
      <c r="A56" s="11" t="s">
        <v>91</v>
      </c>
      <c r="B56" s="11" t="s">
        <v>92</v>
      </c>
      <c r="C56" s="12">
        <v>1108079.54</v>
      </c>
      <c r="D56" s="12">
        <v>557649.14</v>
      </c>
      <c r="E56" s="18">
        <f t="shared" si="2"/>
        <v>550430.4</v>
      </c>
      <c r="G56" s="10"/>
      <c r="H56" s="10"/>
      <c r="I56" s="1"/>
      <c r="J56" s="1"/>
      <c r="K56" s="9"/>
    </row>
    <row r="57" spans="1:11" x14ac:dyDescent="0.25">
      <c r="A57" s="11" t="s">
        <v>93</v>
      </c>
      <c r="B57" s="11" t="s">
        <v>94</v>
      </c>
      <c r="C57" s="12">
        <v>267351.71000000002</v>
      </c>
      <c r="D57" s="12">
        <v>55656.98</v>
      </c>
      <c r="E57" s="18">
        <f t="shared" si="2"/>
        <v>211694.73</v>
      </c>
      <c r="G57" s="10"/>
      <c r="H57" s="10"/>
      <c r="I57" s="1"/>
      <c r="J57" s="1"/>
      <c r="K57" s="9"/>
    </row>
    <row r="58" spans="1:11" x14ac:dyDescent="0.25">
      <c r="A58" s="16" t="s">
        <v>95</v>
      </c>
      <c r="B58" s="16" t="s">
        <v>96</v>
      </c>
      <c r="C58" s="18">
        <f t="shared" ref="C58:E58" si="12">SUM(C59:C62)</f>
        <v>8253205.7000000002</v>
      </c>
      <c r="D58" s="18">
        <f t="shared" si="12"/>
        <v>434343.74</v>
      </c>
      <c r="E58" s="18">
        <f t="shared" si="12"/>
        <v>7818861.96</v>
      </c>
      <c r="G58" s="10"/>
      <c r="H58" s="10"/>
      <c r="I58" s="1"/>
      <c r="J58" s="1"/>
      <c r="K58" s="9"/>
    </row>
    <row r="59" spans="1:11" x14ac:dyDescent="0.25">
      <c r="A59" s="11" t="s">
        <v>97</v>
      </c>
      <c r="B59" s="11" t="s">
        <v>98</v>
      </c>
      <c r="C59" s="12">
        <v>7593159.1900000004</v>
      </c>
      <c r="D59" s="12">
        <v>41959.62</v>
      </c>
      <c r="E59" s="18">
        <f t="shared" si="2"/>
        <v>7551199.5700000003</v>
      </c>
      <c r="G59" s="10"/>
      <c r="H59" s="10"/>
      <c r="I59" s="1"/>
      <c r="J59" s="1"/>
      <c r="K59" s="9"/>
    </row>
    <row r="60" spans="1:11" x14ac:dyDescent="0.25">
      <c r="A60" s="11" t="s">
        <v>99</v>
      </c>
      <c r="B60" s="11" t="s">
        <v>100</v>
      </c>
      <c r="C60" s="12">
        <v>10635.31</v>
      </c>
      <c r="D60" s="12">
        <v>6209.18</v>
      </c>
      <c r="E60" s="18">
        <f t="shared" si="2"/>
        <v>4426.1299999999992</v>
      </c>
      <c r="G60" s="10"/>
      <c r="H60" s="10"/>
      <c r="I60" s="1"/>
      <c r="J60" s="1"/>
      <c r="K60" s="9"/>
    </row>
    <row r="61" spans="1:11" x14ac:dyDescent="0.25">
      <c r="A61" s="11" t="s">
        <v>101</v>
      </c>
      <c r="B61" s="11" t="s">
        <v>102</v>
      </c>
      <c r="C61" s="12">
        <v>648961.19999999995</v>
      </c>
      <c r="D61" s="12">
        <v>386174.94</v>
      </c>
      <c r="E61" s="18">
        <f t="shared" si="2"/>
        <v>262786.25999999995</v>
      </c>
      <c r="G61" s="10"/>
      <c r="H61" s="10"/>
      <c r="I61" s="1"/>
      <c r="J61" s="1"/>
      <c r="K61" s="9"/>
    </row>
    <row r="62" spans="1:11" x14ac:dyDescent="0.25">
      <c r="A62" s="11" t="s">
        <v>103</v>
      </c>
      <c r="B62" s="11" t="s">
        <v>104</v>
      </c>
      <c r="C62" s="12">
        <v>450</v>
      </c>
      <c r="D62" s="12">
        <v>0</v>
      </c>
      <c r="E62" s="18">
        <f t="shared" si="2"/>
        <v>450</v>
      </c>
      <c r="G62" s="10"/>
      <c r="H62" s="10"/>
      <c r="I62" s="1"/>
      <c r="J62" s="1"/>
      <c r="K62" s="9"/>
    </row>
    <row r="63" spans="1:11" x14ac:dyDescent="0.25">
      <c r="A63" s="16" t="s">
        <v>105</v>
      </c>
      <c r="B63" s="16" t="s">
        <v>106</v>
      </c>
      <c r="C63" s="18">
        <f t="shared" ref="C63:D63" si="13">SUM(C64:C79)</f>
        <v>15832788.98</v>
      </c>
      <c r="D63" s="18">
        <f t="shared" si="13"/>
        <v>11456564.970000001</v>
      </c>
      <c r="E63" s="18">
        <f>SUM(E64:E79)</f>
        <v>4376224.0100000007</v>
      </c>
      <c r="G63" s="10"/>
      <c r="H63" s="10"/>
      <c r="I63" s="1"/>
      <c r="J63" s="1"/>
      <c r="K63" s="9"/>
    </row>
    <row r="64" spans="1:11" x14ac:dyDescent="0.25">
      <c r="A64" s="11" t="s">
        <v>107</v>
      </c>
      <c r="B64" s="11" t="s">
        <v>108</v>
      </c>
      <c r="C64" s="12">
        <v>1561496.57</v>
      </c>
      <c r="D64" s="12">
        <v>865535.31</v>
      </c>
      <c r="E64" s="18">
        <f t="shared" si="2"/>
        <v>695961.26</v>
      </c>
      <c r="G64" s="10"/>
      <c r="H64" s="10"/>
      <c r="I64" s="1"/>
      <c r="J64" s="1"/>
      <c r="K64" s="9"/>
    </row>
    <row r="65" spans="1:11" x14ac:dyDescent="0.25">
      <c r="A65" s="11" t="s">
        <v>109</v>
      </c>
      <c r="B65" s="11" t="s">
        <v>110</v>
      </c>
      <c r="C65" s="12">
        <v>1225088.8</v>
      </c>
      <c r="D65" s="12">
        <v>358674.75</v>
      </c>
      <c r="E65" s="18">
        <f t="shared" si="2"/>
        <v>866414.05</v>
      </c>
      <c r="G65" s="10"/>
      <c r="H65" s="10"/>
      <c r="I65" s="1"/>
      <c r="J65" s="1"/>
      <c r="K65" s="9"/>
    </row>
    <row r="66" spans="1:11" x14ac:dyDescent="0.25">
      <c r="A66" s="11" t="s">
        <v>111</v>
      </c>
      <c r="B66" s="11" t="s">
        <v>112</v>
      </c>
      <c r="C66" s="12">
        <v>204329.99</v>
      </c>
      <c r="D66" s="12">
        <v>36347.040000000001</v>
      </c>
      <c r="E66" s="18">
        <f t="shared" si="2"/>
        <v>167982.94999999998</v>
      </c>
      <c r="G66" s="10"/>
      <c r="H66" s="10"/>
      <c r="I66" s="1"/>
      <c r="J66" s="1"/>
      <c r="K66" s="9"/>
    </row>
    <row r="67" spans="1:11" x14ac:dyDescent="0.25">
      <c r="A67" s="11" t="s">
        <v>113</v>
      </c>
      <c r="B67" s="11" t="s">
        <v>114</v>
      </c>
      <c r="C67" s="12">
        <v>14922.16</v>
      </c>
      <c r="D67" s="12">
        <v>1367.7</v>
      </c>
      <c r="E67" s="18">
        <f t="shared" si="2"/>
        <v>13554.46</v>
      </c>
      <c r="G67" s="10"/>
      <c r="H67" s="10"/>
      <c r="I67" s="1"/>
      <c r="J67" s="1"/>
      <c r="K67" s="9"/>
    </row>
    <row r="68" spans="1:11" x14ac:dyDescent="0.25">
      <c r="A68" s="11" t="s">
        <v>115</v>
      </c>
      <c r="B68" s="11" t="s">
        <v>116</v>
      </c>
      <c r="C68" s="12">
        <v>619416.09</v>
      </c>
      <c r="D68" s="12">
        <v>308088.14</v>
      </c>
      <c r="E68" s="18">
        <f t="shared" si="2"/>
        <v>311327.94999999995</v>
      </c>
      <c r="G68" s="10"/>
      <c r="H68" s="10"/>
      <c r="I68" s="1"/>
      <c r="J68" s="1"/>
      <c r="K68" s="9"/>
    </row>
    <row r="69" spans="1:11" x14ac:dyDescent="0.25">
      <c r="A69" s="11" t="s">
        <v>117</v>
      </c>
      <c r="B69" s="11" t="s">
        <v>118</v>
      </c>
      <c r="C69" s="12">
        <v>4134715</v>
      </c>
      <c r="D69" s="12">
        <v>3316398.9</v>
      </c>
      <c r="E69" s="18">
        <f t="shared" si="2"/>
        <v>818316.10000000009</v>
      </c>
      <c r="G69" s="10"/>
      <c r="H69" s="10"/>
      <c r="I69" s="1"/>
      <c r="J69" s="1"/>
      <c r="K69" s="9"/>
    </row>
    <row r="70" spans="1:11" x14ac:dyDescent="0.25">
      <c r="A70" s="11" t="s">
        <v>119</v>
      </c>
      <c r="B70" s="11" t="s">
        <v>120</v>
      </c>
      <c r="C70" s="12">
        <v>17235</v>
      </c>
      <c r="D70" s="12">
        <v>8353.15</v>
      </c>
      <c r="E70" s="18">
        <f t="shared" si="2"/>
        <v>8881.85</v>
      </c>
      <c r="G70" s="10"/>
      <c r="H70" s="10"/>
      <c r="I70" s="1"/>
      <c r="J70" s="1"/>
      <c r="K70" s="9"/>
    </row>
    <row r="71" spans="1:11" x14ac:dyDescent="0.25">
      <c r="A71" s="11" t="s">
        <v>121</v>
      </c>
      <c r="B71" s="11" t="s">
        <v>122</v>
      </c>
      <c r="C71" s="12">
        <v>1330</v>
      </c>
      <c r="D71" s="12">
        <v>365.82</v>
      </c>
      <c r="E71" s="18">
        <f t="shared" si="2"/>
        <v>964.18000000000006</v>
      </c>
      <c r="G71" s="10"/>
      <c r="H71" s="10"/>
      <c r="I71" s="1"/>
      <c r="J71" s="1"/>
      <c r="K71" s="9"/>
    </row>
    <row r="72" spans="1:11" x14ac:dyDescent="0.25">
      <c r="A72" s="11" t="s">
        <v>123</v>
      </c>
      <c r="B72" s="11" t="s">
        <v>124</v>
      </c>
      <c r="C72" s="12">
        <v>72085.990000000005</v>
      </c>
      <c r="D72" s="12">
        <v>17752</v>
      </c>
      <c r="E72" s="18">
        <f t="shared" ref="E72:E79" si="14">C72-D72</f>
        <v>54333.990000000005</v>
      </c>
      <c r="G72" s="10"/>
      <c r="H72" s="10"/>
      <c r="I72" s="1"/>
      <c r="J72" s="1"/>
      <c r="K72" s="9"/>
    </row>
    <row r="73" spans="1:11" x14ac:dyDescent="0.25">
      <c r="A73" s="11" t="s">
        <v>125</v>
      </c>
      <c r="B73" s="11" t="s">
        <v>126</v>
      </c>
      <c r="C73" s="12">
        <v>58015.7</v>
      </c>
      <c r="D73" s="12">
        <v>34244.89</v>
      </c>
      <c r="E73" s="18">
        <f t="shared" si="14"/>
        <v>23770.809999999998</v>
      </c>
      <c r="G73" s="10"/>
      <c r="H73" s="10"/>
      <c r="I73" s="1"/>
      <c r="J73" s="1"/>
      <c r="K73" s="9"/>
    </row>
    <row r="74" spans="1:11" x14ac:dyDescent="0.25">
      <c r="A74" s="11" t="s">
        <v>127</v>
      </c>
      <c r="B74" s="11" t="s">
        <v>128</v>
      </c>
      <c r="C74" s="12">
        <v>19012.689999999999</v>
      </c>
      <c r="D74" s="12">
        <v>4066.42</v>
      </c>
      <c r="E74" s="18">
        <f t="shared" si="14"/>
        <v>14946.269999999999</v>
      </c>
      <c r="G74" s="10"/>
      <c r="H74" s="10"/>
      <c r="I74" s="1"/>
      <c r="J74" s="1"/>
      <c r="K74" s="9"/>
    </row>
    <row r="75" spans="1:11" x14ac:dyDescent="0.25">
      <c r="A75" s="11" t="s">
        <v>129</v>
      </c>
      <c r="B75" s="11" t="s">
        <v>130</v>
      </c>
      <c r="C75" s="12">
        <v>6900</v>
      </c>
      <c r="D75" s="12">
        <v>2594.69</v>
      </c>
      <c r="E75" s="18">
        <f t="shared" si="14"/>
        <v>4305.3099999999995</v>
      </c>
      <c r="G75" s="10"/>
      <c r="H75" s="10"/>
      <c r="I75" s="1"/>
      <c r="J75" s="1"/>
      <c r="K75" s="9"/>
    </row>
    <row r="76" spans="1:11" x14ac:dyDescent="0.25">
      <c r="A76" s="11" t="s">
        <v>131</v>
      </c>
      <c r="B76" s="11" t="s">
        <v>132</v>
      </c>
      <c r="C76" s="12">
        <v>1466814.64</v>
      </c>
      <c r="D76" s="12">
        <v>764978.61</v>
      </c>
      <c r="E76" s="18">
        <f t="shared" si="14"/>
        <v>701836.02999999991</v>
      </c>
      <c r="G76" s="10"/>
      <c r="H76" s="10"/>
      <c r="I76" s="1"/>
      <c r="J76" s="1"/>
      <c r="K76" s="9"/>
    </row>
    <row r="77" spans="1:11" x14ac:dyDescent="0.25">
      <c r="A77" s="11" t="s">
        <v>133</v>
      </c>
      <c r="B77" s="11" t="s">
        <v>134</v>
      </c>
      <c r="C77" s="12">
        <v>476404.88</v>
      </c>
      <c r="D77" s="12">
        <v>381104.87</v>
      </c>
      <c r="E77" s="18">
        <f t="shared" si="14"/>
        <v>95300.010000000009</v>
      </c>
      <c r="G77" s="10"/>
      <c r="H77" s="10"/>
      <c r="I77" s="1"/>
      <c r="J77" s="1"/>
      <c r="K77" s="9"/>
    </row>
    <row r="78" spans="1:11" x14ac:dyDescent="0.25">
      <c r="A78" s="11" t="s">
        <v>358</v>
      </c>
      <c r="B78" s="11" t="s">
        <v>359</v>
      </c>
      <c r="C78" s="12">
        <v>4500</v>
      </c>
      <c r="D78" s="12">
        <v>2250</v>
      </c>
      <c r="E78" s="18">
        <f t="shared" si="14"/>
        <v>2250</v>
      </c>
      <c r="G78" s="10"/>
      <c r="H78" s="10"/>
      <c r="I78" s="1"/>
      <c r="J78" s="1"/>
      <c r="K78" s="9"/>
    </row>
    <row r="79" spans="1:11" x14ac:dyDescent="0.25">
      <c r="A79" s="11" t="s">
        <v>135</v>
      </c>
      <c r="B79" s="11" t="s">
        <v>136</v>
      </c>
      <c r="C79" s="12">
        <v>5950521.4699999997</v>
      </c>
      <c r="D79" s="12">
        <v>5354442.68</v>
      </c>
      <c r="E79" s="18">
        <f t="shared" si="14"/>
        <v>596078.79</v>
      </c>
      <c r="G79" s="10"/>
      <c r="H79" s="10"/>
      <c r="I79" s="1"/>
      <c r="J79" s="1"/>
      <c r="K79" s="9"/>
    </row>
    <row r="80" spans="1:11" x14ac:dyDescent="0.25">
      <c r="A80" s="16" t="s">
        <v>137</v>
      </c>
      <c r="B80" s="16" t="s">
        <v>138</v>
      </c>
      <c r="C80" s="18">
        <f t="shared" ref="C80:E80" si="15">SUM(C81:C84)</f>
        <v>2776205.3300000005</v>
      </c>
      <c r="D80" s="18">
        <f t="shared" si="15"/>
        <v>2372374.88</v>
      </c>
      <c r="E80" s="18">
        <f t="shared" si="15"/>
        <v>403830.45000000007</v>
      </c>
      <c r="G80" s="10"/>
      <c r="H80" s="10"/>
      <c r="I80" s="1"/>
      <c r="J80" s="1"/>
      <c r="K80" s="9"/>
    </row>
    <row r="81" spans="1:11" x14ac:dyDescent="0.25">
      <c r="A81" s="11" t="s">
        <v>139</v>
      </c>
      <c r="B81" s="11" t="s">
        <v>140</v>
      </c>
      <c r="C81" s="12">
        <v>144822.49</v>
      </c>
      <c r="D81" s="12">
        <v>94888.41</v>
      </c>
      <c r="E81" s="18">
        <f t="shared" ref="E81:E134" si="16">C81-D81</f>
        <v>49934.079999999987</v>
      </c>
      <c r="G81" s="10"/>
      <c r="H81" s="10"/>
      <c r="I81" s="1"/>
      <c r="J81" s="1"/>
      <c r="K81" s="9"/>
    </row>
    <row r="82" spans="1:11" x14ac:dyDescent="0.25">
      <c r="A82" s="11" t="s">
        <v>141</v>
      </c>
      <c r="B82" s="11" t="s">
        <v>142</v>
      </c>
      <c r="C82" s="12">
        <v>16623.689999999999</v>
      </c>
      <c r="D82" s="12">
        <v>2298.1</v>
      </c>
      <c r="E82" s="18">
        <f t="shared" si="16"/>
        <v>14325.589999999998</v>
      </c>
      <c r="G82" s="10"/>
      <c r="H82" s="10"/>
      <c r="I82" s="1"/>
      <c r="J82" s="1"/>
      <c r="K82" s="9"/>
    </row>
    <row r="83" spans="1:11" x14ac:dyDescent="0.25">
      <c r="A83" s="11" t="s">
        <v>143</v>
      </c>
      <c r="B83" s="11" t="s">
        <v>144</v>
      </c>
      <c r="C83" s="12">
        <v>2582671.4300000002</v>
      </c>
      <c r="D83" s="12">
        <v>2248983.37</v>
      </c>
      <c r="E83" s="18">
        <f t="shared" si="16"/>
        <v>333688.06000000006</v>
      </c>
      <c r="G83" s="10"/>
      <c r="H83" s="10"/>
      <c r="I83" s="1"/>
      <c r="J83" s="1"/>
      <c r="K83" s="9"/>
    </row>
    <row r="84" spans="1:11" x14ac:dyDescent="0.25">
      <c r="A84" s="11" t="s">
        <v>145</v>
      </c>
      <c r="B84" s="11" t="s">
        <v>146</v>
      </c>
      <c r="C84" s="12">
        <v>32087.72</v>
      </c>
      <c r="D84" s="12">
        <v>26205</v>
      </c>
      <c r="E84" s="18">
        <f t="shared" si="16"/>
        <v>5882.7200000000012</v>
      </c>
      <c r="G84" s="10"/>
      <c r="H84" s="10"/>
      <c r="I84" s="1"/>
      <c r="J84" s="1"/>
      <c r="K84" s="9"/>
    </row>
    <row r="85" spans="1:11" x14ac:dyDescent="0.25">
      <c r="A85" s="16" t="s">
        <v>147</v>
      </c>
      <c r="B85" s="16" t="s">
        <v>148</v>
      </c>
      <c r="C85" s="18">
        <f t="shared" ref="C85:E85" si="17">SUM(C86:C93)</f>
        <v>6611600.0999999996</v>
      </c>
      <c r="D85" s="18">
        <f t="shared" si="17"/>
        <v>2514952.84</v>
      </c>
      <c r="E85" s="18">
        <f t="shared" si="17"/>
        <v>4096647.26</v>
      </c>
      <c r="G85" s="10"/>
      <c r="H85" s="10"/>
      <c r="I85" s="1"/>
      <c r="J85" s="1"/>
      <c r="K85" s="9"/>
    </row>
    <row r="86" spans="1:11" x14ac:dyDescent="0.25">
      <c r="A86" s="11" t="s">
        <v>149</v>
      </c>
      <c r="B86" s="11" t="s">
        <v>150</v>
      </c>
      <c r="C86" s="12">
        <v>122562.01</v>
      </c>
      <c r="D86" s="12">
        <v>0</v>
      </c>
      <c r="E86" s="18">
        <f t="shared" si="16"/>
        <v>122562.01</v>
      </c>
      <c r="G86" s="10"/>
      <c r="H86" s="10"/>
      <c r="I86" s="1"/>
      <c r="J86" s="1"/>
      <c r="K86" s="9"/>
    </row>
    <row r="87" spans="1:11" x14ac:dyDescent="0.25">
      <c r="A87" s="11" t="s">
        <v>323</v>
      </c>
      <c r="B87" s="11" t="s">
        <v>324</v>
      </c>
      <c r="C87" s="12">
        <v>179523.14</v>
      </c>
      <c r="D87" s="12">
        <v>0</v>
      </c>
      <c r="E87" s="18">
        <f t="shared" si="16"/>
        <v>179523.14</v>
      </c>
      <c r="G87" s="10"/>
      <c r="H87" s="10"/>
      <c r="I87" s="1"/>
      <c r="J87" s="1"/>
      <c r="K87" s="9"/>
    </row>
    <row r="88" spans="1:11" x14ac:dyDescent="0.25">
      <c r="A88" s="11" t="s">
        <v>325</v>
      </c>
      <c r="B88" s="11" t="s">
        <v>326</v>
      </c>
      <c r="C88" s="12">
        <v>3105434.2</v>
      </c>
      <c r="D88" s="12">
        <v>2358879.84</v>
      </c>
      <c r="E88" s="18">
        <f t="shared" si="16"/>
        <v>746554.36000000034</v>
      </c>
      <c r="G88" s="10"/>
      <c r="H88" s="10"/>
      <c r="I88" s="1"/>
      <c r="J88" s="1"/>
      <c r="K88" s="9"/>
    </row>
    <row r="89" spans="1:11" x14ac:dyDescent="0.25">
      <c r="A89" s="11" t="s">
        <v>151</v>
      </c>
      <c r="B89" s="11" t="s">
        <v>152</v>
      </c>
      <c r="C89" s="12">
        <v>164039.32</v>
      </c>
      <c r="D89" s="12">
        <v>13854.38</v>
      </c>
      <c r="E89" s="18">
        <f t="shared" si="16"/>
        <v>150184.94</v>
      </c>
      <c r="G89" s="10"/>
      <c r="H89" s="10"/>
      <c r="I89" s="1"/>
      <c r="J89" s="1"/>
      <c r="K89" s="9"/>
    </row>
    <row r="90" spans="1:11" x14ac:dyDescent="0.25">
      <c r="A90" s="11" t="s">
        <v>153</v>
      </c>
      <c r="B90" s="11" t="s">
        <v>154</v>
      </c>
      <c r="C90" s="12">
        <v>30760.22</v>
      </c>
      <c r="D90" s="12">
        <v>8432.31</v>
      </c>
      <c r="E90" s="18">
        <f t="shared" si="16"/>
        <v>22327.910000000003</v>
      </c>
      <c r="G90" s="10"/>
      <c r="H90" s="10"/>
      <c r="I90" s="1"/>
      <c r="J90" s="1"/>
      <c r="K90" s="9"/>
    </row>
    <row r="91" spans="1:11" x14ac:dyDescent="0.25">
      <c r="A91" s="11" t="s">
        <v>155</v>
      </c>
      <c r="B91" s="11" t="s">
        <v>156</v>
      </c>
      <c r="C91" s="12">
        <v>6894.94</v>
      </c>
      <c r="D91" s="12">
        <v>0</v>
      </c>
      <c r="E91" s="18">
        <f t="shared" si="16"/>
        <v>6894.94</v>
      </c>
      <c r="G91" s="10"/>
      <c r="H91" s="10"/>
      <c r="I91" s="1"/>
      <c r="J91" s="1"/>
      <c r="K91" s="9"/>
    </row>
    <row r="92" spans="1:11" x14ac:dyDescent="0.25">
      <c r="A92" s="11" t="s">
        <v>157</v>
      </c>
      <c r="B92" s="11" t="s">
        <v>158</v>
      </c>
      <c r="C92" s="12">
        <v>28034.51</v>
      </c>
      <c r="D92" s="12">
        <v>964.6</v>
      </c>
      <c r="E92" s="18">
        <f t="shared" si="16"/>
        <v>27069.91</v>
      </c>
      <c r="G92" s="10"/>
      <c r="H92" s="10"/>
      <c r="I92" s="1"/>
      <c r="J92" s="1"/>
      <c r="K92" s="9"/>
    </row>
    <row r="93" spans="1:11" x14ac:dyDescent="0.25">
      <c r="A93" s="11" t="s">
        <v>159</v>
      </c>
      <c r="B93" s="11" t="s">
        <v>160</v>
      </c>
      <c r="C93" s="12">
        <v>2974351.76</v>
      </c>
      <c r="D93" s="12">
        <v>132821.71</v>
      </c>
      <c r="E93" s="18">
        <f t="shared" si="16"/>
        <v>2841530.05</v>
      </c>
      <c r="G93" s="10"/>
      <c r="H93" s="10"/>
      <c r="I93" s="1"/>
      <c r="J93" s="1"/>
      <c r="K93" s="9"/>
    </row>
    <row r="94" spans="1:11" x14ac:dyDescent="0.25">
      <c r="A94" s="16" t="s">
        <v>161</v>
      </c>
      <c r="B94" s="16" t="s">
        <v>162</v>
      </c>
      <c r="C94" s="18">
        <f t="shared" ref="C94:E94" si="18">SUM(C95)</f>
        <v>6320930.29</v>
      </c>
      <c r="D94" s="18">
        <f t="shared" si="18"/>
        <v>2544600.2000000002</v>
      </c>
      <c r="E94" s="18">
        <f t="shared" si="18"/>
        <v>3776330.09</v>
      </c>
      <c r="G94" s="10"/>
      <c r="H94" s="10"/>
      <c r="I94" s="1"/>
      <c r="J94" s="1"/>
      <c r="K94" s="9"/>
    </row>
    <row r="95" spans="1:11" x14ac:dyDescent="0.25">
      <c r="A95" s="11" t="s">
        <v>163</v>
      </c>
      <c r="B95" s="11" t="s">
        <v>162</v>
      </c>
      <c r="C95" s="12">
        <v>6320930.29</v>
      </c>
      <c r="D95" s="12">
        <v>2544600.2000000002</v>
      </c>
      <c r="E95" s="18">
        <f t="shared" si="16"/>
        <v>3776330.09</v>
      </c>
      <c r="G95" s="10"/>
      <c r="H95" s="10"/>
      <c r="I95" s="1"/>
      <c r="J95" s="1"/>
      <c r="K95" s="9"/>
    </row>
    <row r="96" spans="1:11" x14ac:dyDescent="0.25">
      <c r="A96" s="14" t="s">
        <v>164</v>
      </c>
      <c r="B96" s="14" t="s">
        <v>165</v>
      </c>
      <c r="C96" s="15">
        <f t="shared" ref="C96:E96" si="19">C97+C100+C102+C108+C112+C116</f>
        <v>15814307.859999999</v>
      </c>
      <c r="D96" s="15">
        <f t="shared" si="19"/>
        <v>14943964.93</v>
      </c>
      <c r="E96" s="15">
        <f t="shared" si="19"/>
        <v>870342.9299999997</v>
      </c>
      <c r="G96" s="10"/>
      <c r="H96" s="10"/>
      <c r="I96" s="1"/>
      <c r="J96" s="1"/>
      <c r="K96" s="9"/>
    </row>
    <row r="97" spans="1:11" x14ac:dyDescent="0.25">
      <c r="A97" s="16" t="s">
        <v>166</v>
      </c>
      <c r="B97" s="16" t="s">
        <v>167</v>
      </c>
      <c r="C97" s="18">
        <f t="shared" ref="C97:E97" si="20">SUM(C98:C99)</f>
        <v>7111407.2300000004</v>
      </c>
      <c r="D97" s="18">
        <f t="shared" si="20"/>
        <v>6875855.6100000003</v>
      </c>
      <c r="E97" s="18">
        <f t="shared" si="20"/>
        <v>235551.62000000011</v>
      </c>
      <c r="G97" s="10"/>
      <c r="H97" s="10"/>
      <c r="I97" s="1"/>
      <c r="J97" s="1"/>
      <c r="K97" s="9"/>
    </row>
    <row r="98" spans="1:11" x14ac:dyDescent="0.25">
      <c r="A98" s="11" t="s">
        <v>327</v>
      </c>
      <c r="B98" s="11" t="s">
        <v>328</v>
      </c>
      <c r="C98" s="12">
        <v>6972553.75</v>
      </c>
      <c r="D98" s="12">
        <v>6746306.3799999999</v>
      </c>
      <c r="E98" s="18">
        <f t="shared" si="16"/>
        <v>226247.37000000011</v>
      </c>
      <c r="G98" s="10"/>
      <c r="H98" s="10"/>
      <c r="I98" s="1"/>
      <c r="J98" s="1"/>
      <c r="K98" s="9"/>
    </row>
    <row r="99" spans="1:11" x14ac:dyDescent="0.25">
      <c r="A99" s="11" t="s">
        <v>329</v>
      </c>
      <c r="B99" s="11" t="s">
        <v>330</v>
      </c>
      <c r="C99" s="12">
        <v>138853.48000000001</v>
      </c>
      <c r="D99" s="12">
        <v>129549.23</v>
      </c>
      <c r="E99" s="18">
        <f t="shared" si="16"/>
        <v>9304.2500000000146</v>
      </c>
      <c r="G99" s="10"/>
      <c r="H99" s="10"/>
      <c r="I99" s="1"/>
      <c r="J99" s="1"/>
      <c r="K99" s="9"/>
    </row>
    <row r="100" spans="1:11" x14ac:dyDescent="0.25">
      <c r="A100" s="16" t="s">
        <v>168</v>
      </c>
      <c r="B100" s="16" t="s">
        <v>169</v>
      </c>
      <c r="C100" s="18">
        <f t="shared" ref="C100:E100" si="21">SUM(C101)</f>
        <v>1355478.7</v>
      </c>
      <c r="D100" s="18">
        <f t="shared" si="21"/>
        <v>1355418.51</v>
      </c>
      <c r="E100" s="18">
        <f t="shared" si="21"/>
        <v>60.189999999944121</v>
      </c>
      <c r="G100" s="10"/>
      <c r="H100" s="10"/>
      <c r="I100" s="1"/>
      <c r="J100" s="1"/>
      <c r="K100" s="9"/>
    </row>
    <row r="101" spans="1:11" x14ac:dyDescent="0.25">
      <c r="A101" s="11" t="s">
        <v>170</v>
      </c>
      <c r="B101" s="11" t="s">
        <v>171</v>
      </c>
      <c r="C101" s="12">
        <v>1355478.7</v>
      </c>
      <c r="D101" s="12">
        <v>1355418.51</v>
      </c>
      <c r="E101" s="18">
        <f t="shared" si="16"/>
        <v>60.189999999944121</v>
      </c>
      <c r="G101" s="10"/>
      <c r="H101" s="10"/>
      <c r="I101" s="1"/>
      <c r="J101" s="1"/>
      <c r="K101" s="9"/>
    </row>
    <row r="102" spans="1:11" x14ac:dyDescent="0.25">
      <c r="A102" s="16" t="s">
        <v>172</v>
      </c>
      <c r="B102" s="16" t="s">
        <v>173</v>
      </c>
      <c r="C102" s="18">
        <f t="shared" ref="C102:E102" si="22">SUM(C103:C107)</f>
        <v>251438.5</v>
      </c>
      <c r="D102" s="18">
        <f t="shared" si="22"/>
        <v>147039.22</v>
      </c>
      <c r="E102" s="18">
        <f t="shared" si="22"/>
        <v>104399.28</v>
      </c>
      <c r="G102" s="10"/>
      <c r="H102" s="10"/>
      <c r="I102" s="1"/>
      <c r="J102" s="1"/>
      <c r="K102" s="9"/>
    </row>
    <row r="103" spans="1:11" x14ac:dyDescent="0.25">
      <c r="A103" s="11" t="s">
        <v>174</v>
      </c>
      <c r="B103" s="11" t="s">
        <v>175</v>
      </c>
      <c r="C103" s="12">
        <v>500</v>
      </c>
      <c r="D103" s="12">
        <v>0</v>
      </c>
      <c r="E103" s="18">
        <f t="shared" si="16"/>
        <v>500</v>
      </c>
      <c r="G103" s="10"/>
      <c r="H103" s="10"/>
      <c r="I103" s="1"/>
      <c r="J103" s="1"/>
      <c r="K103" s="9"/>
    </row>
    <row r="104" spans="1:11" x14ac:dyDescent="0.25">
      <c r="A104" s="11" t="s">
        <v>331</v>
      </c>
      <c r="B104" s="11" t="s">
        <v>332</v>
      </c>
      <c r="C104" s="12">
        <v>6500</v>
      </c>
      <c r="D104" s="12">
        <v>0</v>
      </c>
      <c r="E104" s="18">
        <f t="shared" si="16"/>
        <v>6500</v>
      </c>
      <c r="G104" s="10"/>
      <c r="H104" s="10"/>
      <c r="I104" s="1"/>
      <c r="J104" s="1"/>
      <c r="K104" s="9"/>
    </row>
    <row r="105" spans="1:11" x14ac:dyDescent="0.25">
      <c r="A105" s="11" t="s">
        <v>176</v>
      </c>
      <c r="B105" s="11" t="s">
        <v>177</v>
      </c>
      <c r="C105" s="12">
        <v>128402.2</v>
      </c>
      <c r="D105" s="12">
        <v>97045.77</v>
      </c>
      <c r="E105" s="18">
        <f t="shared" si="16"/>
        <v>31356.429999999993</v>
      </c>
      <c r="G105" s="10"/>
      <c r="H105" s="10"/>
      <c r="I105" s="1"/>
      <c r="J105" s="1"/>
      <c r="K105" s="9"/>
    </row>
    <row r="106" spans="1:11" x14ac:dyDescent="0.25">
      <c r="A106" s="11" t="s">
        <v>178</v>
      </c>
      <c r="B106" s="11" t="s">
        <v>179</v>
      </c>
      <c r="C106" s="12">
        <v>2038</v>
      </c>
      <c r="D106" s="12">
        <v>53.29</v>
      </c>
      <c r="E106" s="18">
        <f t="shared" si="16"/>
        <v>1984.71</v>
      </c>
      <c r="G106" s="10"/>
      <c r="H106" s="10"/>
      <c r="I106" s="1"/>
      <c r="J106" s="1"/>
      <c r="K106" s="9"/>
    </row>
    <row r="107" spans="1:11" x14ac:dyDescent="0.25">
      <c r="A107" s="11" t="s">
        <v>180</v>
      </c>
      <c r="B107" s="11" t="s">
        <v>181</v>
      </c>
      <c r="C107" s="12">
        <v>113998.3</v>
      </c>
      <c r="D107" s="12">
        <v>49940.160000000003</v>
      </c>
      <c r="E107" s="18">
        <f t="shared" si="16"/>
        <v>64058.14</v>
      </c>
      <c r="G107" s="10"/>
      <c r="H107" s="10"/>
      <c r="I107" s="1"/>
      <c r="J107" s="1"/>
      <c r="K107" s="9"/>
    </row>
    <row r="108" spans="1:11" x14ac:dyDescent="0.25">
      <c r="A108" s="16" t="s">
        <v>182</v>
      </c>
      <c r="B108" s="16" t="s">
        <v>183</v>
      </c>
      <c r="C108" s="18">
        <f t="shared" ref="C108:E108" si="23">SUM(C109:C111)</f>
        <v>5735290.5299999993</v>
      </c>
      <c r="D108" s="18">
        <f t="shared" si="23"/>
        <v>5374603.4900000002</v>
      </c>
      <c r="E108" s="18">
        <f t="shared" si="23"/>
        <v>360687.03999999951</v>
      </c>
      <c r="G108" s="10"/>
      <c r="H108" s="10"/>
      <c r="I108" s="1"/>
      <c r="J108" s="1"/>
      <c r="K108" s="9"/>
    </row>
    <row r="109" spans="1:11" x14ac:dyDescent="0.25">
      <c r="A109" s="11" t="s">
        <v>184</v>
      </c>
      <c r="B109" s="11" t="s">
        <v>185</v>
      </c>
      <c r="C109" s="12">
        <v>719447.6</v>
      </c>
      <c r="D109" s="12">
        <v>703836.5</v>
      </c>
      <c r="E109" s="18">
        <f t="shared" si="16"/>
        <v>15611.099999999977</v>
      </c>
      <c r="G109" s="10"/>
      <c r="H109" s="10"/>
      <c r="I109" s="1"/>
      <c r="J109" s="1"/>
      <c r="K109" s="9"/>
    </row>
    <row r="110" spans="1:11" x14ac:dyDescent="0.25">
      <c r="A110" s="11" t="s">
        <v>186</v>
      </c>
      <c r="B110" s="11" t="s">
        <v>187</v>
      </c>
      <c r="C110" s="12">
        <v>4999152.96</v>
      </c>
      <c r="D110" s="12">
        <v>4655179.4400000004</v>
      </c>
      <c r="E110" s="18">
        <f t="shared" si="16"/>
        <v>343973.51999999955</v>
      </c>
      <c r="G110" s="10"/>
      <c r="H110" s="10"/>
      <c r="I110" s="1"/>
      <c r="J110" s="1"/>
      <c r="K110" s="9"/>
    </row>
    <row r="111" spans="1:11" x14ac:dyDescent="0.25">
      <c r="A111" s="11" t="s">
        <v>188</v>
      </c>
      <c r="B111" s="11" t="s">
        <v>189</v>
      </c>
      <c r="C111" s="12">
        <v>16689.97</v>
      </c>
      <c r="D111" s="12">
        <v>15587.55</v>
      </c>
      <c r="E111" s="18">
        <f t="shared" si="16"/>
        <v>1102.4200000000019</v>
      </c>
      <c r="G111" s="10"/>
      <c r="H111" s="10"/>
      <c r="I111" s="1"/>
      <c r="J111" s="1"/>
      <c r="K111" s="9"/>
    </row>
    <row r="112" spans="1:11" x14ac:dyDescent="0.25">
      <c r="A112" s="16" t="s">
        <v>190</v>
      </c>
      <c r="B112" s="16" t="s">
        <v>191</v>
      </c>
      <c r="C112" s="18">
        <f t="shared" ref="C112:E112" si="24">SUM(C113:C115)</f>
        <v>695766.26</v>
      </c>
      <c r="D112" s="18">
        <f t="shared" si="24"/>
        <v>573678.51</v>
      </c>
      <c r="E112" s="18">
        <f t="shared" si="24"/>
        <v>122087.75</v>
      </c>
      <c r="G112" s="10"/>
      <c r="H112" s="10"/>
      <c r="I112" s="1"/>
      <c r="J112" s="1"/>
      <c r="K112" s="9"/>
    </row>
    <row r="113" spans="1:11" x14ac:dyDescent="0.25">
      <c r="A113" s="11" t="s">
        <v>333</v>
      </c>
      <c r="B113" s="11" t="s">
        <v>334</v>
      </c>
      <c r="C113" s="12">
        <v>546927</v>
      </c>
      <c r="D113" s="12">
        <v>463072.81</v>
      </c>
      <c r="E113" s="18">
        <f t="shared" si="16"/>
        <v>83854.19</v>
      </c>
      <c r="G113" s="10"/>
      <c r="H113" s="10"/>
      <c r="I113" s="1"/>
      <c r="J113" s="1"/>
      <c r="K113" s="9"/>
    </row>
    <row r="114" spans="1:11" x14ac:dyDescent="0.25">
      <c r="A114" s="11" t="s">
        <v>192</v>
      </c>
      <c r="B114" s="11" t="s">
        <v>193</v>
      </c>
      <c r="C114" s="12">
        <v>3150.88</v>
      </c>
      <c r="D114" s="12">
        <v>2626.57</v>
      </c>
      <c r="E114" s="18">
        <f t="shared" si="16"/>
        <v>524.30999999999995</v>
      </c>
      <c r="G114" s="10"/>
      <c r="H114" s="10"/>
      <c r="I114" s="1"/>
      <c r="J114" s="1"/>
      <c r="K114" s="9"/>
    </row>
    <row r="115" spans="1:11" x14ac:dyDescent="0.25">
      <c r="A115" s="11" t="s">
        <v>194</v>
      </c>
      <c r="B115" s="11" t="s">
        <v>195</v>
      </c>
      <c r="C115" s="12">
        <v>145688.38</v>
      </c>
      <c r="D115" s="12">
        <v>107979.13</v>
      </c>
      <c r="E115" s="18">
        <f t="shared" si="16"/>
        <v>37709.25</v>
      </c>
      <c r="G115" s="10"/>
      <c r="H115" s="10"/>
      <c r="I115" s="1"/>
      <c r="J115" s="1"/>
      <c r="K115" s="9"/>
    </row>
    <row r="116" spans="1:11" x14ac:dyDescent="0.25">
      <c r="A116" s="16" t="s">
        <v>196</v>
      </c>
      <c r="B116" s="16" t="s">
        <v>162</v>
      </c>
      <c r="C116" s="18">
        <f t="shared" ref="C116:E116" si="25">SUM(C117)</f>
        <v>664926.64</v>
      </c>
      <c r="D116" s="18">
        <f t="shared" si="25"/>
        <v>617369.59</v>
      </c>
      <c r="E116" s="18">
        <f t="shared" si="25"/>
        <v>47557.050000000047</v>
      </c>
      <c r="G116" s="10"/>
      <c r="H116" s="10"/>
      <c r="I116" s="1"/>
      <c r="J116" s="1"/>
      <c r="K116" s="9"/>
    </row>
    <row r="117" spans="1:11" x14ac:dyDescent="0.25">
      <c r="A117" s="11" t="s">
        <v>197</v>
      </c>
      <c r="B117" s="11" t="s">
        <v>162</v>
      </c>
      <c r="C117" s="12">
        <v>664926.64</v>
      </c>
      <c r="D117" s="12">
        <v>617369.59</v>
      </c>
      <c r="E117" s="18">
        <f t="shared" si="16"/>
        <v>47557.050000000047</v>
      </c>
      <c r="G117" s="10"/>
      <c r="H117" s="10"/>
      <c r="I117" s="1"/>
      <c r="J117" s="1"/>
      <c r="K117" s="9"/>
    </row>
    <row r="118" spans="1:11" x14ac:dyDescent="0.25">
      <c r="A118" s="14" t="s">
        <v>198</v>
      </c>
      <c r="B118" s="14" t="s">
        <v>199</v>
      </c>
      <c r="C118" s="15">
        <f t="shared" ref="C118:E118" si="26">C119+C122</f>
        <v>237373</v>
      </c>
      <c r="D118" s="15">
        <f t="shared" si="26"/>
        <v>193654.88</v>
      </c>
      <c r="E118" s="15">
        <f t="shared" si="26"/>
        <v>43718.119999999995</v>
      </c>
      <c r="G118" s="10"/>
      <c r="H118" s="10"/>
      <c r="I118" s="1"/>
      <c r="J118" s="1"/>
      <c r="K118" s="9"/>
    </row>
    <row r="119" spans="1:11" x14ac:dyDescent="0.25">
      <c r="A119" s="16" t="s">
        <v>200</v>
      </c>
      <c r="B119" s="16" t="s">
        <v>201</v>
      </c>
      <c r="C119" s="18">
        <f t="shared" ref="C119:E119" si="27">SUM(C120:C121)</f>
        <v>221373</v>
      </c>
      <c r="D119" s="18">
        <f t="shared" si="27"/>
        <v>177654.88</v>
      </c>
      <c r="E119" s="18">
        <f t="shared" si="27"/>
        <v>43718.119999999995</v>
      </c>
      <c r="G119" s="10"/>
      <c r="H119" s="10"/>
      <c r="I119" s="1"/>
      <c r="J119" s="1"/>
      <c r="K119" s="9"/>
    </row>
    <row r="120" spans="1:11" x14ac:dyDescent="0.25">
      <c r="A120" s="11" t="s">
        <v>202</v>
      </c>
      <c r="B120" s="11" t="s">
        <v>203</v>
      </c>
      <c r="C120" s="12">
        <v>13500</v>
      </c>
      <c r="D120" s="12">
        <v>8500</v>
      </c>
      <c r="E120" s="18">
        <f t="shared" si="16"/>
        <v>5000</v>
      </c>
      <c r="G120" s="10"/>
      <c r="H120" s="10"/>
      <c r="I120" s="1"/>
      <c r="J120" s="1"/>
      <c r="K120" s="9"/>
    </row>
    <row r="121" spans="1:11" x14ac:dyDescent="0.25">
      <c r="A121" s="11" t="s">
        <v>204</v>
      </c>
      <c r="B121" s="11" t="s">
        <v>205</v>
      </c>
      <c r="C121" s="12">
        <v>207873</v>
      </c>
      <c r="D121" s="12">
        <v>169154.88</v>
      </c>
      <c r="E121" s="18">
        <f t="shared" si="16"/>
        <v>38718.119999999995</v>
      </c>
      <c r="G121" s="10"/>
      <c r="H121" s="10"/>
      <c r="I121" s="1"/>
      <c r="J121" s="1"/>
      <c r="K121" s="9"/>
    </row>
    <row r="122" spans="1:11" x14ac:dyDescent="0.25">
      <c r="A122" s="16" t="s">
        <v>206</v>
      </c>
      <c r="B122" s="16" t="s">
        <v>207</v>
      </c>
      <c r="C122" s="18">
        <f t="shared" ref="C122:E122" si="28">SUM(C123)</f>
        <v>16000</v>
      </c>
      <c r="D122" s="18">
        <f t="shared" si="28"/>
        <v>16000</v>
      </c>
      <c r="E122" s="18">
        <f t="shared" si="28"/>
        <v>0</v>
      </c>
      <c r="G122" s="10"/>
      <c r="H122" s="10"/>
      <c r="I122" s="1"/>
      <c r="J122" s="1"/>
      <c r="K122" s="9"/>
    </row>
    <row r="123" spans="1:11" x14ac:dyDescent="0.25">
      <c r="A123" s="11" t="s">
        <v>208</v>
      </c>
      <c r="B123" s="11" t="s">
        <v>209</v>
      </c>
      <c r="C123" s="12">
        <v>16000</v>
      </c>
      <c r="D123" s="12">
        <v>16000</v>
      </c>
      <c r="E123" s="18">
        <f t="shared" si="16"/>
        <v>0</v>
      </c>
      <c r="G123" s="10"/>
      <c r="H123" s="10"/>
      <c r="I123" s="1"/>
      <c r="J123" s="1"/>
      <c r="K123" s="9"/>
    </row>
    <row r="124" spans="1:11" x14ac:dyDescent="0.25">
      <c r="A124" s="14" t="s">
        <v>210</v>
      </c>
      <c r="B124" s="14" t="s">
        <v>211</v>
      </c>
      <c r="C124" s="15">
        <f t="shared" ref="C124:D124" si="29">C125+C135+C137+C139+C143</f>
        <v>18791125.690000005</v>
      </c>
      <c r="D124" s="15">
        <f t="shared" si="29"/>
        <v>3625953.4299999997</v>
      </c>
      <c r="E124" s="15">
        <f>E125+E135+E137+E139+E143</f>
        <v>15165172.26</v>
      </c>
      <c r="G124" s="10"/>
      <c r="H124" s="10"/>
      <c r="I124" s="1"/>
      <c r="J124" s="1"/>
      <c r="K124" s="9"/>
    </row>
    <row r="125" spans="1:11" x14ac:dyDescent="0.25">
      <c r="A125" s="16" t="s">
        <v>212</v>
      </c>
      <c r="B125" s="16" t="s">
        <v>213</v>
      </c>
      <c r="C125" s="18">
        <f t="shared" ref="C125:E125" si="30">SUM(C126:C134)</f>
        <v>8873293.4600000009</v>
      </c>
      <c r="D125" s="18">
        <f t="shared" si="30"/>
        <v>2064574.4799999997</v>
      </c>
      <c r="E125" s="18">
        <f t="shared" si="30"/>
        <v>6808718.9799999995</v>
      </c>
      <c r="G125" s="10"/>
      <c r="H125" s="10"/>
      <c r="I125" s="1"/>
      <c r="J125" s="1"/>
      <c r="K125" s="9"/>
    </row>
    <row r="126" spans="1:11" x14ac:dyDescent="0.25">
      <c r="A126" s="11" t="s">
        <v>214</v>
      </c>
      <c r="B126" s="11" t="s">
        <v>215</v>
      </c>
      <c r="C126" s="12">
        <v>165823.57999999999</v>
      </c>
      <c r="D126" s="12">
        <v>76140.39</v>
      </c>
      <c r="E126" s="18">
        <f t="shared" si="16"/>
        <v>89683.189999999988</v>
      </c>
      <c r="G126" s="10"/>
      <c r="H126" s="10"/>
      <c r="I126" s="1"/>
      <c r="J126" s="1"/>
      <c r="K126" s="9"/>
    </row>
    <row r="127" spans="1:11" x14ac:dyDescent="0.25">
      <c r="A127" s="11" t="s">
        <v>216</v>
      </c>
      <c r="B127" s="11" t="s">
        <v>217</v>
      </c>
      <c r="C127" s="12">
        <v>3401810.52</v>
      </c>
      <c r="D127" s="12">
        <v>1027443.08</v>
      </c>
      <c r="E127" s="18">
        <f t="shared" si="16"/>
        <v>2374367.44</v>
      </c>
      <c r="G127" s="10"/>
      <c r="H127" s="10"/>
      <c r="I127" s="1"/>
      <c r="J127" s="1"/>
      <c r="K127" s="9"/>
    </row>
    <row r="128" spans="1:11" x14ac:dyDescent="0.25">
      <c r="A128" s="11" t="s">
        <v>218</v>
      </c>
      <c r="B128" s="11" t="s">
        <v>219</v>
      </c>
      <c r="C128" s="12">
        <v>811742.48</v>
      </c>
      <c r="D128" s="12">
        <v>14953.39</v>
      </c>
      <c r="E128" s="18">
        <f t="shared" si="16"/>
        <v>796789.09</v>
      </c>
      <c r="G128" s="10"/>
      <c r="H128" s="10"/>
      <c r="I128" s="1"/>
      <c r="J128" s="1"/>
      <c r="K128" s="9"/>
    </row>
    <row r="129" spans="1:11" x14ac:dyDescent="0.25">
      <c r="A129" s="11" t="s">
        <v>220</v>
      </c>
      <c r="B129" s="11" t="s">
        <v>221</v>
      </c>
      <c r="C129" s="12">
        <v>543455.65</v>
      </c>
      <c r="D129" s="12">
        <v>380643.21</v>
      </c>
      <c r="E129" s="18">
        <f t="shared" si="16"/>
        <v>162812.44</v>
      </c>
      <c r="G129" s="10"/>
      <c r="H129" s="10"/>
      <c r="I129" s="1"/>
      <c r="J129" s="1"/>
      <c r="K129" s="9"/>
    </row>
    <row r="130" spans="1:11" x14ac:dyDescent="0.25">
      <c r="A130" s="11" t="s">
        <v>222</v>
      </c>
      <c r="B130" s="11" t="s">
        <v>223</v>
      </c>
      <c r="C130" s="12">
        <v>2149919.34</v>
      </c>
      <c r="D130" s="12">
        <v>0</v>
      </c>
      <c r="E130" s="18">
        <f t="shared" si="16"/>
        <v>2149919.34</v>
      </c>
      <c r="G130" s="10"/>
      <c r="H130" s="10"/>
      <c r="I130" s="1"/>
      <c r="J130" s="1"/>
      <c r="K130" s="9"/>
    </row>
    <row r="131" spans="1:11" x14ac:dyDescent="0.25">
      <c r="A131" s="11" t="s">
        <v>224</v>
      </c>
      <c r="B131" s="11" t="s">
        <v>225</v>
      </c>
      <c r="C131" s="12">
        <v>1544</v>
      </c>
      <c r="D131" s="12">
        <v>0</v>
      </c>
      <c r="E131" s="18">
        <f t="shared" si="16"/>
        <v>1544</v>
      </c>
      <c r="G131" s="10"/>
      <c r="H131" s="10"/>
      <c r="I131" s="1"/>
      <c r="J131" s="1"/>
      <c r="K131" s="9"/>
    </row>
    <row r="132" spans="1:11" x14ac:dyDescent="0.25">
      <c r="A132" s="11" t="s">
        <v>226</v>
      </c>
      <c r="B132" s="11" t="s">
        <v>227</v>
      </c>
      <c r="C132" s="12">
        <v>867876.51</v>
      </c>
      <c r="D132" s="12">
        <v>310443.92</v>
      </c>
      <c r="E132" s="18">
        <f t="shared" si="16"/>
        <v>557432.59000000008</v>
      </c>
      <c r="G132" s="10"/>
      <c r="H132" s="10"/>
      <c r="I132" s="1"/>
      <c r="J132" s="1"/>
      <c r="K132" s="9"/>
    </row>
    <row r="133" spans="1:11" x14ac:dyDescent="0.25">
      <c r="A133" s="11" t="s">
        <v>335</v>
      </c>
      <c r="B133" s="11" t="s">
        <v>336</v>
      </c>
      <c r="C133" s="12">
        <v>610121.74</v>
      </c>
      <c r="D133" s="12">
        <v>162287.01999999999</v>
      </c>
      <c r="E133" s="18">
        <f t="shared" si="16"/>
        <v>447834.72</v>
      </c>
      <c r="G133" s="10"/>
      <c r="H133" s="10"/>
      <c r="I133" s="1"/>
      <c r="J133" s="1"/>
      <c r="K133" s="9"/>
    </row>
    <row r="134" spans="1:11" x14ac:dyDescent="0.25">
      <c r="A134" s="11" t="s">
        <v>228</v>
      </c>
      <c r="B134" s="11" t="s">
        <v>229</v>
      </c>
      <c r="C134" s="12">
        <v>320999.64</v>
      </c>
      <c r="D134" s="12">
        <v>92663.47</v>
      </c>
      <c r="E134" s="18">
        <f t="shared" si="16"/>
        <v>228336.17</v>
      </c>
      <c r="G134" s="10"/>
      <c r="H134" s="10"/>
      <c r="I134" s="1"/>
      <c r="J134" s="1"/>
      <c r="K134" s="9"/>
    </row>
    <row r="135" spans="1:11" x14ac:dyDescent="0.25">
      <c r="A135" s="16" t="s">
        <v>230</v>
      </c>
      <c r="B135" s="16" t="s">
        <v>231</v>
      </c>
      <c r="C135" s="18">
        <f t="shared" ref="C135:E135" si="31">SUM(C136)</f>
        <v>107585</v>
      </c>
      <c r="D135" s="18">
        <f t="shared" si="31"/>
        <v>40700</v>
      </c>
      <c r="E135" s="18">
        <f t="shared" si="31"/>
        <v>66885</v>
      </c>
      <c r="G135" s="10"/>
      <c r="H135" s="10"/>
      <c r="I135" s="1"/>
      <c r="J135" s="1"/>
      <c r="K135" s="9"/>
    </row>
    <row r="136" spans="1:11" x14ac:dyDescent="0.25">
      <c r="A136" s="11" t="s">
        <v>232</v>
      </c>
      <c r="B136" s="11" t="s">
        <v>233</v>
      </c>
      <c r="C136" s="12">
        <v>107585</v>
      </c>
      <c r="D136" s="12">
        <v>40700</v>
      </c>
      <c r="E136" s="18">
        <f t="shared" ref="E136:E153" si="32">C136-D136</f>
        <v>66885</v>
      </c>
      <c r="G136" s="10"/>
      <c r="H136" s="10"/>
      <c r="I136" s="1"/>
      <c r="J136" s="1"/>
      <c r="K136" s="9"/>
    </row>
    <row r="137" spans="1:11" x14ac:dyDescent="0.25">
      <c r="A137" s="16" t="s">
        <v>234</v>
      </c>
      <c r="B137" s="16" t="s">
        <v>235</v>
      </c>
      <c r="C137" s="18">
        <f t="shared" ref="C137:E137" si="33">SUM(C138)</f>
        <v>256982.13</v>
      </c>
      <c r="D137" s="18">
        <f t="shared" si="33"/>
        <v>91742.69</v>
      </c>
      <c r="E137" s="18">
        <f t="shared" si="33"/>
        <v>165239.44</v>
      </c>
      <c r="G137" s="10"/>
      <c r="H137" s="10"/>
      <c r="I137" s="1"/>
      <c r="J137" s="1"/>
      <c r="K137" s="9"/>
    </row>
    <row r="138" spans="1:11" x14ac:dyDescent="0.25">
      <c r="A138" s="11" t="s">
        <v>236</v>
      </c>
      <c r="B138" s="11" t="s">
        <v>237</v>
      </c>
      <c r="C138" s="12">
        <v>256982.13</v>
      </c>
      <c r="D138" s="12">
        <v>91742.69</v>
      </c>
      <c r="E138" s="18">
        <f t="shared" si="32"/>
        <v>165239.44</v>
      </c>
      <c r="G138" s="10"/>
      <c r="H138" s="10"/>
      <c r="I138" s="1"/>
      <c r="J138" s="1"/>
      <c r="K138" s="9"/>
    </row>
    <row r="139" spans="1:11" x14ac:dyDescent="0.25">
      <c r="A139" s="16" t="s">
        <v>238</v>
      </c>
      <c r="B139" s="16" t="s">
        <v>239</v>
      </c>
      <c r="C139" s="18">
        <f t="shared" ref="C139:E139" si="34">SUM(C140:C142)</f>
        <v>8462534.75</v>
      </c>
      <c r="D139" s="18">
        <f t="shared" si="34"/>
        <v>1184326.18</v>
      </c>
      <c r="E139" s="18">
        <f t="shared" si="34"/>
        <v>7278208.5700000003</v>
      </c>
      <c r="G139" s="10"/>
      <c r="H139" s="10"/>
      <c r="I139" s="1"/>
      <c r="J139" s="1"/>
      <c r="K139" s="9"/>
    </row>
    <row r="140" spans="1:11" x14ac:dyDescent="0.25">
      <c r="A140" s="11" t="s">
        <v>363</v>
      </c>
      <c r="B140" s="11" t="s">
        <v>364</v>
      </c>
      <c r="C140" s="12">
        <v>50000</v>
      </c>
      <c r="D140" s="12">
        <v>0</v>
      </c>
      <c r="E140" s="18">
        <f t="shared" ref="E140:E141" si="35">C140-D140</f>
        <v>50000</v>
      </c>
      <c r="G140" s="10"/>
      <c r="H140" s="10"/>
      <c r="I140" s="1"/>
      <c r="J140" s="1"/>
      <c r="K140" s="9"/>
    </row>
    <row r="141" spans="1:11" s="5" customFormat="1" x14ac:dyDescent="0.25">
      <c r="A141" s="11" t="s">
        <v>365</v>
      </c>
      <c r="B141" s="11" t="s">
        <v>366</v>
      </c>
      <c r="C141" s="12">
        <v>178000</v>
      </c>
      <c r="D141" s="12">
        <v>0</v>
      </c>
      <c r="E141" s="18">
        <f t="shared" si="35"/>
        <v>178000</v>
      </c>
      <c r="G141" s="10"/>
      <c r="H141" s="10"/>
      <c r="I141" s="1"/>
      <c r="J141" s="1"/>
      <c r="K141" s="9"/>
    </row>
    <row r="142" spans="1:11" s="5" customFormat="1" x14ac:dyDescent="0.25">
      <c r="A142" s="11" t="s">
        <v>240</v>
      </c>
      <c r="B142" s="11" t="s">
        <v>241</v>
      </c>
      <c r="C142" s="12">
        <v>8234534.75</v>
      </c>
      <c r="D142" s="12">
        <v>1184326.18</v>
      </c>
      <c r="E142" s="18">
        <f t="shared" si="32"/>
        <v>7050208.5700000003</v>
      </c>
      <c r="G142" s="10"/>
      <c r="H142" s="10"/>
      <c r="I142" s="1"/>
      <c r="J142" s="1"/>
      <c r="K142" s="9"/>
    </row>
    <row r="143" spans="1:11" x14ac:dyDescent="0.25">
      <c r="A143" s="16" t="s">
        <v>242</v>
      </c>
      <c r="B143" s="16" t="s">
        <v>162</v>
      </c>
      <c r="C143" s="18">
        <f t="shared" ref="C143:E143" si="36">SUM(C144)</f>
        <v>1090730.3500000001</v>
      </c>
      <c r="D143" s="18">
        <f t="shared" si="36"/>
        <v>244610.08</v>
      </c>
      <c r="E143" s="18">
        <f t="shared" si="36"/>
        <v>846120.27000000014</v>
      </c>
      <c r="G143" s="10"/>
      <c r="H143" s="10"/>
      <c r="I143" s="1"/>
      <c r="J143" s="1"/>
      <c r="K143" s="9"/>
    </row>
    <row r="144" spans="1:11" x14ac:dyDescent="0.25">
      <c r="A144" s="11" t="s">
        <v>243</v>
      </c>
      <c r="B144" s="11" t="s">
        <v>162</v>
      </c>
      <c r="C144" s="12">
        <v>1090730.3500000001</v>
      </c>
      <c r="D144" s="12">
        <v>244610.08</v>
      </c>
      <c r="E144" s="18">
        <f t="shared" si="32"/>
        <v>846120.27000000014</v>
      </c>
      <c r="G144" s="10"/>
      <c r="H144" s="10"/>
      <c r="I144" s="1"/>
      <c r="J144" s="1"/>
      <c r="K144" s="9"/>
    </row>
    <row r="145" spans="1:11" x14ac:dyDescent="0.25">
      <c r="A145" s="14" t="s">
        <v>244</v>
      </c>
      <c r="B145" s="14" t="s">
        <v>245</v>
      </c>
      <c r="C145" s="15">
        <f t="shared" ref="C145:D145" si="37">C146+C149</f>
        <v>1689040</v>
      </c>
      <c r="D145" s="15">
        <f t="shared" si="37"/>
        <v>1198957</v>
      </c>
      <c r="E145" s="15">
        <f>E146+E149</f>
        <v>490083</v>
      </c>
      <c r="G145" s="10"/>
      <c r="H145" s="10"/>
      <c r="I145" s="1"/>
      <c r="J145" s="1"/>
      <c r="K145" s="9"/>
    </row>
    <row r="146" spans="1:11" x14ac:dyDescent="0.25">
      <c r="A146" s="16" t="s">
        <v>246</v>
      </c>
      <c r="B146" s="16" t="s">
        <v>247</v>
      </c>
      <c r="C146" s="18">
        <f t="shared" ref="C146:E146" si="38">SUM(C147:C148)</f>
        <v>1664040</v>
      </c>
      <c r="D146" s="18">
        <f t="shared" si="38"/>
        <v>1198957</v>
      </c>
      <c r="E146" s="18">
        <f t="shared" si="38"/>
        <v>465083</v>
      </c>
      <c r="G146" s="10"/>
      <c r="H146" s="10"/>
      <c r="I146" s="1"/>
      <c r="J146" s="1"/>
      <c r="K146" s="9"/>
    </row>
    <row r="147" spans="1:11" x14ac:dyDescent="0.25">
      <c r="A147" s="11" t="s">
        <v>357</v>
      </c>
      <c r="B147" s="11" t="s">
        <v>247</v>
      </c>
      <c r="C147" s="12">
        <v>1454910</v>
      </c>
      <c r="D147" s="12">
        <v>1198957</v>
      </c>
      <c r="E147" s="18">
        <f t="shared" si="32"/>
        <v>255953</v>
      </c>
      <c r="G147" s="10"/>
      <c r="H147" s="10"/>
      <c r="I147" s="1"/>
      <c r="J147" s="1"/>
      <c r="K147" s="9"/>
    </row>
    <row r="148" spans="1:11" x14ac:dyDescent="0.25">
      <c r="A148" s="11" t="s">
        <v>367</v>
      </c>
      <c r="B148" s="11" t="s">
        <v>368</v>
      </c>
      <c r="C148" s="12">
        <v>209130</v>
      </c>
      <c r="D148" s="12">
        <v>0</v>
      </c>
      <c r="E148" s="18">
        <f t="shared" si="32"/>
        <v>209130</v>
      </c>
      <c r="G148" s="10"/>
      <c r="H148" s="10"/>
      <c r="I148" s="1"/>
      <c r="J148" s="1"/>
      <c r="K148" s="9"/>
    </row>
    <row r="149" spans="1:11" s="3" customFormat="1" x14ac:dyDescent="0.25">
      <c r="A149" s="16" t="s">
        <v>337</v>
      </c>
      <c r="B149" s="16" t="s">
        <v>338</v>
      </c>
      <c r="C149" s="18">
        <f t="shared" ref="C149:E149" si="39">C150</f>
        <v>25000</v>
      </c>
      <c r="D149" s="18">
        <f t="shared" si="39"/>
        <v>0</v>
      </c>
      <c r="E149" s="18">
        <f t="shared" si="39"/>
        <v>25000</v>
      </c>
      <c r="G149" s="10"/>
      <c r="H149" s="10"/>
      <c r="I149" s="1"/>
      <c r="J149" s="1"/>
      <c r="K149" s="9"/>
    </row>
    <row r="150" spans="1:11" x14ac:dyDescent="0.25">
      <c r="A150" s="11" t="s">
        <v>339</v>
      </c>
      <c r="B150" s="11" t="s">
        <v>340</v>
      </c>
      <c r="C150" s="12">
        <v>25000</v>
      </c>
      <c r="D150" s="12">
        <v>0</v>
      </c>
      <c r="E150" s="18">
        <f t="shared" si="32"/>
        <v>25000</v>
      </c>
      <c r="G150" s="10"/>
      <c r="H150" s="10"/>
      <c r="I150" s="1"/>
      <c r="J150" s="1"/>
      <c r="K150" s="9"/>
    </row>
    <row r="151" spans="1:11" x14ac:dyDescent="0.25">
      <c r="A151" s="14" t="s">
        <v>341</v>
      </c>
      <c r="B151" s="14" t="s">
        <v>342</v>
      </c>
      <c r="C151" s="15">
        <f t="shared" ref="C151:E152" si="40">C152</f>
        <v>53245446.25</v>
      </c>
      <c r="D151" s="15">
        <f t="shared" si="40"/>
        <v>0</v>
      </c>
      <c r="E151" s="15">
        <f t="shared" si="40"/>
        <v>53245446.25</v>
      </c>
      <c r="G151" s="10"/>
      <c r="H151" s="10"/>
      <c r="I151" s="1"/>
      <c r="J151" s="1"/>
      <c r="K151" s="9"/>
    </row>
    <row r="152" spans="1:11" x14ac:dyDescent="0.25">
      <c r="A152" s="16" t="s">
        <v>343</v>
      </c>
      <c r="B152" s="16" t="s">
        <v>344</v>
      </c>
      <c r="C152" s="18">
        <f t="shared" si="40"/>
        <v>53245446.25</v>
      </c>
      <c r="D152" s="18">
        <f t="shared" si="40"/>
        <v>0</v>
      </c>
      <c r="E152" s="18">
        <f t="shared" si="40"/>
        <v>53245446.25</v>
      </c>
      <c r="G152" s="10"/>
      <c r="H152" s="10"/>
      <c r="I152" s="1"/>
      <c r="J152" s="1"/>
      <c r="K152" s="9"/>
    </row>
    <row r="153" spans="1:11" x14ac:dyDescent="0.25">
      <c r="A153" s="11" t="s">
        <v>345</v>
      </c>
      <c r="B153" s="11" t="s">
        <v>344</v>
      </c>
      <c r="C153" s="12">
        <v>53245446.25</v>
      </c>
      <c r="D153" s="12">
        <v>0</v>
      </c>
      <c r="E153" s="18">
        <f t="shared" si="32"/>
        <v>53245446.25</v>
      </c>
      <c r="G153" s="10"/>
      <c r="H153" s="10"/>
      <c r="I153" s="1"/>
      <c r="J153" s="1"/>
      <c r="K153" s="9"/>
    </row>
    <row r="154" spans="1:11" x14ac:dyDescent="0.25">
      <c r="A154" s="25" t="s">
        <v>248</v>
      </c>
      <c r="B154" s="26"/>
      <c r="C154" s="8">
        <f>C6+C37+C96+C118+C124+C145+C151</f>
        <v>212477818.24000001</v>
      </c>
      <c r="D154" s="8">
        <f>D6+D37+D96+D118+D124+D145+D151</f>
        <v>95849474</v>
      </c>
      <c r="E154" s="8">
        <f>E6+E37+E96+E118+E124+E145+E151</f>
        <v>116628344.23999999</v>
      </c>
    </row>
    <row r="162" spans="1:3" ht="15.75" x14ac:dyDescent="0.25">
      <c r="A162" s="9"/>
      <c r="B162" s="20" t="s">
        <v>370</v>
      </c>
      <c r="C162" s="20" t="s">
        <v>371</v>
      </c>
    </row>
    <row r="163" spans="1:3" ht="15.75" x14ac:dyDescent="0.25">
      <c r="A163" s="9"/>
      <c r="B163" s="21" t="s">
        <v>372</v>
      </c>
      <c r="C163" s="21" t="s">
        <v>373</v>
      </c>
    </row>
  </sheetData>
  <autoFilter ref="A5:E154"/>
  <mergeCells count="5">
    <mergeCell ref="A1:E1"/>
    <mergeCell ref="A2:E2"/>
    <mergeCell ref="A3:E3"/>
    <mergeCell ref="A4:E4"/>
    <mergeCell ref="A154:B15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2016-12-13T18:05:46Z</cp:lastPrinted>
  <dcterms:created xsi:type="dcterms:W3CDTF">2016-02-18T17:58:41Z</dcterms:created>
  <dcterms:modified xsi:type="dcterms:W3CDTF">2016-12-14T16:01:06Z</dcterms:modified>
</cp:coreProperties>
</file>