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730" windowHeight="10290" activeTab="1"/>
  </bookViews>
  <sheets>
    <sheet name="EEPI" sheetId="2" r:id="rId1"/>
    <sheet name="EEPE" sheetId="1" r:id="rId2"/>
  </sheets>
  <definedNames>
    <definedName name="_xlnm._FilterDatabase" localSheetId="1" hidden="1">EEPE!$A$5:$E$149</definedName>
    <definedName name="_xlnm._FilterDatabase" localSheetId="0" hidden="1">EEPI!$A$5:$E$41</definedName>
  </definedNames>
  <calcPr calcId="145621"/>
</workbook>
</file>

<file path=xl/calcChain.xml><?xml version="1.0" encoding="utf-8"?>
<calcChain xmlns="http://schemas.openxmlformats.org/spreadsheetml/2006/main">
  <c r="D147" i="1" l="1"/>
  <c r="C147" i="1"/>
  <c r="D144" i="1"/>
  <c r="C144" i="1"/>
  <c r="D141" i="1"/>
  <c r="C141" i="1"/>
  <c r="C140" i="1" s="1"/>
  <c r="D138" i="1"/>
  <c r="C138" i="1"/>
  <c r="D136" i="1"/>
  <c r="C136" i="1"/>
  <c r="D134" i="1"/>
  <c r="C134" i="1"/>
  <c r="D132" i="1"/>
  <c r="C132" i="1"/>
  <c r="C121" i="1" s="1"/>
  <c r="D122" i="1"/>
  <c r="C122" i="1"/>
  <c r="D119" i="1"/>
  <c r="C119" i="1"/>
  <c r="D116" i="1"/>
  <c r="D115" i="1" s="1"/>
  <c r="C116" i="1"/>
  <c r="D113" i="1"/>
  <c r="C113" i="1"/>
  <c r="D109" i="1"/>
  <c r="C109" i="1"/>
  <c r="D105" i="1"/>
  <c r="C105" i="1"/>
  <c r="D99" i="1"/>
  <c r="C99" i="1"/>
  <c r="D97" i="1"/>
  <c r="C97" i="1"/>
  <c r="C93" i="1" s="1"/>
  <c r="D94" i="1"/>
  <c r="C94" i="1"/>
  <c r="D91" i="1"/>
  <c r="C91" i="1"/>
  <c r="D82" i="1"/>
  <c r="C82" i="1"/>
  <c r="D77" i="1"/>
  <c r="C77" i="1"/>
  <c r="D61" i="1"/>
  <c r="C61" i="1"/>
  <c r="D56" i="1"/>
  <c r="C56" i="1"/>
  <c r="D36" i="1"/>
  <c r="D35" i="1" s="1"/>
  <c r="C36" i="1"/>
  <c r="D32" i="1"/>
  <c r="C32" i="1"/>
  <c r="D29" i="1"/>
  <c r="C29" i="1"/>
  <c r="D25" i="1"/>
  <c r="C25" i="1"/>
  <c r="D21" i="1"/>
  <c r="C21" i="1"/>
  <c r="D18" i="1"/>
  <c r="C18" i="1"/>
  <c r="D13" i="1"/>
  <c r="D6" i="1" s="1"/>
  <c r="C13" i="1"/>
  <c r="D7" i="1"/>
  <c r="C7" i="1"/>
  <c r="D140" i="1"/>
  <c r="D146" i="1"/>
  <c r="C146" i="1"/>
  <c r="D121" i="1"/>
  <c r="C115" i="1"/>
  <c r="D93" i="1"/>
  <c r="C35" i="1" l="1"/>
  <c r="C6" i="1"/>
  <c r="D149" i="1"/>
  <c r="E8" i="1"/>
  <c r="E9" i="1"/>
  <c r="E10" i="1"/>
  <c r="E11" i="1"/>
  <c r="E12" i="1"/>
  <c r="E14" i="1"/>
  <c r="E15" i="1"/>
  <c r="E16" i="1"/>
  <c r="E17" i="1"/>
  <c r="E19" i="1"/>
  <c r="E20" i="1"/>
  <c r="E22" i="1"/>
  <c r="E23" i="1"/>
  <c r="E24" i="1"/>
  <c r="E26" i="1"/>
  <c r="E27" i="1"/>
  <c r="E28" i="1"/>
  <c r="E30" i="1"/>
  <c r="E31" i="1"/>
  <c r="E33" i="1"/>
  <c r="E34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3" i="1"/>
  <c r="E84" i="1"/>
  <c r="E85" i="1"/>
  <c r="E86" i="1"/>
  <c r="E87" i="1"/>
  <c r="E88" i="1"/>
  <c r="E89" i="1"/>
  <c r="E90" i="1"/>
  <c r="E92" i="1"/>
  <c r="E95" i="1"/>
  <c r="E96" i="1"/>
  <c r="E98" i="1"/>
  <c r="E100" i="1"/>
  <c r="E101" i="1"/>
  <c r="E102" i="1"/>
  <c r="E103" i="1"/>
  <c r="E104" i="1"/>
  <c r="E106" i="1"/>
  <c r="E107" i="1"/>
  <c r="E108" i="1"/>
  <c r="E110" i="1"/>
  <c r="E111" i="1"/>
  <c r="E112" i="1"/>
  <c r="E114" i="1"/>
  <c r="E117" i="1"/>
  <c r="E118" i="1"/>
  <c r="E120" i="1"/>
  <c r="E123" i="1"/>
  <c r="E124" i="1"/>
  <c r="E125" i="1"/>
  <c r="E126" i="1"/>
  <c r="E127" i="1"/>
  <c r="E128" i="1"/>
  <c r="E129" i="1"/>
  <c r="E130" i="1"/>
  <c r="E131" i="1"/>
  <c r="E133" i="1"/>
  <c r="E135" i="1"/>
  <c r="E137" i="1"/>
  <c r="E139" i="1"/>
  <c r="E142" i="1"/>
  <c r="E143" i="1"/>
  <c r="E145" i="1"/>
  <c r="E148" i="1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1" i="2" l="1"/>
  <c r="E141" i="1"/>
  <c r="E140" i="1" s="1"/>
  <c r="E136" i="1"/>
  <c r="E121" i="1" s="1"/>
  <c r="E134" i="1"/>
  <c r="E132" i="1"/>
  <c r="E116" i="1"/>
  <c r="E105" i="1"/>
  <c r="E94" i="1"/>
  <c r="E21" i="1"/>
  <c r="E147" i="1"/>
  <c r="E146" i="1" s="1"/>
  <c r="E144" i="1"/>
  <c r="E119" i="1"/>
  <c r="E113" i="1"/>
  <c r="E97" i="1"/>
  <c r="E93" i="1" s="1"/>
  <c r="E77" i="1"/>
  <c r="E56" i="1"/>
  <c r="E32" i="1"/>
  <c r="E18" i="1"/>
  <c r="E7" i="1"/>
  <c r="E138" i="1"/>
  <c r="E122" i="1"/>
  <c r="E109" i="1"/>
  <c r="E99" i="1"/>
  <c r="E91" i="1"/>
  <c r="E82" i="1"/>
  <c r="E61" i="1"/>
  <c r="E36" i="1"/>
  <c r="E35" i="1" s="1"/>
  <c r="E29" i="1"/>
  <c r="E25" i="1"/>
  <c r="E13" i="1"/>
  <c r="C149" i="1"/>
  <c r="E115" i="1"/>
  <c r="E6" i="1" l="1"/>
  <c r="E149" i="1"/>
</calcChain>
</file>

<file path=xl/sharedStrings.xml><?xml version="1.0" encoding="utf-8"?>
<sst xmlns="http://schemas.openxmlformats.org/spreadsheetml/2006/main" count="376" uniqueCount="351">
  <si>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</si>
  <si>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</si>
  <si>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</si>
  <si>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</si>
  <si>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</si>
  <si>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</si>
  <si>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</si>
  <si>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</si>
  <si>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</si>
  <si>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</si>
  <si>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</si>
  <si>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</si>
  <si>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</si>
  <si>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</si>
  <si>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</si>
  <si>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</si>
  <si>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</si>
  <si>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</si>
  <si>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</si>
  <si>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</si>
  <si>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</si>
  <si>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</si>
  <si>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</si>
  <si>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</si>
  <si>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</si>
  <si>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</si>
  <si>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</si>
  <si>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</si>
  <si>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</si>
  <si>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</si>
  <si>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</si>
  <si>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</si>
  <si>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</si>
  <si>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</si>
  <si>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</si>
  <si>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</si>
  <si>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</si>
  <si>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</si>
  <si>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</si>
  <si>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</si>
  <si>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</si>
  <si>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</si>
  <si>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</si>
  <si>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</si>
  <si>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</si>
  <si>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</si>
  <si>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</si>
  <si>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</si>
  <si>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</si>
  <si>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</si>
  <si>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</si>
  <si>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</si>
  <si>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</si>
  <si>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</si>
  <si>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</si>
  <si>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</si>
  <si>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</si>
  <si>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</si>
  <si>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</si>
  <si>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</si>
  <si>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</si>
  <si>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</si>
  <si>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</si>
  <si>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</si>
  <si>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</si>
  <si>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</si>
  <si>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</si>
  <si>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</si>
  <si>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</si>
  <si>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</si>
  <si>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</si>
  <si>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</si>
  <si>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</si>
  <si>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</si>
  <si>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</si>
  <si>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</si>
  <si>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</si>
  <si>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</si>
  <si>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</si>
  <si>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</si>
  <si>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</si>
  <si>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</si>
  <si>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</si>
  <si>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</si>
  <si>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</si>
  <si>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</si>
  <si>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</si>
  <si>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</si>
  <si>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</si>
  <si>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</si>
  <si>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</si>
  <si>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</si>
  <si>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</si>
  <si>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</si>
  <si>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</si>
  <si>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</si>
  <si>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</si>
  <si>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</si>
  <si>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</si>
  <si>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</si>
  <si>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</si>
  <si>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</si>
  <si>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</si>
  <si>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</si>
  <si>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</si>
  <si>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</si>
  <si>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</si>
  <si>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</si>
  <si>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</si>
  <si>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</si>
  <si>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</si>
  <si>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</si>
  <si>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</si>
  <si>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</si>
  <si>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</si>
  <si>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</si>
  <si>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</si>
  <si>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</si>
  <si>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</si>
  <si>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</si>
  <si>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</si>
  <si>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</si>
  <si>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</si>
  <si>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</si>
  <si>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</si>
  <si>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</si>
  <si>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</si>
  <si>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</si>
  <si>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</si>
  <si>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</si>
  <si>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</si>
  <si>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</si>
  <si>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</si>
  <si>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</si>
  <si>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</si>
  <si>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</si>
  <si>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</si>
  <si>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</si>
  <si>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</si>
  <si>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</si>
  <si>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</si>
  <si>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</si>
  <si>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</si>
  <si>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</si>
  <si>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</si>
  <si>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</si>
  <si>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</si>
  <si>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</si>
  <si>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</si>
  <si>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</si>
  <si>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</si>
  <si>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</si>
  <si>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</si>
  <si>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</si>
  <si>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</si>
  <si>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</si>
  <si>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</si>
  <si>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</si>
  <si>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</si>
  <si>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</si>
  <si>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</si>
  <si>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</si>
  <si>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</si>
  <si>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</si>
  <si>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</si>
  <si>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</si>
  <si>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</si>
  <si>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</si>
  <si>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</si>
  <si>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</si>
  <si>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</si>
  <si>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</si>
  <si>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</si>
  <si>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</si>
  <si>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55502</t>
  </si>
  <si>
    <t>Impuesto sobre la Transferencia de Bienes Raices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</si>
  <si>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</si>
  <si>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</si>
  <si>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</si>
  <si>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</si>
  <si>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</si>
  <si>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</si>
  <si>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</si>
  <si>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</si>
  <si>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</si>
  <si>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</si>
  <si>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</si>
  <si>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</si>
  <si>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</si>
  <si>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</si>
  <si>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</si>
  <si>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</si>
  <si>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</si>
  <si>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</si>
  <si>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</si>
  <si>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</si>
  <si>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</si>
  <si>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</si>
  <si>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</si>
  <si>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</si>
  <si>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</si>
  <si>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</si>
  <si>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</si>
  <si>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</si>
  <si>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</si>
  <si>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</si>
  <si>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</si>
  <si>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</si>
  <si>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</si>
  <si>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</si>
  <si>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</si>
  <si>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</si>
  <si>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</si>
  <si>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</si>
  <si>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</si>
  <si>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</si>
  <si>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</si>
  <si>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</si>
  <si>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</si>
  <si>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</si>
  <si>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</si>
  <si>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</si>
  <si>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</si>
  <si>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</si>
  <si>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</si>
  <si>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</si>
  <si>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</si>
  <si>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</si>
  <si>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</si>
  <si>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</si>
  <si>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</si>
  <si>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</si>
  <si>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</si>
  <si>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</si>
  <si>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</si>
  <si>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</si>
  <si>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</si>
  <si>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</si>
  <si>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</si>
  <si>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</si>
  <si>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</si>
  <si>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</si>
  <si>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</si>
  <si>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</si>
  <si>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</si>
  <si>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</si>
  <si>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</si>
  <si>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</si>
  <si>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</si>
  <si>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</si>
  <si>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</si>
  <si>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</si>
  <si>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</si>
  <si>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</si>
  <si>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</si>
  <si>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</si>
  <si>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</si>
  <si>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</si>
  <si>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</si>
  <si>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</si>
  <si>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</si>
  <si>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</si>
  <si>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</si>
  <si>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</si>
  <si>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</si>
  <si>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</si>
  <si>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</si>
  <si>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</si>
  <si>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</si>
  <si>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</si>
  <si>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</si>
  <si>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</si>
  <si>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</si>
  <si>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</si>
  <si>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</si>
  <si>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</si>
  <si>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</si>
  <si>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</si>
  <si>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</si>
  <si>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</si>
  <si>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</si>
  <si>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</si>
  <si>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</si>
  <si>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</si>
  <si>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</si>
  <si>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</si>
  <si>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</si>
  <si>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</si>
  <si>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</si>
  <si>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</si>
  <si>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</si>
  <si>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</si>
  <si>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</si>
  <si>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</si>
  <si>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</si>
  <si>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</si>
  <si>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</si>
  <si>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</si>
  <si>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</si>
  <si>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</si>
  <si>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</si>
  <si>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</si>
  <si>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</si>
  <si>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</si>
  <si>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</si>
  <si>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</si>
  <si>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</si>
  <si>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</si>
  <si>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</si>
  <si>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</si>
  <si>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</si>
  <si>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</si>
  <si>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</si>
  <si>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</si>
  <si>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</si>
  <si>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</si>
  <si>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</si>
  <si>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</si>
  <si>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 xml:space="preserve"> Del  1 de Enero  al  31 de Enero del 2016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</si>
  <si>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</si>
  <si>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</si>
  <si>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</si>
  <si>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</si>
  <si>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</si>
  <si>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</si>
  <si>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</si>
  <si>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</si>
  <si>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</si>
  <si>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</si>
  <si>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</si>
  <si>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</si>
  <si>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</si>
  <si>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55504</t>
  </si>
  <si>
    <t>Impuesto a la Transf de Bienes Muebles y a la Prest de Serv.</t>
  </si>
  <si>
    <t>55702</t>
  </si>
  <si>
    <t>Sentencias Judiciales</t>
  </si>
  <si>
    <t>61110</t>
  </si>
  <si>
    <t>Maquinaria y Equipo para Apoyo Institucional</t>
  </si>
  <si>
    <t>6220505</t>
  </si>
  <si>
    <t>Fondo de Inversión Social para el Desarrollo Local</t>
  </si>
  <si>
    <t>6224400</t>
  </si>
  <si>
    <t>Ramo de Medio Ambiente y Recursos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</si>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</sst>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44" fontId="0" fillId="3" borderId="0" xfId="1" applyFont="1" applyFill="1" applyProtection="1">
      <protection locked="0"/>
    </xf>
    <xf numFmtId="44" fontId="0" fillId="0" borderId="0" xfId="1" applyFont="1" applyProtection="1">
      <protection locked="0"/>
    </xf>
    <xf numFmtId="44" fontId="0" fillId="0" borderId="0" xfId="1" applyFont="1"/>
    <xf numFmtId="44" fontId="0" fillId="0" borderId="0" xfId="1" applyFont="1" applyFill="1"/>
    <xf numFmtId="0" fontId="0" fillId="0" borderId="0" xfId="0" applyProtection="1"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1" applyFont="1" applyFill="1" applyProtection="1">
      <protection locked="0"/>
    </xf>
    <xf numFmtId="44" fontId="0" fillId="0" borderId="0" xfId="1" applyFont="1" applyFill="1" applyProtection="1">
      <protection locked="0"/>
    </xf>
    <xf numFmtId="0" fontId="2" fillId="3" borderId="0" xfId="0" applyFont="1" applyFill="1" applyProtection="1">
      <protection locked="0"/>
    </xf>
    <xf numFmtId="44" fontId="2" fillId="3" borderId="0" xfId="1" applyFont="1" applyFill="1" applyProtection="1">
      <protection locked="0"/>
    </xf>
    <xf numFmtId="44" fontId="2" fillId="3" borderId="1" xfId="1" applyFont="1" applyFill="1" applyBorder="1"/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4" fontId="2" fillId="3" borderId="0" xfId="1" applyFont="1" applyFill="1"/>
    <xf numFmtId="0" fontId="0" fillId="0" borderId="3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9" workbookViewId="0">
      <selection activeCell="C41" sqref="C41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9.7109375" style="5" customWidth="1"/>
    <col min="4" max="4" width="15.140625" style="5" bestFit="1" customWidth="1"/>
    <col min="5" max="5" width="17.5703125" style="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249</v>
      </c>
      <c r="B2" s="17"/>
      <c r="C2" s="17"/>
      <c r="D2" s="17"/>
      <c r="E2" s="17"/>
    </row>
    <row r="3" spans="1:5" x14ac:dyDescent="0.25">
      <c r="A3" s="17" t="s">
        <v>318</v>
      </c>
      <c r="B3" s="17"/>
      <c r="C3" s="17"/>
      <c r="D3" s="17"/>
      <c r="E3" s="17"/>
    </row>
    <row r="4" spans="1:5" x14ac:dyDescent="0.25">
      <c r="A4" s="17" t="s">
        <v>2</v>
      </c>
      <c r="B4" s="17"/>
      <c r="C4" s="17"/>
      <c r="D4" s="17"/>
      <c r="E4" s="17"/>
    </row>
    <row r="5" spans="1:5" ht="30" x14ac:dyDescent="0.25">
      <c r="A5" s="1" t="s">
        <v>3</v>
      </c>
      <c r="B5" s="1" t="s">
        <v>4</v>
      </c>
      <c r="C5" s="1" t="s">
        <v>5</v>
      </c>
      <c r="D5" s="1" t="s">
        <v>250</v>
      </c>
      <c r="E5" s="1" t="s">
        <v>7</v>
      </c>
    </row>
    <row r="6" spans="1:5" x14ac:dyDescent="0.25">
      <c r="A6" s="20" t="s">
        <v>251</v>
      </c>
      <c r="B6" s="20" t="s">
        <v>252</v>
      </c>
      <c r="C6" s="20">
        <v>119362185</v>
      </c>
      <c r="D6" s="20">
        <v>14388244.26</v>
      </c>
      <c r="E6" s="20">
        <f>C6-D6</f>
        <v>104973940.73999999</v>
      </c>
    </row>
    <row r="7" spans="1:5" x14ac:dyDescent="0.25">
      <c r="A7" s="7" t="s">
        <v>253</v>
      </c>
      <c r="B7" s="7" t="s">
        <v>254</v>
      </c>
      <c r="C7" s="4">
        <v>117163060</v>
      </c>
      <c r="D7" s="4">
        <v>14228083.550000001</v>
      </c>
      <c r="E7" s="4">
        <f t="shared" ref="E7:E40" si="0">C7-D7</f>
        <v>102934976.45</v>
      </c>
    </row>
    <row r="8" spans="1:5" x14ac:dyDescent="0.25">
      <c r="A8" s="7" t="s">
        <v>255</v>
      </c>
      <c r="B8" s="7" t="s">
        <v>256</v>
      </c>
      <c r="C8" s="4">
        <v>112062120</v>
      </c>
      <c r="D8" s="4">
        <v>13227788.82</v>
      </c>
      <c r="E8" s="4">
        <f t="shared" si="0"/>
        <v>98834331.180000007</v>
      </c>
    </row>
    <row r="9" spans="1:5" x14ac:dyDescent="0.25">
      <c r="A9" s="7" t="s">
        <v>257</v>
      </c>
      <c r="B9" s="7" t="s">
        <v>258</v>
      </c>
      <c r="C9" s="4">
        <v>5100940</v>
      </c>
      <c r="D9" s="4">
        <v>1000294.73</v>
      </c>
      <c r="E9" s="4">
        <f t="shared" si="0"/>
        <v>4100645.27</v>
      </c>
    </row>
    <row r="10" spans="1:5" x14ac:dyDescent="0.25">
      <c r="A10" s="7" t="s">
        <v>259</v>
      </c>
      <c r="B10" s="7" t="s">
        <v>260</v>
      </c>
      <c r="C10" s="4">
        <v>1536000</v>
      </c>
      <c r="D10" s="4">
        <v>0</v>
      </c>
      <c r="E10" s="4">
        <f t="shared" si="0"/>
        <v>1536000</v>
      </c>
    </row>
    <row r="11" spans="1:5" x14ac:dyDescent="0.25">
      <c r="A11" s="7" t="s">
        <v>261</v>
      </c>
      <c r="B11" s="7" t="s">
        <v>262</v>
      </c>
      <c r="C11" s="4">
        <v>1536000</v>
      </c>
      <c r="D11" s="4">
        <v>0</v>
      </c>
      <c r="E11" s="4">
        <f t="shared" si="0"/>
        <v>1536000</v>
      </c>
    </row>
    <row r="12" spans="1:5" x14ac:dyDescent="0.25">
      <c r="A12" s="7" t="s">
        <v>263</v>
      </c>
      <c r="B12" s="7" t="s">
        <v>264</v>
      </c>
      <c r="C12" s="4">
        <v>663125</v>
      </c>
      <c r="D12" s="4">
        <v>160160.71</v>
      </c>
      <c r="E12" s="4">
        <f t="shared" si="0"/>
        <v>502964.29000000004</v>
      </c>
    </row>
    <row r="13" spans="1:5" x14ac:dyDescent="0.25">
      <c r="A13" s="7" t="s">
        <v>265</v>
      </c>
      <c r="B13" s="7" t="s">
        <v>264</v>
      </c>
      <c r="C13" s="4">
        <v>663125</v>
      </c>
      <c r="D13" s="4">
        <v>160160.71</v>
      </c>
      <c r="E13" s="4">
        <f t="shared" si="0"/>
        <v>502964.29000000004</v>
      </c>
    </row>
    <row r="14" spans="1:5" x14ac:dyDescent="0.25">
      <c r="A14" s="20" t="s">
        <v>266</v>
      </c>
      <c r="B14" s="20" t="s">
        <v>267</v>
      </c>
      <c r="C14" s="20">
        <v>1893535</v>
      </c>
      <c r="D14" s="20">
        <v>29250.42</v>
      </c>
      <c r="E14" s="20">
        <f t="shared" si="0"/>
        <v>1864284.58</v>
      </c>
    </row>
    <row r="15" spans="1:5" x14ac:dyDescent="0.25">
      <c r="A15" s="7" t="s">
        <v>268</v>
      </c>
      <c r="B15" s="7" t="s">
        <v>269</v>
      </c>
      <c r="C15" s="4">
        <v>193535</v>
      </c>
      <c r="D15" s="4">
        <v>36.5</v>
      </c>
      <c r="E15" s="4">
        <f t="shared" si="0"/>
        <v>193498.5</v>
      </c>
    </row>
    <row r="16" spans="1:5" x14ac:dyDescent="0.25">
      <c r="A16" s="7" t="s">
        <v>270</v>
      </c>
      <c r="B16" s="7" t="s">
        <v>271</v>
      </c>
      <c r="C16" s="4">
        <v>193535</v>
      </c>
      <c r="D16" s="4">
        <v>36.5</v>
      </c>
      <c r="E16" s="4">
        <f t="shared" si="0"/>
        <v>193498.5</v>
      </c>
    </row>
    <row r="17" spans="1:5" x14ac:dyDescent="0.25">
      <c r="A17" s="7" t="s">
        <v>272</v>
      </c>
      <c r="B17" s="7" t="s">
        <v>273</v>
      </c>
      <c r="C17" s="4">
        <v>100000</v>
      </c>
      <c r="D17" s="4">
        <v>6620.8</v>
      </c>
      <c r="E17" s="4">
        <f t="shared" si="0"/>
        <v>93379.199999999997</v>
      </c>
    </row>
    <row r="18" spans="1:5" x14ac:dyDescent="0.25">
      <c r="A18" s="7" t="s">
        <v>274</v>
      </c>
      <c r="B18" s="7" t="s">
        <v>275</v>
      </c>
      <c r="C18" s="4">
        <v>100000</v>
      </c>
      <c r="D18" s="4">
        <v>6620.8</v>
      </c>
      <c r="E18" s="4">
        <f t="shared" si="0"/>
        <v>93379.199999999997</v>
      </c>
    </row>
    <row r="19" spans="1:5" x14ac:dyDescent="0.25">
      <c r="A19" s="7" t="s">
        <v>276</v>
      </c>
      <c r="B19" s="7" t="s">
        <v>277</v>
      </c>
      <c r="C19" s="4">
        <v>600000</v>
      </c>
      <c r="D19" s="4">
        <v>4561.84</v>
      </c>
      <c r="E19" s="4">
        <f t="shared" si="0"/>
        <v>595438.16</v>
      </c>
    </row>
    <row r="20" spans="1:5" x14ac:dyDescent="0.25">
      <c r="A20" s="7" t="s">
        <v>278</v>
      </c>
      <c r="B20" s="7" t="s">
        <v>279</v>
      </c>
      <c r="C20" s="4">
        <v>600000</v>
      </c>
      <c r="D20" s="4">
        <v>4561.84</v>
      </c>
      <c r="E20" s="4">
        <f t="shared" si="0"/>
        <v>595438.16</v>
      </c>
    </row>
    <row r="21" spans="1:5" x14ac:dyDescent="0.25">
      <c r="A21" s="7" t="s">
        <v>280</v>
      </c>
      <c r="B21" s="7" t="s">
        <v>281</v>
      </c>
      <c r="C21" s="4">
        <v>1000000</v>
      </c>
      <c r="D21" s="4">
        <v>17167.12</v>
      </c>
      <c r="E21" s="4">
        <f t="shared" si="0"/>
        <v>982832.88</v>
      </c>
    </row>
    <row r="22" spans="1:5" x14ac:dyDescent="0.25">
      <c r="A22" s="7" t="s">
        <v>308</v>
      </c>
      <c r="B22" s="7" t="s">
        <v>309</v>
      </c>
      <c r="C22" s="4">
        <v>0</v>
      </c>
      <c r="D22" s="4">
        <v>12059.04</v>
      </c>
      <c r="E22" s="4">
        <f t="shared" si="0"/>
        <v>-12059.04</v>
      </c>
    </row>
    <row r="23" spans="1:5" x14ac:dyDescent="0.25">
      <c r="A23" s="7" t="s">
        <v>282</v>
      </c>
      <c r="B23" s="7" t="s">
        <v>283</v>
      </c>
      <c r="C23" s="4">
        <v>1000000</v>
      </c>
      <c r="D23" s="4">
        <v>5108.08</v>
      </c>
      <c r="E23" s="4">
        <f t="shared" si="0"/>
        <v>994891.92</v>
      </c>
    </row>
    <row r="24" spans="1:5" x14ac:dyDescent="0.25">
      <c r="A24" s="7" t="s">
        <v>284</v>
      </c>
      <c r="B24" s="7" t="s">
        <v>264</v>
      </c>
      <c r="C24" s="4">
        <v>0</v>
      </c>
      <c r="D24" s="4">
        <v>864.16</v>
      </c>
      <c r="E24" s="4">
        <f t="shared" si="0"/>
        <v>-864.16</v>
      </c>
    </row>
    <row r="25" spans="1:5" x14ac:dyDescent="0.25">
      <c r="A25" s="7" t="s">
        <v>285</v>
      </c>
      <c r="B25" s="7" t="s">
        <v>264</v>
      </c>
      <c r="C25" s="4">
        <v>0</v>
      </c>
      <c r="D25" s="4">
        <v>864.16</v>
      </c>
      <c r="E25" s="4">
        <f t="shared" si="0"/>
        <v>-864.16</v>
      </c>
    </row>
    <row r="26" spans="1:5" x14ac:dyDescent="0.25">
      <c r="A26" s="20" t="s">
        <v>286</v>
      </c>
      <c r="B26" s="20" t="s">
        <v>287</v>
      </c>
      <c r="C26" s="20">
        <v>4545348.53</v>
      </c>
      <c r="D26" s="20">
        <v>681903.03</v>
      </c>
      <c r="E26" s="20">
        <f t="shared" si="0"/>
        <v>3863445.5</v>
      </c>
    </row>
    <row r="27" spans="1:5" x14ac:dyDescent="0.25">
      <c r="A27" s="7" t="s">
        <v>288</v>
      </c>
      <c r="B27" s="7" t="s">
        <v>289</v>
      </c>
      <c r="C27" s="4">
        <v>1389978.53</v>
      </c>
      <c r="D27" s="4">
        <v>0</v>
      </c>
      <c r="E27" s="4">
        <f t="shared" si="0"/>
        <v>1389978.53</v>
      </c>
    </row>
    <row r="28" spans="1:5" x14ac:dyDescent="0.25">
      <c r="A28" s="7" t="s">
        <v>290</v>
      </c>
      <c r="B28" s="7" t="s">
        <v>291</v>
      </c>
      <c r="C28" s="4">
        <v>1389978.53</v>
      </c>
      <c r="D28" s="4">
        <v>0</v>
      </c>
      <c r="E28" s="4">
        <f t="shared" si="0"/>
        <v>1389978.53</v>
      </c>
    </row>
    <row r="29" spans="1:5" x14ac:dyDescent="0.25">
      <c r="A29" s="7" t="s">
        <v>292</v>
      </c>
      <c r="B29" s="7" t="s">
        <v>293</v>
      </c>
      <c r="C29" s="4">
        <v>3155370</v>
      </c>
      <c r="D29" s="4">
        <v>681903.03</v>
      </c>
      <c r="E29" s="4">
        <f t="shared" si="0"/>
        <v>2473466.9699999997</v>
      </c>
    </row>
    <row r="30" spans="1:5" x14ac:dyDescent="0.25">
      <c r="A30" s="7" t="s">
        <v>294</v>
      </c>
      <c r="B30" s="7" t="s">
        <v>295</v>
      </c>
      <c r="C30" s="4">
        <v>3155370</v>
      </c>
      <c r="D30" s="4">
        <v>681903.03</v>
      </c>
      <c r="E30" s="4">
        <f t="shared" si="0"/>
        <v>2473466.9699999997</v>
      </c>
    </row>
    <row r="31" spans="1:5" x14ac:dyDescent="0.25">
      <c r="A31" s="20" t="s">
        <v>296</v>
      </c>
      <c r="B31" s="20" t="s">
        <v>297</v>
      </c>
      <c r="C31" s="20">
        <v>25053665</v>
      </c>
      <c r="D31" s="20">
        <v>0</v>
      </c>
      <c r="E31" s="20">
        <f t="shared" si="0"/>
        <v>25053665</v>
      </c>
    </row>
    <row r="32" spans="1:5" x14ac:dyDescent="0.25">
      <c r="A32" s="7" t="s">
        <v>310</v>
      </c>
      <c r="B32" s="7" t="s">
        <v>311</v>
      </c>
      <c r="C32" s="4">
        <v>25000100</v>
      </c>
      <c r="D32" s="4">
        <v>0</v>
      </c>
      <c r="E32" s="4">
        <f t="shared" si="0"/>
        <v>25000100</v>
      </c>
    </row>
    <row r="33" spans="1:5" x14ac:dyDescent="0.25">
      <c r="A33" s="7" t="s">
        <v>312</v>
      </c>
      <c r="B33" s="7" t="s">
        <v>313</v>
      </c>
      <c r="C33" s="4">
        <v>25000100</v>
      </c>
      <c r="D33" s="4">
        <v>0</v>
      </c>
      <c r="E33" s="4">
        <f t="shared" si="0"/>
        <v>25000100</v>
      </c>
    </row>
    <row r="34" spans="1:5" x14ac:dyDescent="0.25">
      <c r="A34" s="7" t="s">
        <v>298</v>
      </c>
      <c r="B34" s="7" t="s">
        <v>299</v>
      </c>
      <c r="C34" s="4">
        <v>53565</v>
      </c>
      <c r="D34" s="4">
        <v>0</v>
      </c>
      <c r="E34" s="4">
        <f t="shared" si="0"/>
        <v>53565</v>
      </c>
    </row>
    <row r="35" spans="1:5" x14ac:dyDescent="0.25">
      <c r="A35" s="7" t="s">
        <v>300</v>
      </c>
      <c r="B35" s="7" t="s">
        <v>301</v>
      </c>
      <c r="C35" s="4">
        <v>53565</v>
      </c>
      <c r="D35" s="4">
        <v>0</v>
      </c>
      <c r="E35" s="4">
        <f t="shared" si="0"/>
        <v>53565</v>
      </c>
    </row>
    <row r="36" spans="1:5" x14ac:dyDescent="0.25">
      <c r="A36" s="20" t="s">
        <v>302</v>
      </c>
      <c r="B36" s="20" t="s">
        <v>303</v>
      </c>
      <c r="C36" s="20">
        <v>18753220</v>
      </c>
      <c r="D36" s="20">
        <v>0</v>
      </c>
      <c r="E36" s="20">
        <f t="shared" si="0"/>
        <v>18753220</v>
      </c>
    </row>
    <row r="37" spans="1:5" x14ac:dyDescent="0.25">
      <c r="A37" s="7" t="s">
        <v>314</v>
      </c>
      <c r="B37" s="7" t="s">
        <v>315</v>
      </c>
      <c r="C37" s="4">
        <v>2753220</v>
      </c>
      <c r="D37" s="4">
        <v>0</v>
      </c>
      <c r="E37" s="4">
        <f t="shared" si="0"/>
        <v>2753220</v>
      </c>
    </row>
    <row r="38" spans="1:5" x14ac:dyDescent="0.25">
      <c r="A38" s="7" t="s">
        <v>316</v>
      </c>
      <c r="B38" s="7" t="s">
        <v>317</v>
      </c>
      <c r="C38" s="4">
        <v>2753220</v>
      </c>
      <c r="D38" s="4">
        <v>0</v>
      </c>
      <c r="E38" s="4">
        <f t="shared" si="0"/>
        <v>2753220</v>
      </c>
    </row>
    <row r="39" spans="1:5" x14ac:dyDescent="0.25">
      <c r="A39" s="7" t="s">
        <v>304</v>
      </c>
      <c r="B39" s="7" t="s">
        <v>305</v>
      </c>
      <c r="C39" s="4">
        <v>16000000</v>
      </c>
      <c r="D39" s="4">
        <v>0</v>
      </c>
      <c r="E39" s="6">
        <f t="shared" si="0"/>
        <v>16000000</v>
      </c>
    </row>
    <row r="40" spans="1:5" x14ac:dyDescent="0.25">
      <c r="A40" s="7" t="s">
        <v>306</v>
      </c>
      <c r="B40" s="7" t="s">
        <v>307</v>
      </c>
      <c r="C40" s="4">
        <v>16000000</v>
      </c>
      <c r="D40" s="4">
        <v>0</v>
      </c>
      <c r="E40" s="4">
        <f t="shared" si="0"/>
        <v>16000000</v>
      </c>
    </row>
    <row r="41" spans="1:5" x14ac:dyDescent="0.25">
      <c r="A41" s="18" t="s">
        <v>248</v>
      </c>
      <c r="B41" s="21"/>
      <c r="C41" s="16">
        <f>C6+C14+C26+C31+C36</f>
        <v>169607953.53</v>
      </c>
      <c r="D41" s="16">
        <f t="shared" ref="D41:E41" si="1">D6+D14+D26+D31+D36</f>
        <v>15099397.709999999</v>
      </c>
      <c r="E41" s="16">
        <f t="shared" si="1"/>
        <v>154508555.81999999</v>
      </c>
    </row>
  </sheetData>
  <autoFilter ref="A5:E41"/>
  <mergeCells count="5">
    <mergeCell ref="A1:E1"/>
    <mergeCell ref="A2:E2"/>
    <mergeCell ref="A3:E3"/>
    <mergeCell ref="A4:E4"/>
    <mergeCell ref="A41:B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abSelected="1" topLeftCell="A130" workbookViewId="0">
      <selection activeCell="A149" sqref="A149:E149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5" customWidth="1"/>
    <col min="4" max="4" width="14.140625" style="5" bestFit="1" customWidth="1"/>
    <col min="5" max="5" width="17.570312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318</v>
      </c>
      <c r="B3" s="17"/>
      <c r="C3" s="17"/>
      <c r="D3" s="17"/>
      <c r="E3" s="17"/>
    </row>
    <row r="4" spans="1:5" x14ac:dyDescent="0.25">
      <c r="A4" s="17" t="s">
        <v>2</v>
      </c>
      <c r="B4" s="17"/>
      <c r="C4" s="17"/>
      <c r="D4" s="17"/>
      <c r="E4" s="17"/>
    </row>
    <row r="5" spans="1:5" ht="30" x14ac:dyDescent="0.25">
      <c r="A5" s="1" t="s">
        <v>3</v>
      </c>
      <c r="B5" s="1" t="s">
        <v>4</v>
      </c>
      <c r="C5" s="8" t="s">
        <v>5</v>
      </c>
      <c r="D5" s="8" t="s">
        <v>6</v>
      </c>
      <c r="E5" s="1" t="s">
        <v>7</v>
      </c>
    </row>
    <row r="6" spans="1:5" x14ac:dyDescent="0.25">
      <c r="A6" s="14" t="s">
        <v>8</v>
      </c>
      <c r="B6" s="14" t="s">
        <v>9</v>
      </c>
      <c r="C6" s="15">
        <f>C7+C13+C18+C21+C25+C29+C32</f>
        <v>62607873.730000004</v>
      </c>
      <c r="D6" s="15">
        <f t="shared" ref="D6:E6" si="0">D7+D13+D18+D21+D25+D29+D32</f>
        <v>4218453.3000000007</v>
      </c>
      <c r="E6" s="15">
        <f t="shared" si="0"/>
        <v>58389420.429999992</v>
      </c>
    </row>
    <row r="7" spans="1:5" x14ac:dyDescent="0.25">
      <c r="A7" s="11" t="s">
        <v>10</v>
      </c>
      <c r="B7" s="11" t="s">
        <v>11</v>
      </c>
      <c r="C7" s="12">
        <f>SUM(C8:C12)</f>
        <v>28878065.27</v>
      </c>
      <c r="D7" s="12">
        <f t="shared" ref="D7:E7" si="1">SUM(D8:D12)</f>
        <v>1820852.39</v>
      </c>
      <c r="E7" s="12">
        <f t="shared" si="1"/>
        <v>27057212.879999999</v>
      </c>
    </row>
    <row r="8" spans="1:5" x14ac:dyDescent="0.25">
      <c r="A8" s="10" t="s">
        <v>12</v>
      </c>
      <c r="B8" s="10" t="s">
        <v>13</v>
      </c>
      <c r="C8" s="4">
        <v>10070120.279999999</v>
      </c>
      <c r="D8" s="4">
        <v>709342.6</v>
      </c>
      <c r="E8" s="6">
        <f t="shared" ref="E8:E70" si="2">C8-D8</f>
        <v>9360777.6799999997</v>
      </c>
    </row>
    <row r="9" spans="1:5" x14ac:dyDescent="0.25">
      <c r="A9" s="10" t="s">
        <v>319</v>
      </c>
      <c r="B9" s="10" t="s">
        <v>24</v>
      </c>
      <c r="C9" s="4">
        <v>14469600.789999999</v>
      </c>
      <c r="D9" s="4">
        <v>1056647.21</v>
      </c>
      <c r="E9" s="6">
        <f t="shared" si="2"/>
        <v>13412953.579999998</v>
      </c>
    </row>
    <row r="10" spans="1:5" x14ac:dyDescent="0.25">
      <c r="A10" s="10" t="s">
        <v>14</v>
      </c>
      <c r="B10" s="10" t="s">
        <v>15</v>
      </c>
      <c r="C10" s="4">
        <v>2068940</v>
      </c>
      <c r="D10" s="4">
        <v>644.20000000000005</v>
      </c>
      <c r="E10" s="6">
        <f t="shared" si="2"/>
        <v>2068295.8</v>
      </c>
    </row>
    <row r="11" spans="1:5" x14ac:dyDescent="0.25">
      <c r="A11" s="10" t="s">
        <v>16</v>
      </c>
      <c r="B11" s="10" t="s">
        <v>17</v>
      </c>
      <c r="C11" s="4">
        <v>70625</v>
      </c>
      <c r="D11" s="4">
        <v>6750</v>
      </c>
      <c r="E11" s="6">
        <f t="shared" si="2"/>
        <v>63875</v>
      </c>
    </row>
    <row r="12" spans="1:5" x14ac:dyDescent="0.25">
      <c r="A12" s="10" t="s">
        <v>18</v>
      </c>
      <c r="B12" s="10" t="s">
        <v>19</v>
      </c>
      <c r="C12" s="4">
        <v>2198779.2000000002</v>
      </c>
      <c r="D12" s="4">
        <v>47468.38</v>
      </c>
      <c r="E12" s="6">
        <f t="shared" si="2"/>
        <v>2151310.8200000003</v>
      </c>
    </row>
    <row r="13" spans="1:5" x14ac:dyDescent="0.25">
      <c r="A13" s="11" t="s">
        <v>20</v>
      </c>
      <c r="B13" s="11" t="s">
        <v>21</v>
      </c>
      <c r="C13" s="12">
        <f>SUM(C14:C17)</f>
        <v>19167317.730000004</v>
      </c>
      <c r="D13" s="12">
        <f t="shared" ref="D13:E13" si="3">SUM(D14:D17)</f>
        <v>1378695.15</v>
      </c>
      <c r="E13" s="12">
        <f t="shared" si="3"/>
        <v>17788622.579999998</v>
      </c>
    </row>
    <row r="14" spans="1:5" x14ac:dyDescent="0.25">
      <c r="A14" s="10" t="s">
        <v>22</v>
      </c>
      <c r="B14" s="10" t="s">
        <v>13</v>
      </c>
      <c r="C14" s="4">
        <v>15781895.140000001</v>
      </c>
      <c r="D14" s="4">
        <v>1262677.93</v>
      </c>
      <c r="E14" s="6">
        <f t="shared" si="2"/>
        <v>14519217.210000001</v>
      </c>
    </row>
    <row r="15" spans="1:5" x14ac:dyDescent="0.25">
      <c r="A15" s="10" t="s">
        <v>23</v>
      </c>
      <c r="B15" s="10" t="s">
        <v>24</v>
      </c>
      <c r="C15" s="4">
        <v>431565</v>
      </c>
      <c r="D15" s="4">
        <v>65281.72</v>
      </c>
      <c r="E15" s="6">
        <f t="shared" si="2"/>
        <v>366283.28</v>
      </c>
    </row>
    <row r="16" spans="1:5" x14ac:dyDescent="0.25">
      <c r="A16" s="10" t="s">
        <v>25</v>
      </c>
      <c r="B16" s="10" t="s">
        <v>15</v>
      </c>
      <c r="C16" s="4">
        <v>1356467.42</v>
      </c>
      <c r="D16" s="4">
        <v>153</v>
      </c>
      <c r="E16" s="6">
        <f t="shared" si="2"/>
        <v>1356314.42</v>
      </c>
    </row>
    <row r="17" spans="1:5" x14ac:dyDescent="0.25">
      <c r="A17" s="10" t="s">
        <v>26</v>
      </c>
      <c r="B17" s="10" t="s">
        <v>19</v>
      </c>
      <c r="C17" s="4">
        <v>1597390.17</v>
      </c>
      <c r="D17" s="4">
        <v>50582.5</v>
      </c>
      <c r="E17" s="6">
        <f t="shared" si="2"/>
        <v>1546807.67</v>
      </c>
    </row>
    <row r="18" spans="1:5" x14ac:dyDescent="0.25">
      <c r="A18" s="11" t="s">
        <v>27</v>
      </c>
      <c r="B18" s="11" t="s">
        <v>28</v>
      </c>
      <c r="C18" s="12">
        <f>SUM(C19:C20)</f>
        <v>4032768.57</v>
      </c>
      <c r="D18" s="12">
        <f t="shared" ref="D18:E18" si="4">SUM(D19:D20)</f>
        <v>258561.9</v>
      </c>
      <c r="E18" s="12">
        <f t="shared" si="4"/>
        <v>3774206.67</v>
      </c>
    </row>
    <row r="19" spans="1:5" x14ac:dyDescent="0.25">
      <c r="A19" s="10" t="s">
        <v>29</v>
      </c>
      <c r="B19" s="10" t="s">
        <v>30</v>
      </c>
      <c r="C19" s="4">
        <v>3097540</v>
      </c>
      <c r="D19" s="4">
        <v>252482</v>
      </c>
      <c r="E19" s="6">
        <f t="shared" si="2"/>
        <v>2845058</v>
      </c>
    </row>
    <row r="20" spans="1:5" x14ac:dyDescent="0.25">
      <c r="A20" s="10" t="s">
        <v>31</v>
      </c>
      <c r="B20" s="10" t="s">
        <v>32</v>
      </c>
      <c r="C20" s="4">
        <v>935228.57</v>
      </c>
      <c r="D20" s="4">
        <v>6079.9</v>
      </c>
      <c r="E20" s="6">
        <f t="shared" si="2"/>
        <v>929148.66999999993</v>
      </c>
    </row>
    <row r="21" spans="1:5" x14ac:dyDescent="0.25">
      <c r="A21" s="11" t="s">
        <v>33</v>
      </c>
      <c r="B21" s="11" t="s">
        <v>34</v>
      </c>
      <c r="C21" s="12">
        <f>SUM(C22:C24)</f>
        <v>3707120.71</v>
      </c>
      <c r="D21" s="12">
        <f t="shared" ref="D21:E21" si="5">SUM(D22:D24)</f>
        <v>276182.65999999997</v>
      </c>
      <c r="E21" s="12">
        <f t="shared" si="5"/>
        <v>3430938.0500000003</v>
      </c>
    </row>
    <row r="22" spans="1:5" x14ac:dyDescent="0.25">
      <c r="A22" s="10" t="s">
        <v>35</v>
      </c>
      <c r="B22" s="10" t="s">
        <v>36</v>
      </c>
      <c r="C22" s="4">
        <v>2222585.5</v>
      </c>
      <c r="D22" s="4">
        <v>153673.65</v>
      </c>
      <c r="E22" s="6">
        <f t="shared" si="2"/>
        <v>2068911.85</v>
      </c>
    </row>
    <row r="23" spans="1:5" x14ac:dyDescent="0.25">
      <c r="A23" s="10" t="s">
        <v>37</v>
      </c>
      <c r="B23" s="10" t="s">
        <v>38</v>
      </c>
      <c r="C23" s="4">
        <v>1252225.21</v>
      </c>
      <c r="D23" s="4">
        <v>103503.28</v>
      </c>
      <c r="E23" s="6">
        <f t="shared" si="2"/>
        <v>1148721.93</v>
      </c>
    </row>
    <row r="24" spans="1:5" x14ac:dyDescent="0.25">
      <c r="A24" s="10" t="s">
        <v>320</v>
      </c>
      <c r="B24" s="10" t="s">
        <v>321</v>
      </c>
      <c r="C24" s="4">
        <v>232310</v>
      </c>
      <c r="D24" s="4">
        <v>19005.73</v>
      </c>
      <c r="E24" s="6">
        <f t="shared" si="2"/>
        <v>213304.27</v>
      </c>
    </row>
    <row r="25" spans="1:5" x14ac:dyDescent="0.25">
      <c r="A25" s="11" t="s">
        <v>39</v>
      </c>
      <c r="B25" s="11" t="s">
        <v>40</v>
      </c>
      <c r="C25" s="12">
        <f>SUM(C26:C28)</f>
        <v>2676983.84</v>
      </c>
      <c r="D25" s="12">
        <f t="shared" ref="D25:E25" si="6">SUM(D26:D28)</f>
        <v>195421.64</v>
      </c>
      <c r="E25" s="12">
        <f t="shared" si="6"/>
        <v>2481562.1999999997</v>
      </c>
    </row>
    <row r="26" spans="1:5" x14ac:dyDescent="0.25">
      <c r="A26" s="10" t="s">
        <v>41</v>
      </c>
      <c r="B26" s="10" t="s">
        <v>36</v>
      </c>
      <c r="C26" s="4">
        <v>1414371.78</v>
      </c>
      <c r="D26" s="4">
        <v>95104.55</v>
      </c>
      <c r="E26" s="6">
        <f t="shared" si="2"/>
        <v>1319267.23</v>
      </c>
    </row>
    <row r="27" spans="1:5" x14ac:dyDescent="0.25">
      <c r="A27" s="10" t="s">
        <v>42</v>
      </c>
      <c r="B27" s="10" t="s">
        <v>38</v>
      </c>
      <c r="C27" s="4">
        <v>1053517.06</v>
      </c>
      <c r="D27" s="4">
        <v>87045.16</v>
      </c>
      <c r="E27" s="6">
        <f t="shared" si="2"/>
        <v>966471.9</v>
      </c>
    </row>
    <row r="28" spans="1:5" x14ac:dyDescent="0.25">
      <c r="A28" s="10" t="s">
        <v>322</v>
      </c>
      <c r="B28" s="10" t="s">
        <v>321</v>
      </c>
      <c r="C28" s="4">
        <v>209095</v>
      </c>
      <c r="D28" s="4">
        <v>13271.93</v>
      </c>
      <c r="E28" s="6">
        <f t="shared" si="2"/>
        <v>195823.07</v>
      </c>
    </row>
    <row r="29" spans="1:5" x14ac:dyDescent="0.25">
      <c r="A29" s="11" t="s">
        <v>43</v>
      </c>
      <c r="B29" s="11" t="s">
        <v>44</v>
      </c>
      <c r="C29" s="12">
        <f>SUM(C30:C31)</f>
        <v>552748.21</v>
      </c>
      <c r="D29" s="12">
        <f t="shared" ref="D29:E29" si="7">SUM(D30:D31)</f>
        <v>31633.56</v>
      </c>
      <c r="E29" s="12">
        <f t="shared" si="7"/>
        <v>521114.64999999997</v>
      </c>
    </row>
    <row r="30" spans="1:5" x14ac:dyDescent="0.25">
      <c r="A30" s="10" t="s">
        <v>45</v>
      </c>
      <c r="B30" s="10" t="s">
        <v>46</v>
      </c>
      <c r="C30" s="4">
        <v>466119.1</v>
      </c>
      <c r="D30" s="4">
        <v>31633.56</v>
      </c>
      <c r="E30" s="6">
        <f t="shared" si="2"/>
        <v>434485.54</v>
      </c>
    </row>
    <row r="31" spans="1:5" x14ac:dyDescent="0.25">
      <c r="A31" s="10" t="s">
        <v>47</v>
      </c>
      <c r="B31" s="10" t="s">
        <v>48</v>
      </c>
      <c r="C31" s="4">
        <v>86629.11</v>
      </c>
      <c r="D31" s="4">
        <v>0</v>
      </c>
      <c r="E31" s="6">
        <f t="shared" si="2"/>
        <v>86629.11</v>
      </c>
    </row>
    <row r="32" spans="1:5" x14ac:dyDescent="0.25">
      <c r="A32" s="11" t="s">
        <v>49</v>
      </c>
      <c r="B32" s="11" t="s">
        <v>50</v>
      </c>
      <c r="C32" s="12">
        <f>SUM(C33:C34)</f>
        <v>3592869.4</v>
      </c>
      <c r="D32" s="12">
        <f t="shared" ref="D32:E32" si="8">SUM(D33:D34)</f>
        <v>257106</v>
      </c>
      <c r="E32" s="12">
        <f t="shared" si="8"/>
        <v>3335763.4</v>
      </c>
    </row>
    <row r="33" spans="1:5" x14ac:dyDescent="0.25">
      <c r="A33" s="10" t="s">
        <v>51</v>
      </c>
      <c r="B33" s="10" t="s">
        <v>52</v>
      </c>
      <c r="C33" s="4">
        <v>3097680</v>
      </c>
      <c r="D33" s="4">
        <v>257106</v>
      </c>
      <c r="E33" s="6">
        <f t="shared" si="2"/>
        <v>2840574</v>
      </c>
    </row>
    <row r="34" spans="1:5" x14ac:dyDescent="0.25">
      <c r="A34" s="10" t="s">
        <v>323</v>
      </c>
      <c r="B34" s="10" t="s">
        <v>50</v>
      </c>
      <c r="C34" s="4">
        <v>495189.4</v>
      </c>
      <c r="D34" s="4">
        <v>0</v>
      </c>
      <c r="E34" s="6">
        <f t="shared" si="2"/>
        <v>495189.4</v>
      </c>
    </row>
    <row r="35" spans="1:5" x14ac:dyDescent="0.25">
      <c r="A35" s="14" t="s">
        <v>53</v>
      </c>
      <c r="B35" s="14" t="s">
        <v>54</v>
      </c>
      <c r="C35" s="15">
        <f>C36+C56+C61+C77+C82+C91</f>
        <v>64562092.769999996</v>
      </c>
      <c r="D35" s="15">
        <f t="shared" ref="D35:E35" si="9">D36+D56+D61+D77+D82+D91</f>
        <v>483062.92999999993</v>
      </c>
      <c r="E35" s="15">
        <f t="shared" si="9"/>
        <v>64079029.839999996</v>
      </c>
    </row>
    <row r="36" spans="1:5" x14ac:dyDescent="0.25">
      <c r="A36" s="11" t="s">
        <v>55</v>
      </c>
      <c r="B36" s="11" t="s">
        <v>56</v>
      </c>
      <c r="C36" s="12">
        <f>SUM(C37:C55)</f>
        <v>15813294.93</v>
      </c>
      <c r="D36" s="12">
        <f t="shared" ref="D36:E36" si="10">SUM(D37:D55)</f>
        <v>8496.06</v>
      </c>
      <c r="E36" s="12">
        <f t="shared" si="10"/>
        <v>15804798.870000001</v>
      </c>
    </row>
    <row r="37" spans="1:5" x14ac:dyDescent="0.25">
      <c r="A37" s="10" t="s">
        <v>57</v>
      </c>
      <c r="B37" s="10" t="s">
        <v>58</v>
      </c>
      <c r="C37" s="4">
        <v>60670</v>
      </c>
      <c r="D37" s="4">
        <v>0</v>
      </c>
      <c r="E37" s="6">
        <f t="shared" si="2"/>
        <v>60670</v>
      </c>
    </row>
    <row r="38" spans="1:5" x14ac:dyDescent="0.25">
      <c r="A38" s="10" t="s">
        <v>59</v>
      </c>
      <c r="B38" s="10" t="s">
        <v>60</v>
      </c>
      <c r="C38" s="4">
        <v>39915</v>
      </c>
      <c r="D38" s="4">
        <v>0</v>
      </c>
      <c r="E38" s="6">
        <f t="shared" si="2"/>
        <v>39915</v>
      </c>
    </row>
    <row r="39" spans="1:5" x14ac:dyDescent="0.25">
      <c r="A39" s="10" t="s">
        <v>61</v>
      </c>
      <c r="B39" s="10" t="s">
        <v>62</v>
      </c>
      <c r="C39" s="4">
        <v>1245970.44</v>
      </c>
      <c r="D39" s="4">
        <v>2.52</v>
      </c>
      <c r="E39" s="6">
        <f t="shared" si="2"/>
        <v>1245967.92</v>
      </c>
    </row>
    <row r="40" spans="1:5" x14ac:dyDescent="0.25">
      <c r="A40" s="10" t="s">
        <v>63</v>
      </c>
      <c r="B40" s="10" t="s">
        <v>64</v>
      </c>
      <c r="C40" s="4">
        <v>215286.73</v>
      </c>
      <c r="D40" s="4">
        <v>27.86</v>
      </c>
      <c r="E40" s="6">
        <f t="shared" si="2"/>
        <v>215258.87000000002</v>
      </c>
    </row>
    <row r="41" spans="1:5" x14ac:dyDescent="0.25">
      <c r="A41" s="10" t="s">
        <v>65</v>
      </c>
      <c r="B41" s="10" t="s">
        <v>66</v>
      </c>
      <c r="C41" s="4">
        <v>214830</v>
      </c>
      <c r="D41" s="4">
        <v>0</v>
      </c>
      <c r="E41" s="6">
        <f t="shared" si="2"/>
        <v>214830</v>
      </c>
    </row>
    <row r="42" spans="1:5" x14ac:dyDescent="0.25">
      <c r="A42" s="10" t="s">
        <v>67</v>
      </c>
      <c r="B42" s="10" t="s">
        <v>68</v>
      </c>
      <c r="C42" s="4">
        <v>4566287.3899999997</v>
      </c>
      <c r="D42" s="4">
        <v>140.72</v>
      </c>
      <c r="E42" s="6">
        <f t="shared" si="2"/>
        <v>4566146.67</v>
      </c>
    </row>
    <row r="43" spans="1:5" x14ac:dyDescent="0.25">
      <c r="A43" s="10" t="s">
        <v>69</v>
      </c>
      <c r="B43" s="10" t="s">
        <v>70</v>
      </c>
      <c r="C43" s="4">
        <v>483196</v>
      </c>
      <c r="D43" s="4">
        <v>0</v>
      </c>
      <c r="E43" s="6">
        <f t="shared" si="2"/>
        <v>483196</v>
      </c>
    </row>
    <row r="44" spans="1:5" x14ac:dyDescent="0.25">
      <c r="A44" s="10" t="s">
        <v>71</v>
      </c>
      <c r="B44" s="10" t="s">
        <v>72</v>
      </c>
      <c r="C44" s="4">
        <v>376035</v>
      </c>
      <c r="D44" s="4">
        <v>0</v>
      </c>
      <c r="E44" s="6">
        <f t="shared" si="2"/>
        <v>376035</v>
      </c>
    </row>
    <row r="45" spans="1:5" x14ac:dyDescent="0.25">
      <c r="A45" s="10" t="s">
        <v>73</v>
      </c>
      <c r="B45" s="10" t="s">
        <v>74</v>
      </c>
      <c r="C45" s="4">
        <v>1076197.81</v>
      </c>
      <c r="D45" s="4">
        <v>13.28</v>
      </c>
      <c r="E45" s="6">
        <f t="shared" si="2"/>
        <v>1076184.53</v>
      </c>
    </row>
    <row r="46" spans="1:5" x14ac:dyDescent="0.25">
      <c r="A46" s="10" t="s">
        <v>75</v>
      </c>
      <c r="B46" s="10" t="s">
        <v>76</v>
      </c>
      <c r="C46" s="4">
        <v>948852.88</v>
      </c>
      <c r="D46" s="4">
        <v>0</v>
      </c>
      <c r="E46" s="6">
        <f t="shared" si="2"/>
        <v>948852.88</v>
      </c>
    </row>
    <row r="47" spans="1:5" x14ac:dyDescent="0.25">
      <c r="A47" s="10" t="s">
        <v>77</v>
      </c>
      <c r="B47" s="10" t="s">
        <v>78</v>
      </c>
      <c r="C47" s="4">
        <v>2400163.94</v>
      </c>
      <c r="D47" s="4">
        <v>3158.72</v>
      </c>
      <c r="E47" s="6">
        <f t="shared" si="2"/>
        <v>2397005.2199999997</v>
      </c>
    </row>
    <row r="48" spans="1:5" x14ac:dyDescent="0.25">
      <c r="A48" s="10" t="s">
        <v>79</v>
      </c>
      <c r="B48" s="10" t="s">
        <v>80</v>
      </c>
      <c r="C48" s="4">
        <v>185695</v>
      </c>
      <c r="D48" s="4">
        <v>0</v>
      </c>
      <c r="E48" s="6">
        <f t="shared" si="2"/>
        <v>185695</v>
      </c>
    </row>
    <row r="49" spans="1:5" x14ac:dyDescent="0.25">
      <c r="A49" s="10" t="s">
        <v>81</v>
      </c>
      <c r="B49" s="10" t="s">
        <v>82</v>
      </c>
      <c r="C49" s="4">
        <v>82876</v>
      </c>
      <c r="D49" s="4">
        <v>19.2</v>
      </c>
      <c r="E49" s="6">
        <f t="shared" si="2"/>
        <v>82856.800000000003</v>
      </c>
    </row>
    <row r="50" spans="1:5" x14ac:dyDescent="0.25">
      <c r="A50" s="10" t="s">
        <v>83</v>
      </c>
      <c r="B50" s="10" t="s">
        <v>84</v>
      </c>
      <c r="C50" s="4">
        <v>340224.51</v>
      </c>
      <c r="D50" s="4">
        <v>2340</v>
      </c>
      <c r="E50" s="6">
        <f t="shared" si="2"/>
        <v>337884.51</v>
      </c>
    </row>
    <row r="51" spans="1:5" x14ac:dyDescent="0.25">
      <c r="A51" s="10" t="s">
        <v>85</v>
      </c>
      <c r="B51" s="10" t="s">
        <v>86</v>
      </c>
      <c r="C51" s="4">
        <v>11788.01</v>
      </c>
      <c r="D51" s="4">
        <v>280</v>
      </c>
      <c r="E51" s="6">
        <f t="shared" si="2"/>
        <v>11508.01</v>
      </c>
    </row>
    <row r="52" spans="1:5" x14ac:dyDescent="0.25">
      <c r="A52" s="10" t="s">
        <v>87</v>
      </c>
      <c r="B52" s="10" t="s">
        <v>88</v>
      </c>
      <c r="C52" s="4">
        <v>5000</v>
      </c>
      <c r="D52" s="4">
        <v>0</v>
      </c>
      <c r="E52" s="6">
        <f t="shared" si="2"/>
        <v>5000</v>
      </c>
    </row>
    <row r="53" spans="1:5" x14ac:dyDescent="0.25">
      <c r="A53" s="10" t="s">
        <v>89</v>
      </c>
      <c r="B53" s="10" t="s">
        <v>90</v>
      </c>
      <c r="C53" s="4">
        <v>1941465.56</v>
      </c>
      <c r="D53" s="4">
        <v>2472.08</v>
      </c>
      <c r="E53" s="6">
        <f t="shared" si="2"/>
        <v>1938993.48</v>
      </c>
    </row>
    <row r="54" spans="1:5" x14ac:dyDescent="0.25">
      <c r="A54" s="10" t="s">
        <v>91</v>
      </c>
      <c r="B54" s="10" t="s">
        <v>92</v>
      </c>
      <c r="C54" s="4">
        <v>1439820</v>
      </c>
      <c r="D54" s="4">
        <v>41.68</v>
      </c>
      <c r="E54" s="6">
        <f t="shared" si="2"/>
        <v>1439778.32</v>
      </c>
    </row>
    <row r="55" spans="1:5" x14ac:dyDescent="0.25">
      <c r="A55" s="10" t="s">
        <v>93</v>
      </c>
      <c r="B55" s="10" t="s">
        <v>94</v>
      </c>
      <c r="C55" s="13">
        <v>179020.66</v>
      </c>
      <c r="D55" s="4">
        <v>0</v>
      </c>
      <c r="E55" s="6">
        <f t="shared" si="2"/>
        <v>179020.66</v>
      </c>
    </row>
    <row r="56" spans="1:5" x14ac:dyDescent="0.25">
      <c r="A56" s="11" t="s">
        <v>95</v>
      </c>
      <c r="B56" s="11" t="s">
        <v>96</v>
      </c>
      <c r="C56" s="12">
        <f>SUM(C57:C60)</f>
        <v>18438865</v>
      </c>
      <c r="D56" s="12">
        <f t="shared" ref="D56:E56" si="11">SUM(D57:D60)</f>
        <v>1187.4000000000001</v>
      </c>
      <c r="E56" s="12">
        <f t="shared" si="11"/>
        <v>18437677.599999998</v>
      </c>
    </row>
    <row r="57" spans="1:5" x14ac:dyDescent="0.25">
      <c r="A57" s="10" t="s">
        <v>97</v>
      </c>
      <c r="B57" s="10" t="s">
        <v>98</v>
      </c>
      <c r="C57" s="4">
        <v>17760705</v>
      </c>
      <c r="D57" s="4">
        <v>934.23</v>
      </c>
      <c r="E57" s="6">
        <f t="shared" si="2"/>
        <v>17759770.77</v>
      </c>
    </row>
    <row r="58" spans="1:5" x14ac:dyDescent="0.25">
      <c r="A58" s="10" t="s">
        <v>99</v>
      </c>
      <c r="B58" s="10" t="s">
        <v>100</v>
      </c>
      <c r="C58" s="4">
        <v>10500</v>
      </c>
      <c r="D58" s="4">
        <v>253.17</v>
      </c>
      <c r="E58" s="6">
        <f t="shared" si="2"/>
        <v>10246.83</v>
      </c>
    </row>
    <row r="59" spans="1:5" x14ac:dyDescent="0.25">
      <c r="A59" s="10" t="s">
        <v>101</v>
      </c>
      <c r="B59" s="10" t="s">
        <v>102</v>
      </c>
      <c r="C59" s="4">
        <v>667210</v>
      </c>
      <c r="D59" s="4">
        <v>0</v>
      </c>
      <c r="E59" s="6">
        <f t="shared" si="2"/>
        <v>667210</v>
      </c>
    </row>
    <row r="60" spans="1:5" x14ac:dyDescent="0.25">
      <c r="A60" s="10" t="s">
        <v>103</v>
      </c>
      <c r="B60" s="10" t="s">
        <v>104</v>
      </c>
      <c r="C60" s="4">
        <v>450</v>
      </c>
      <c r="D60" s="4">
        <v>0</v>
      </c>
      <c r="E60" s="6">
        <f t="shared" si="2"/>
        <v>450</v>
      </c>
    </row>
    <row r="61" spans="1:5" x14ac:dyDescent="0.25">
      <c r="A61" s="11" t="s">
        <v>105</v>
      </c>
      <c r="B61" s="11" t="s">
        <v>106</v>
      </c>
      <c r="C61" s="12">
        <f>SUM(C62:C76)</f>
        <v>15049491.4</v>
      </c>
      <c r="D61" s="12">
        <f t="shared" ref="D61:E61" si="12">SUM(D62:D76)</f>
        <v>287322.88999999996</v>
      </c>
      <c r="E61" s="12">
        <f t="shared" si="12"/>
        <v>14762168.51</v>
      </c>
    </row>
    <row r="62" spans="1:5" x14ac:dyDescent="0.25">
      <c r="A62" s="10" t="s">
        <v>107</v>
      </c>
      <c r="B62" s="10" t="s">
        <v>108</v>
      </c>
      <c r="C62" s="4">
        <v>1610662.14</v>
      </c>
      <c r="D62" s="4">
        <v>0</v>
      </c>
      <c r="E62" s="6">
        <f t="shared" si="2"/>
        <v>1610662.14</v>
      </c>
    </row>
    <row r="63" spans="1:5" x14ac:dyDescent="0.25">
      <c r="A63" s="10" t="s">
        <v>109</v>
      </c>
      <c r="B63" s="10" t="s">
        <v>110</v>
      </c>
      <c r="C63" s="4">
        <v>1108155</v>
      </c>
      <c r="D63" s="4">
        <v>0</v>
      </c>
      <c r="E63" s="6">
        <f t="shared" si="2"/>
        <v>1108155</v>
      </c>
    </row>
    <row r="64" spans="1:5" x14ac:dyDescent="0.25">
      <c r="A64" s="10" t="s">
        <v>111</v>
      </c>
      <c r="B64" s="10" t="s">
        <v>112</v>
      </c>
      <c r="C64" s="4">
        <v>731990</v>
      </c>
      <c r="D64" s="4">
        <v>0</v>
      </c>
      <c r="E64" s="6">
        <f t="shared" si="2"/>
        <v>731990</v>
      </c>
    </row>
    <row r="65" spans="1:5" x14ac:dyDescent="0.25">
      <c r="A65" s="10" t="s">
        <v>113</v>
      </c>
      <c r="B65" s="10" t="s">
        <v>114</v>
      </c>
      <c r="C65" s="4">
        <v>34885.269999999997</v>
      </c>
      <c r="D65" s="4">
        <v>0</v>
      </c>
      <c r="E65" s="6">
        <f t="shared" si="2"/>
        <v>34885.269999999997</v>
      </c>
    </row>
    <row r="66" spans="1:5" x14ac:dyDescent="0.25">
      <c r="A66" s="10" t="s">
        <v>115</v>
      </c>
      <c r="B66" s="10" t="s">
        <v>116</v>
      </c>
      <c r="C66" s="4">
        <v>712500</v>
      </c>
      <c r="D66" s="4">
        <v>0</v>
      </c>
      <c r="E66" s="6">
        <f t="shared" si="2"/>
        <v>712500</v>
      </c>
    </row>
    <row r="67" spans="1:5" x14ac:dyDescent="0.25">
      <c r="A67" s="10" t="s">
        <v>117</v>
      </c>
      <c r="B67" s="10" t="s">
        <v>118</v>
      </c>
      <c r="C67" s="4">
        <v>4134715</v>
      </c>
      <c r="D67" s="4">
        <v>0</v>
      </c>
      <c r="E67" s="6">
        <f t="shared" si="2"/>
        <v>4134715</v>
      </c>
    </row>
    <row r="68" spans="1:5" x14ac:dyDescent="0.25">
      <c r="A68" s="10" t="s">
        <v>119</v>
      </c>
      <c r="B68" s="10" t="s">
        <v>120</v>
      </c>
      <c r="C68" s="4">
        <v>16485</v>
      </c>
      <c r="D68" s="4">
        <v>0</v>
      </c>
      <c r="E68" s="6">
        <f t="shared" si="2"/>
        <v>16485</v>
      </c>
    </row>
    <row r="69" spans="1:5" x14ac:dyDescent="0.25">
      <c r="A69" s="10" t="s">
        <v>121</v>
      </c>
      <c r="B69" s="10" t="s">
        <v>122</v>
      </c>
      <c r="C69" s="4">
        <v>1295</v>
      </c>
      <c r="D69" s="4">
        <v>0</v>
      </c>
      <c r="E69" s="6">
        <f t="shared" si="2"/>
        <v>1295</v>
      </c>
    </row>
    <row r="70" spans="1:5" x14ac:dyDescent="0.25">
      <c r="A70" s="10" t="s">
        <v>123</v>
      </c>
      <c r="B70" s="10" t="s">
        <v>124</v>
      </c>
      <c r="C70" s="4">
        <v>46295.99</v>
      </c>
      <c r="D70" s="4">
        <v>0</v>
      </c>
      <c r="E70" s="6">
        <f t="shared" si="2"/>
        <v>46295.99</v>
      </c>
    </row>
    <row r="71" spans="1:5" x14ac:dyDescent="0.25">
      <c r="A71" s="10" t="s">
        <v>125</v>
      </c>
      <c r="B71" s="10" t="s">
        <v>126</v>
      </c>
      <c r="C71" s="4">
        <v>41060</v>
      </c>
      <c r="D71" s="4">
        <v>0</v>
      </c>
      <c r="E71" s="6">
        <f t="shared" ref="E71:E133" si="13">C71-D71</f>
        <v>41060</v>
      </c>
    </row>
    <row r="72" spans="1:5" x14ac:dyDescent="0.25">
      <c r="A72" s="10" t="s">
        <v>127</v>
      </c>
      <c r="B72" s="10" t="s">
        <v>128</v>
      </c>
      <c r="C72" s="4">
        <v>33255</v>
      </c>
      <c r="D72" s="4">
        <v>0</v>
      </c>
      <c r="E72" s="6">
        <f t="shared" si="13"/>
        <v>33255</v>
      </c>
    </row>
    <row r="73" spans="1:5" x14ac:dyDescent="0.25">
      <c r="A73" s="10" t="s">
        <v>129</v>
      </c>
      <c r="B73" s="10" t="s">
        <v>130</v>
      </c>
      <c r="C73" s="4">
        <v>5600</v>
      </c>
      <c r="D73" s="4">
        <v>0</v>
      </c>
      <c r="E73" s="6">
        <f t="shared" si="13"/>
        <v>5600</v>
      </c>
    </row>
    <row r="74" spans="1:5" x14ac:dyDescent="0.25">
      <c r="A74" s="10" t="s">
        <v>131</v>
      </c>
      <c r="B74" s="10" t="s">
        <v>132</v>
      </c>
      <c r="C74" s="4">
        <v>205832</v>
      </c>
      <c r="D74" s="4">
        <v>295.47000000000003</v>
      </c>
      <c r="E74" s="6">
        <f t="shared" si="13"/>
        <v>205536.53</v>
      </c>
    </row>
    <row r="75" spans="1:5" x14ac:dyDescent="0.25">
      <c r="A75" s="10" t="s">
        <v>133</v>
      </c>
      <c r="B75" s="10" t="s">
        <v>134</v>
      </c>
      <c r="C75" s="4">
        <v>512505</v>
      </c>
      <c r="D75" s="4">
        <v>0</v>
      </c>
      <c r="E75" s="6">
        <f t="shared" si="13"/>
        <v>512505</v>
      </c>
    </row>
    <row r="76" spans="1:5" x14ac:dyDescent="0.25">
      <c r="A76" s="10" t="s">
        <v>135</v>
      </c>
      <c r="B76" s="10" t="s">
        <v>136</v>
      </c>
      <c r="C76" s="4">
        <v>5854256</v>
      </c>
      <c r="D76" s="4">
        <v>287027.42</v>
      </c>
      <c r="E76" s="6">
        <f t="shared" si="13"/>
        <v>5567228.5800000001</v>
      </c>
    </row>
    <row r="77" spans="1:5" x14ac:dyDescent="0.25">
      <c r="A77" s="11" t="s">
        <v>137</v>
      </c>
      <c r="B77" s="11" t="s">
        <v>138</v>
      </c>
      <c r="C77" s="12">
        <f>SUM(C78:C81)</f>
        <v>2564795</v>
      </c>
      <c r="D77" s="12">
        <f t="shared" ref="D77:E77" si="14">SUM(D78:D81)</f>
        <v>147234.32999999999</v>
      </c>
      <c r="E77" s="12">
        <f t="shared" si="14"/>
        <v>2417560.67</v>
      </c>
    </row>
    <row r="78" spans="1:5" x14ac:dyDescent="0.25">
      <c r="A78" s="10" t="s">
        <v>139</v>
      </c>
      <c r="B78" s="10" t="s">
        <v>140</v>
      </c>
      <c r="C78" s="4">
        <v>129110</v>
      </c>
      <c r="D78" s="4">
        <v>4620.33</v>
      </c>
      <c r="E78" s="6">
        <f t="shared" si="13"/>
        <v>124489.67</v>
      </c>
    </row>
    <row r="79" spans="1:5" x14ac:dyDescent="0.25">
      <c r="A79" s="10" t="s">
        <v>141</v>
      </c>
      <c r="B79" s="10" t="s">
        <v>142</v>
      </c>
      <c r="C79" s="4">
        <v>6000</v>
      </c>
      <c r="D79" s="4">
        <v>0</v>
      </c>
      <c r="E79" s="6">
        <f t="shared" si="13"/>
        <v>6000</v>
      </c>
    </row>
    <row r="80" spans="1:5" x14ac:dyDescent="0.25">
      <c r="A80" s="10" t="s">
        <v>143</v>
      </c>
      <c r="B80" s="10" t="s">
        <v>144</v>
      </c>
      <c r="C80" s="4">
        <v>2415030</v>
      </c>
      <c r="D80" s="4">
        <v>140109</v>
      </c>
      <c r="E80" s="6">
        <f t="shared" si="13"/>
        <v>2274921</v>
      </c>
    </row>
    <row r="81" spans="1:5" x14ac:dyDescent="0.25">
      <c r="A81" s="10" t="s">
        <v>145</v>
      </c>
      <c r="B81" s="10" t="s">
        <v>146</v>
      </c>
      <c r="C81" s="4">
        <v>14655</v>
      </c>
      <c r="D81" s="4">
        <v>2505</v>
      </c>
      <c r="E81" s="6">
        <f t="shared" si="13"/>
        <v>12150</v>
      </c>
    </row>
    <row r="82" spans="1:5" x14ac:dyDescent="0.25">
      <c r="A82" s="11" t="s">
        <v>147</v>
      </c>
      <c r="B82" s="11" t="s">
        <v>148</v>
      </c>
      <c r="C82" s="12">
        <f>SUM(C83:C90)</f>
        <v>5769913.0399999991</v>
      </c>
      <c r="D82" s="12">
        <f t="shared" ref="D82:E82" si="15">SUM(D83:D90)</f>
        <v>0</v>
      </c>
      <c r="E82" s="12">
        <f t="shared" si="15"/>
        <v>5769913.0399999991</v>
      </c>
    </row>
    <row r="83" spans="1:5" x14ac:dyDescent="0.25">
      <c r="A83" s="10" t="s">
        <v>149</v>
      </c>
      <c r="B83" s="10" t="s">
        <v>150</v>
      </c>
      <c r="C83" s="4">
        <v>122562.01</v>
      </c>
      <c r="D83" s="4">
        <v>0</v>
      </c>
      <c r="E83" s="6">
        <f t="shared" si="13"/>
        <v>122562.01</v>
      </c>
    </row>
    <row r="84" spans="1:5" x14ac:dyDescent="0.25">
      <c r="A84" s="10" t="s">
        <v>324</v>
      </c>
      <c r="B84" s="10" t="s">
        <v>325</v>
      </c>
      <c r="C84" s="4">
        <v>220500</v>
      </c>
      <c r="D84" s="4">
        <v>0</v>
      </c>
      <c r="E84" s="6">
        <f t="shared" si="13"/>
        <v>220500</v>
      </c>
    </row>
    <row r="85" spans="1:5" x14ac:dyDescent="0.25">
      <c r="A85" s="10" t="s">
        <v>326</v>
      </c>
      <c r="B85" s="10" t="s">
        <v>327</v>
      </c>
      <c r="C85" s="4">
        <v>3161315.13</v>
      </c>
      <c r="D85" s="4">
        <v>0</v>
      </c>
      <c r="E85" s="6">
        <f t="shared" si="13"/>
        <v>3161315.13</v>
      </c>
    </row>
    <row r="86" spans="1:5" x14ac:dyDescent="0.25">
      <c r="A86" s="10" t="s">
        <v>151</v>
      </c>
      <c r="B86" s="10" t="s">
        <v>152</v>
      </c>
      <c r="C86" s="4">
        <v>165795</v>
      </c>
      <c r="D86" s="4">
        <v>0</v>
      </c>
      <c r="E86" s="6">
        <f t="shared" si="13"/>
        <v>165795</v>
      </c>
    </row>
    <row r="87" spans="1:5" x14ac:dyDescent="0.25">
      <c r="A87" s="10" t="s">
        <v>153</v>
      </c>
      <c r="B87" s="10" t="s">
        <v>154</v>
      </c>
      <c r="C87" s="4">
        <v>32000</v>
      </c>
      <c r="D87" s="4">
        <v>0</v>
      </c>
      <c r="E87" s="6">
        <f t="shared" si="13"/>
        <v>32000</v>
      </c>
    </row>
    <row r="88" spans="1:5" x14ac:dyDescent="0.25">
      <c r="A88" s="10" t="s">
        <v>155</v>
      </c>
      <c r="B88" s="10" t="s">
        <v>156</v>
      </c>
      <c r="C88" s="4">
        <v>31585</v>
      </c>
      <c r="D88" s="4">
        <v>0</v>
      </c>
      <c r="E88" s="6">
        <f t="shared" si="13"/>
        <v>31585</v>
      </c>
    </row>
    <row r="89" spans="1:5" x14ac:dyDescent="0.25">
      <c r="A89" s="10" t="s">
        <v>157</v>
      </c>
      <c r="B89" s="10" t="s">
        <v>158</v>
      </c>
      <c r="C89" s="4">
        <v>11000</v>
      </c>
      <c r="D89" s="4">
        <v>0</v>
      </c>
      <c r="E89" s="6">
        <f t="shared" si="13"/>
        <v>11000</v>
      </c>
    </row>
    <row r="90" spans="1:5" x14ac:dyDescent="0.25">
      <c r="A90" s="10" t="s">
        <v>159</v>
      </c>
      <c r="B90" s="10" t="s">
        <v>160</v>
      </c>
      <c r="C90" s="4">
        <v>2025155.9</v>
      </c>
      <c r="D90" s="4">
        <v>0</v>
      </c>
      <c r="E90" s="6">
        <f t="shared" si="13"/>
        <v>2025155.9</v>
      </c>
    </row>
    <row r="91" spans="1:5" x14ac:dyDescent="0.25">
      <c r="A91" s="11" t="s">
        <v>161</v>
      </c>
      <c r="B91" s="11" t="s">
        <v>162</v>
      </c>
      <c r="C91" s="12">
        <f>SUM(C92)</f>
        <v>6925733.4000000004</v>
      </c>
      <c r="D91" s="12">
        <f t="shared" ref="D91:E91" si="16">SUM(D92)</f>
        <v>38822.25</v>
      </c>
      <c r="E91" s="12">
        <f t="shared" si="16"/>
        <v>6886911.1500000004</v>
      </c>
    </row>
    <row r="92" spans="1:5" x14ac:dyDescent="0.25">
      <c r="A92" s="10" t="s">
        <v>163</v>
      </c>
      <c r="B92" s="10" t="s">
        <v>162</v>
      </c>
      <c r="C92" s="4">
        <v>6925733.4000000004</v>
      </c>
      <c r="D92" s="4">
        <v>38822.25</v>
      </c>
      <c r="E92" s="6">
        <f t="shared" si="13"/>
        <v>6886911.1500000004</v>
      </c>
    </row>
    <row r="93" spans="1:5" x14ac:dyDescent="0.25">
      <c r="A93" s="11" t="s">
        <v>164</v>
      </c>
      <c r="B93" s="11" t="s">
        <v>165</v>
      </c>
      <c r="C93" s="12">
        <f>C94+C97+C99+C105+C109+C113</f>
        <v>13544973</v>
      </c>
      <c r="D93" s="12">
        <f t="shared" ref="D93:E93" si="17">D94+D97+D99+D105+D109+D113</f>
        <v>2866315.48</v>
      </c>
      <c r="E93" s="12">
        <f t="shared" si="17"/>
        <v>10678657.52</v>
      </c>
    </row>
    <row r="94" spans="1:5" x14ac:dyDescent="0.25">
      <c r="A94" s="11" t="s">
        <v>166</v>
      </c>
      <c r="B94" s="11" t="s">
        <v>167</v>
      </c>
      <c r="C94" s="12">
        <f>SUM(C95:C96)</f>
        <v>5039460.49</v>
      </c>
      <c r="D94" s="12">
        <f t="shared" ref="D94:E94" si="18">SUM(D95:D96)</f>
        <v>1562869.98</v>
      </c>
      <c r="E94" s="12">
        <f t="shared" si="18"/>
        <v>3476590.51</v>
      </c>
    </row>
    <row r="95" spans="1:5" x14ac:dyDescent="0.25">
      <c r="A95" s="10" t="s">
        <v>328</v>
      </c>
      <c r="B95" s="10" t="s">
        <v>329</v>
      </c>
      <c r="C95" s="4">
        <v>4700000</v>
      </c>
      <c r="D95" s="4">
        <v>1556840.16</v>
      </c>
      <c r="E95" s="6">
        <f t="shared" si="13"/>
        <v>3143159.84</v>
      </c>
    </row>
    <row r="96" spans="1:5" x14ac:dyDescent="0.25">
      <c r="A96" s="10" t="s">
        <v>330</v>
      </c>
      <c r="B96" s="10" t="s">
        <v>331</v>
      </c>
      <c r="C96" s="4">
        <v>339460.49</v>
      </c>
      <c r="D96" s="4">
        <v>6029.82</v>
      </c>
      <c r="E96" s="6">
        <f t="shared" si="13"/>
        <v>333430.67</v>
      </c>
    </row>
    <row r="97" spans="1:5" x14ac:dyDescent="0.25">
      <c r="A97" s="11" t="s">
        <v>168</v>
      </c>
      <c r="B97" s="11" t="s">
        <v>169</v>
      </c>
      <c r="C97" s="12">
        <f>SUM(C98)</f>
        <v>1160515</v>
      </c>
      <c r="D97" s="12">
        <f t="shared" ref="D97:E97" si="19">SUM(D98)</f>
        <v>665356.92000000004</v>
      </c>
      <c r="E97" s="12">
        <f t="shared" si="19"/>
        <v>495158.07999999996</v>
      </c>
    </row>
    <row r="98" spans="1:5" x14ac:dyDescent="0.25">
      <c r="A98" s="10" t="s">
        <v>170</v>
      </c>
      <c r="B98" s="10" t="s">
        <v>171</v>
      </c>
      <c r="C98" s="4">
        <v>1160515</v>
      </c>
      <c r="D98" s="4">
        <v>665356.92000000004</v>
      </c>
      <c r="E98" s="6">
        <f t="shared" si="13"/>
        <v>495158.07999999996</v>
      </c>
    </row>
    <row r="99" spans="1:5" x14ac:dyDescent="0.25">
      <c r="A99" s="11" t="s">
        <v>172</v>
      </c>
      <c r="B99" s="11" t="s">
        <v>173</v>
      </c>
      <c r="C99" s="12">
        <f>SUM(C100:C104)</f>
        <v>296987</v>
      </c>
      <c r="D99" s="12">
        <f t="shared" ref="D99:E99" si="20">SUM(D100:D104)</f>
        <v>11214.52</v>
      </c>
      <c r="E99" s="12">
        <f t="shared" si="20"/>
        <v>285772.48</v>
      </c>
    </row>
    <row r="100" spans="1:5" x14ac:dyDescent="0.25">
      <c r="A100" s="10" t="s">
        <v>174</v>
      </c>
      <c r="B100" s="10" t="s">
        <v>175</v>
      </c>
      <c r="C100" s="4">
        <v>500</v>
      </c>
      <c r="D100" s="4">
        <v>0</v>
      </c>
      <c r="E100" s="6">
        <f t="shared" si="13"/>
        <v>500</v>
      </c>
    </row>
    <row r="101" spans="1:5" x14ac:dyDescent="0.25">
      <c r="A101" s="10" t="s">
        <v>332</v>
      </c>
      <c r="B101" s="10" t="s">
        <v>333</v>
      </c>
      <c r="C101" s="4">
        <v>6500</v>
      </c>
      <c r="D101" s="4">
        <v>0</v>
      </c>
      <c r="E101" s="6">
        <f t="shared" si="13"/>
        <v>6500</v>
      </c>
    </row>
    <row r="102" spans="1:5" x14ac:dyDescent="0.25">
      <c r="A102" s="10" t="s">
        <v>176</v>
      </c>
      <c r="B102" s="10" t="s">
        <v>177</v>
      </c>
      <c r="C102" s="4">
        <v>152400</v>
      </c>
      <c r="D102" s="4">
        <v>5342.72</v>
      </c>
      <c r="E102" s="6">
        <f t="shared" si="13"/>
        <v>147057.28</v>
      </c>
    </row>
    <row r="103" spans="1:5" x14ac:dyDescent="0.25">
      <c r="A103" s="10" t="s">
        <v>178</v>
      </c>
      <c r="B103" s="10" t="s">
        <v>179</v>
      </c>
      <c r="C103" s="4">
        <v>2000</v>
      </c>
      <c r="D103" s="4">
        <v>0</v>
      </c>
      <c r="E103" s="6">
        <f t="shared" si="13"/>
        <v>2000</v>
      </c>
    </row>
    <row r="104" spans="1:5" x14ac:dyDescent="0.25">
      <c r="A104" s="10" t="s">
        <v>180</v>
      </c>
      <c r="B104" s="10" t="s">
        <v>181</v>
      </c>
      <c r="C104" s="4">
        <v>135587</v>
      </c>
      <c r="D104" s="4">
        <v>5871.8</v>
      </c>
      <c r="E104" s="6">
        <f t="shared" si="13"/>
        <v>129715.2</v>
      </c>
    </row>
    <row r="105" spans="1:5" x14ac:dyDescent="0.25">
      <c r="A105" s="11" t="s">
        <v>182</v>
      </c>
      <c r="B105" s="11" t="s">
        <v>183</v>
      </c>
      <c r="C105" s="12">
        <f>SUM(C106:C108)</f>
        <v>5847268.0599999996</v>
      </c>
      <c r="D105" s="12">
        <f t="shared" ref="D105:E105" si="21">SUM(D106:D108)</f>
        <v>475714.13</v>
      </c>
      <c r="E105" s="12">
        <f t="shared" si="21"/>
        <v>5371553.9299999997</v>
      </c>
    </row>
    <row r="106" spans="1:5" x14ac:dyDescent="0.25">
      <c r="A106" s="10" t="s">
        <v>184</v>
      </c>
      <c r="B106" s="10" t="s">
        <v>185</v>
      </c>
      <c r="C106" s="4">
        <v>671879.3</v>
      </c>
      <c r="D106" s="4">
        <v>55989.96</v>
      </c>
      <c r="E106" s="6">
        <f t="shared" si="13"/>
        <v>615889.34000000008</v>
      </c>
    </row>
    <row r="107" spans="1:5" x14ac:dyDescent="0.25">
      <c r="A107" s="10" t="s">
        <v>186</v>
      </c>
      <c r="B107" s="10" t="s">
        <v>187</v>
      </c>
      <c r="C107" s="4">
        <v>5173973.76</v>
      </c>
      <c r="D107" s="4">
        <v>419719.17</v>
      </c>
      <c r="E107" s="6">
        <f t="shared" si="13"/>
        <v>4754254.59</v>
      </c>
    </row>
    <row r="108" spans="1:5" x14ac:dyDescent="0.25">
      <c r="A108" s="10" t="s">
        <v>188</v>
      </c>
      <c r="B108" s="10" t="s">
        <v>189</v>
      </c>
      <c r="C108" s="4">
        <v>1415</v>
      </c>
      <c r="D108" s="4">
        <v>5</v>
      </c>
      <c r="E108" s="6">
        <f t="shared" si="13"/>
        <v>1410</v>
      </c>
    </row>
    <row r="109" spans="1:5" x14ac:dyDescent="0.25">
      <c r="A109" s="11" t="s">
        <v>190</v>
      </c>
      <c r="B109" s="11" t="s">
        <v>191</v>
      </c>
      <c r="C109" s="12">
        <f>SUM(C110:C112)</f>
        <v>520609.51</v>
      </c>
      <c r="D109" s="12">
        <f t="shared" ref="D109:E109" si="22">SUM(D110:D112)</f>
        <v>96308.94</v>
      </c>
      <c r="E109" s="12">
        <f t="shared" si="22"/>
        <v>424300.57</v>
      </c>
    </row>
    <row r="110" spans="1:5" x14ac:dyDescent="0.25">
      <c r="A110" s="10" t="s">
        <v>334</v>
      </c>
      <c r="B110" s="10" t="s">
        <v>335</v>
      </c>
      <c r="C110" s="4">
        <v>463075</v>
      </c>
      <c r="D110" s="4">
        <v>94072.73</v>
      </c>
      <c r="E110" s="6">
        <f t="shared" si="13"/>
        <v>369002.27</v>
      </c>
    </row>
    <row r="111" spans="1:5" x14ac:dyDescent="0.25">
      <c r="A111" s="10" t="s">
        <v>192</v>
      </c>
      <c r="B111" s="10" t="s">
        <v>193</v>
      </c>
      <c r="C111" s="4">
        <v>1010</v>
      </c>
      <c r="D111" s="4">
        <v>5.71</v>
      </c>
      <c r="E111" s="6">
        <f t="shared" si="13"/>
        <v>1004.29</v>
      </c>
    </row>
    <row r="112" spans="1:5" x14ac:dyDescent="0.25">
      <c r="A112" s="10" t="s">
        <v>194</v>
      </c>
      <c r="B112" s="10" t="s">
        <v>195</v>
      </c>
      <c r="C112" s="4">
        <v>56524.51</v>
      </c>
      <c r="D112" s="4">
        <v>2230.5</v>
      </c>
      <c r="E112" s="6">
        <f t="shared" si="13"/>
        <v>54294.01</v>
      </c>
    </row>
    <row r="113" spans="1:5" x14ac:dyDescent="0.25">
      <c r="A113" s="11" t="s">
        <v>196</v>
      </c>
      <c r="B113" s="11" t="s">
        <v>162</v>
      </c>
      <c r="C113" s="12">
        <f>SUM(C114)</f>
        <v>680132.94</v>
      </c>
      <c r="D113" s="12">
        <f t="shared" ref="D113:E113" si="23">SUM(D114)</f>
        <v>54850.99</v>
      </c>
      <c r="E113" s="12">
        <f t="shared" si="23"/>
        <v>625281.94999999995</v>
      </c>
    </row>
    <row r="114" spans="1:5" x14ac:dyDescent="0.25">
      <c r="A114" s="10" t="s">
        <v>197</v>
      </c>
      <c r="B114" s="10" t="s">
        <v>162</v>
      </c>
      <c r="C114" s="4">
        <v>680132.94</v>
      </c>
      <c r="D114" s="4">
        <v>54850.99</v>
      </c>
      <c r="E114" s="6">
        <f t="shared" si="13"/>
        <v>625281.94999999995</v>
      </c>
    </row>
    <row r="115" spans="1:5" x14ac:dyDescent="0.25">
      <c r="A115" s="14" t="s">
        <v>198</v>
      </c>
      <c r="B115" s="14" t="s">
        <v>199</v>
      </c>
      <c r="C115" s="15">
        <f>C116+C119</f>
        <v>198940</v>
      </c>
      <c r="D115" s="15">
        <f t="shared" ref="D115:E115" si="24">D116+D119</f>
        <v>20950.18</v>
      </c>
      <c r="E115" s="15">
        <f t="shared" si="24"/>
        <v>177989.82</v>
      </c>
    </row>
    <row r="116" spans="1:5" x14ac:dyDescent="0.25">
      <c r="A116" s="11" t="s">
        <v>200</v>
      </c>
      <c r="B116" s="11" t="s">
        <v>201</v>
      </c>
      <c r="C116" s="12">
        <f>SUM(C117:C118)</f>
        <v>182940</v>
      </c>
      <c r="D116" s="12">
        <f t="shared" ref="D116:E116" si="25">SUM(D117:D118)</f>
        <v>20950.18</v>
      </c>
      <c r="E116" s="12">
        <f t="shared" si="25"/>
        <v>161989.82</v>
      </c>
    </row>
    <row r="117" spans="1:5" x14ac:dyDescent="0.25">
      <c r="A117" s="10" t="s">
        <v>202</v>
      </c>
      <c r="B117" s="10" t="s">
        <v>203</v>
      </c>
      <c r="C117" s="4">
        <v>13500</v>
      </c>
      <c r="D117" s="4">
        <v>8500</v>
      </c>
      <c r="E117" s="6">
        <f t="shared" si="13"/>
        <v>5000</v>
      </c>
    </row>
    <row r="118" spans="1:5" x14ac:dyDescent="0.25">
      <c r="A118" s="10" t="s">
        <v>204</v>
      </c>
      <c r="B118" s="10" t="s">
        <v>205</v>
      </c>
      <c r="C118" s="4">
        <v>169440</v>
      </c>
      <c r="D118" s="4">
        <v>12450.18</v>
      </c>
      <c r="E118" s="6">
        <f t="shared" si="13"/>
        <v>156989.82</v>
      </c>
    </row>
    <row r="119" spans="1:5" x14ac:dyDescent="0.25">
      <c r="A119" s="11" t="s">
        <v>206</v>
      </c>
      <c r="B119" s="11" t="s">
        <v>207</v>
      </c>
      <c r="C119" s="12">
        <f>SUM(C120)</f>
        <v>16000</v>
      </c>
      <c r="D119" s="12">
        <f t="shared" ref="D119:E119" si="26">SUM(D120)</f>
        <v>0</v>
      </c>
      <c r="E119" s="12">
        <f t="shared" si="26"/>
        <v>16000</v>
      </c>
    </row>
    <row r="120" spans="1:5" x14ac:dyDescent="0.25">
      <c r="A120" s="10" t="s">
        <v>208</v>
      </c>
      <c r="B120" s="10" t="s">
        <v>209</v>
      </c>
      <c r="C120" s="4">
        <v>16000</v>
      </c>
      <c r="D120" s="4">
        <v>0</v>
      </c>
      <c r="E120" s="6">
        <f t="shared" si="13"/>
        <v>16000</v>
      </c>
    </row>
    <row r="121" spans="1:5" x14ac:dyDescent="0.25">
      <c r="A121" s="11" t="s">
        <v>210</v>
      </c>
      <c r="B121" s="11" t="s">
        <v>211</v>
      </c>
      <c r="C121" s="12">
        <f>C122+C132+C134+C136+C138</f>
        <v>6781800.5</v>
      </c>
      <c r="D121" s="12">
        <f t="shared" ref="D121:E121" si="27">D122+D132+D134+D136+D138</f>
        <v>4898.68</v>
      </c>
      <c r="E121" s="12">
        <f t="shared" si="27"/>
        <v>6776901.8199999994</v>
      </c>
    </row>
    <row r="122" spans="1:5" x14ac:dyDescent="0.25">
      <c r="A122" s="11" t="s">
        <v>212</v>
      </c>
      <c r="B122" s="11" t="s">
        <v>213</v>
      </c>
      <c r="C122" s="12">
        <f>SUM(C123:C131)</f>
        <v>4194688.43</v>
      </c>
      <c r="D122" s="12">
        <f t="shared" ref="D122:E122" si="28">SUM(D123:D131)</f>
        <v>4335.12</v>
      </c>
      <c r="E122" s="12">
        <f t="shared" si="28"/>
        <v>4190353.3099999996</v>
      </c>
    </row>
    <row r="123" spans="1:5" x14ac:dyDescent="0.25">
      <c r="A123" s="10" t="s">
        <v>214</v>
      </c>
      <c r="B123" s="10" t="s">
        <v>215</v>
      </c>
      <c r="C123" s="4">
        <v>92365</v>
      </c>
      <c r="D123" s="4">
        <v>313.26</v>
      </c>
      <c r="E123" s="6">
        <f t="shared" si="13"/>
        <v>92051.74</v>
      </c>
    </row>
    <row r="124" spans="1:5" x14ac:dyDescent="0.25">
      <c r="A124" s="10" t="s">
        <v>216</v>
      </c>
      <c r="B124" s="10" t="s">
        <v>217</v>
      </c>
      <c r="C124" s="4">
        <v>1747818.15</v>
      </c>
      <c r="D124" s="4">
        <v>3300.86</v>
      </c>
      <c r="E124" s="6">
        <f t="shared" si="13"/>
        <v>1744517.2899999998</v>
      </c>
    </row>
    <row r="125" spans="1:5" x14ac:dyDescent="0.25">
      <c r="A125" s="10" t="s">
        <v>218</v>
      </c>
      <c r="B125" s="10" t="s">
        <v>219</v>
      </c>
      <c r="C125" s="4">
        <v>396230</v>
      </c>
      <c r="D125" s="4">
        <v>0</v>
      </c>
      <c r="E125" s="6">
        <f t="shared" si="13"/>
        <v>396230</v>
      </c>
    </row>
    <row r="126" spans="1:5" x14ac:dyDescent="0.25">
      <c r="A126" s="10" t="s">
        <v>220</v>
      </c>
      <c r="B126" s="10" t="s">
        <v>221</v>
      </c>
      <c r="C126" s="4">
        <v>256580</v>
      </c>
      <c r="D126" s="4">
        <v>0</v>
      </c>
      <c r="E126" s="6">
        <f t="shared" si="13"/>
        <v>256580</v>
      </c>
    </row>
    <row r="127" spans="1:5" x14ac:dyDescent="0.25">
      <c r="A127" s="10" t="s">
        <v>222</v>
      </c>
      <c r="B127" s="10" t="s">
        <v>223</v>
      </c>
      <c r="C127" s="4">
        <v>667900</v>
      </c>
      <c r="D127" s="4">
        <v>0</v>
      </c>
      <c r="E127" s="6">
        <f t="shared" si="13"/>
        <v>667900</v>
      </c>
    </row>
    <row r="128" spans="1:5" x14ac:dyDescent="0.25">
      <c r="A128" s="10" t="s">
        <v>224</v>
      </c>
      <c r="B128" s="10" t="s">
        <v>225</v>
      </c>
      <c r="C128" s="4">
        <v>1750</v>
      </c>
      <c r="D128" s="4">
        <v>0</v>
      </c>
      <c r="E128" s="6">
        <f t="shared" si="13"/>
        <v>1750</v>
      </c>
    </row>
    <row r="129" spans="1:5" x14ac:dyDescent="0.25">
      <c r="A129" s="10" t="s">
        <v>226</v>
      </c>
      <c r="B129" s="10" t="s">
        <v>227</v>
      </c>
      <c r="C129" s="4">
        <v>631500</v>
      </c>
      <c r="D129" s="4">
        <v>721</v>
      </c>
      <c r="E129" s="6">
        <f t="shared" si="13"/>
        <v>630779</v>
      </c>
    </row>
    <row r="130" spans="1:5" x14ac:dyDescent="0.25">
      <c r="A130" s="10" t="s">
        <v>336</v>
      </c>
      <c r="B130" s="10" t="s">
        <v>337</v>
      </c>
      <c r="C130" s="4">
        <v>382595.28</v>
      </c>
      <c r="D130" s="4">
        <v>0</v>
      </c>
      <c r="E130" s="6">
        <f t="shared" si="13"/>
        <v>382595.28</v>
      </c>
    </row>
    <row r="131" spans="1:5" x14ac:dyDescent="0.25">
      <c r="A131" s="10" t="s">
        <v>228</v>
      </c>
      <c r="B131" s="10" t="s">
        <v>229</v>
      </c>
      <c r="C131" s="4">
        <v>17950</v>
      </c>
      <c r="D131" s="4">
        <v>0</v>
      </c>
      <c r="E131" s="6">
        <f t="shared" si="13"/>
        <v>17950</v>
      </c>
    </row>
    <row r="132" spans="1:5" x14ac:dyDescent="0.25">
      <c r="A132" s="11" t="s">
        <v>230</v>
      </c>
      <c r="B132" s="11" t="s">
        <v>231</v>
      </c>
      <c r="C132" s="12">
        <f>SUM(C133)</f>
        <v>6500</v>
      </c>
      <c r="D132" s="12">
        <f t="shared" ref="D132:E132" si="29">SUM(D133)</f>
        <v>0</v>
      </c>
      <c r="E132" s="12">
        <f t="shared" si="29"/>
        <v>6500</v>
      </c>
    </row>
    <row r="133" spans="1:5" x14ac:dyDescent="0.25">
      <c r="A133" s="10" t="s">
        <v>232</v>
      </c>
      <c r="B133" s="10" t="s">
        <v>233</v>
      </c>
      <c r="C133" s="4">
        <v>6500</v>
      </c>
      <c r="D133" s="4">
        <v>0</v>
      </c>
      <c r="E133" s="6">
        <f t="shared" si="13"/>
        <v>6500</v>
      </c>
    </row>
    <row r="134" spans="1:5" x14ac:dyDescent="0.25">
      <c r="A134" s="11" t="s">
        <v>234</v>
      </c>
      <c r="B134" s="11" t="s">
        <v>235</v>
      </c>
      <c r="C134" s="12">
        <f>SUM(C135)</f>
        <v>162795</v>
      </c>
      <c r="D134" s="12">
        <f t="shared" ref="D134:E134" si="30">SUM(D135)</f>
        <v>0</v>
      </c>
      <c r="E134" s="12">
        <f t="shared" si="30"/>
        <v>162795</v>
      </c>
    </row>
    <row r="135" spans="1:5" x14ac:dyDescent="0.25">
      <c r="A135" s="10" t="s">
        <v>236</v>
      </c>
      <c r="B135" s="10" t="s">
        <v>237</v>
      </c>
      <c r="C135" s="4">
        <v>162795</v>
      </c>
      <c r="D135" s="4">
        <v>0</v>
      </c>
      <c r="E135" s="6">
        <f t="shared" ref="E135:E148" si="31">C135-D135</f>
        <v>162795</v>
      </c>
    </row>
    <row r="136" spans="1:5" x14ac:dyDescent="0.25">
      <c r="A136" s="11" t="s">
        <v>238</v>
      </c>
      <c r="B136" s="11" t="s">
        <v>239</v>
      </c>
      <c r="C136" s="12">
        <f>SUM(C137)</f>
        <v>1868684.95</v>
      </c>
      <c r="D136" s="12">
        <f t="shared" ref="D136:E136" si="32">SUM(D137)</f>
        <v>0</v>
      </c>
      <c r="E136" s="12">
        <f t="shared" si="32"/>
        <v>1868684.95</v>
      </c>
    </row>
    <row r="137" spans="1:5" x14ac:dyDescent="0.25">
      <c r="A137" s="10" t="s">
        <v>240</v>
      </c>
      <c r="B137" s="10" t="s">
        <v>241</v>
      </c>
      <c r="C137" s="4">
        <v>1868684.95</v>
      </c>
      <c r="D137" s="4">
        <v>0</v>
      </c>
      <c r="E137" s="6">
        <f t="shared" si="31"/>
        <v>1868684.95</v>
      </c>
    </row>
    <row r="138" spans="1:5" x14ac:dyDescent="0.25">
      <c r="A138" s="11" t="s">
        <v>242</v>
      </c>
      <c r="B138" s="11" t="s">
        <v>162</v>
      </c>
      <c r="C138" s="12">
        <f>SUM(C139)</f>
        <v>549132.12</v>
      </c>
      <c r="D138" s="12">
        <f t="shared" ref="D138:E138" si="33">SUM(D139)</f>
        <v>563.55999999999995</v>
      </c>
      <c r="E138" s="12">
        <f t="shared" si="33"/>
        <v>548568.55999999994</v>
      </c>
    </row>
    <row r="139" spans="1:5" x14ac:dyDescent="0.25">
      <c r="A139" s="10" t="s">
        <v>243</v>
      </c>
      <c r="B139" s="10" t="s">
        <v>162</v>
      </c>
      <c r="C139" s="4">
        <v>549132.12</v>
      </c>
      <c r="D139" s="4">
        <v>563.55999999999995</v>
      </c>
      <c r="E139" s="6">
        <f t="shared" si="31"/>
        <v>548568.55999999994</v>
      </c>
    </row>
    <row r="140" spans="1:5" x14ac:dyDescent="0.25">
      <c r="A140" s="2" t="s">
        <v>244</v>
      </c>
      <c r="B140" s="2" t="s">
        <v>245</v>
      </c>
      <c r="C140" s="3">
        <f>C141+C144</f>
        <v>1479910</v>
      </c>
      <c r="D140" s="3">
        <f t="shared" ref="D140:E140" si="34">D141+D144</f>
        <v>0</v>
      </c>
      <c r="E140" s="3">
        <f t="shared" si="34"/>
        <v>1479910</v>
      </c>
    </row>
    <row r="141" spans="1:5" x14ac:dyDescent="0.25">
      <c r="A141" s="11" t="s">
        <v>246</v>
      </c>
      <c r="B141" s="11" t="s">
        <v>247</v>
      </c>
      <c r="C141" s="12">
        <f>SUM(C142:C143)</f>
        <v>1454910</v>
      </c>
      <c r="D141" s="12">
        <f t="shared" ref="D141:E141" si="35">SUM(D142:D143)</f>
        <v>0</v>
      </c>
      <c r="E141" s="12">
        <f t="shared" si="35"/>
        <v>1454910</v>
      </c>
    </row>
    <row r="142" spans="1:5" x14ac:dyDescent="0.25">
      <c r="A142" s="10" t="s">
        <v>338</v>
      </c>
      <c r="B142" s="10" t="s">
        <v>339</v>
      </c>
      <c r="C142" s="4">
        <v>892740</v>
      </c>
      <c r="D142" s="4">
        <v>0</v>
      </c>
      <c r="E142" s="6">
        <f t="shared" si="31"/>
        <v>892740</v>
      </c>
    </row>
    <row r="143" spans="1:5" x14ac:dyDescent="0.25">
      <c r="A143" s="10" t="s">
        <v>340</v>
      </c>
      <c r="B143" s="10" t="s">
        <v>341</v>
      </c>
      <c r="C143" s="4">
        <v>562170</v>
      </c>
      <c r="D143" s="4">
        <v>0</v>
      </c>
      <c r="E143" s="6">
        <f t="shared" si="31"/>
        <v>562170</v>
      </c>
    </row>
    <row r="144" spans="1:5" x14ac:dyDescent="0.25">
      <c r="A144" s="11" t="s">
        <v>342</v>
      </c>
      <c r="B144" s="11" t="s">
        <v>343</v>
      </c>
      <c r="C144" s="12">
        <f>SUM(C145)</f>
        <v>25000</v>
      </c>
      <c r="D144" s="12">
        <f t="shared" ref="D144:E144" si="36">SUM(D145)</f>
        <v>0</v>
      </c>
      <c r="E144" s="12">
        <f t="shared" si="36"/>
        <v>25000</v>
      </c>
    </row>
    <row r="145" spans="1:5" x14ac:dyDescent="0.25">
      <c r="A145" s="10" t="s">
        <v>344</v>
      </c>
      <c r="B145" s="10" t="s">
        <v>345</v>
      </c>
      <c r="C145" s="4">
        <v>25000</v>
      </c>
      <c r="D145" s="4">
        <v>0</v>
      </c>
      <c r="E145" s="6">
        <f t="shared" si="31"/>
        <v>25000</v>
      </c>
    </row>
    <row r="146" spans="1:5" x14ac:dyDescent="0.25">
      <c r="A146" s="11" t="s">
        <v>346</v>
      </c>
      <c r="B146" s="11" t="s">
        <v>347</v>
      </c>
      <c r="C146" s="12">
        <f>C147</f>
        <v>20300000</v>
      </c>
      <c r="D146" s="12">
        <f t="shared" ref="D146:E146" si="37">D147</f>
        <v>0</v>
      </c>
      <c r="E146" s="12">
        <f t="shared" si="37"/>
        <v>20300000</v>
      </c>
    </row>
    <row r="147" spans="1:5" x14ac:dyDescent="0.25">
      <c r="A147" s="11" t="s">
        <v>348</v>
      </c>
      <c r="B147" s="11" t="s">
        <v>349</v>
      </c>
      <c r="C147" s="12">
        <f>SUM(C148)</f>
        <v>20300000</v>
      </c>
      <c r="D147" s="12">
        <f t="shared" ref="D147:E147" si="38">SUM(D148)</f>
        <v>0</v>
      </c>
      <c r="E147" s="12">
        <f t="shared" si="38"/>
        <v>20300000</v>
      </c>
    </row>
    <row r="148" spans="1:5" x14ac:dyDescent="0.25">
      <c r="A148" s="10" t="s">
        <v>350</v>
      </c>
      <c r="B148" s="10" t="s">
        <v>349</v>
      </c>
      <c r="C148" s="4">
        <v>20300000</v>
      </c>
      <c r="D148" s="4">
        <v>0</v>
      </c>
      <c r="E148" s="6">
        <f t="shared" si="31"/>
        <v>20300000</v>
      </c>
    </row>
    <row r="149" spans="1:5" s="9" customFormat="1" x14ac:dyDescent="0.25">
      <c r="A149" s="18" t="s">
        <v>248</v>
      </c>
      <c r="B149" s="19"/>
      <c r="C149" s="16">
        <f>C6+C35+C93+C115+C121+C140+C146</f>
        <v>169475590</v>
      </c>
      <c r="D149" s="16">
        <f t="shared" ref="D149:E149" si="39">D6+D35+D93+D115+D121+D140+D146</f>
        <v>7593680.5700000003</v>
      </c>
      <c r="E149" s="16">
        <f t="shared" si="39"/>
        <v>161881909.42999998</v>
      </c>
    </row>
  </sheetData>
  <autoFilter ref="A5:E149"/>
  <mergeCells count="5">
    <mergeCell ref="A1:E1"/>
    <mergeCell ref="A2:E2"/>
    <mergeCell ref="A3:E3"/>
    <mergeCell ref="A4:E4"/>
    <mergeCell ref="A149:B1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dcterms:created xsi:type="dcterms:W3CDTF">2016-02-18T17:58:41Z</dcterms:created>
  <dcterms:modified xsi:type="dcterms:W3CDTF">2016-02-22T18:22:31Z</dcterms:modified>
</cp:coreProperties>
</file>