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eyes\Documents\OIR 2019 NOHÉ\JEFATURAS\UFI\"/>
    </mc:Choice>
  </mc:AlternateContent>
  <xr:revisionPtr revIDLastSave="0" documentId="8_{B3476DF9-4B04-4804-B639-20208F1D2897}" xr6:coauthVersionLast="45" xr6:coauthVersionMax="45" xr10:uidLastSave="{00000000-0000-0000-0000-000000000000}"/>
  <bookViews>
    <workbookView xWindow="-120" yWindow="-120" windowWidth="20730" windowHeight="11310" activeTab="2" xr2:uid="{00000000-000D-0000-FFFF-FFFF00000000}"/>
  </bookViews>
  <sheets>
    <sheet name="Estado de Situación Financiera" sheetId="1" r:id="rId1"/>
    <sheet name="Estado de Rendimiento Económico" sheetId="2" r:id="rId2"/>
    <sheet name="Estado de Flujo de Fondos" sheetId="3" r:id="rId3"/>
    <sheet name="Estado de Ejecución de Ingresos" sheetId="4" r:id="rId4"/>
    <sheet name="Estado de Ejecución de Egresos" sheetId="5" r:id="rId5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9" i="5" l="1"/>
  <c r="D19" i="5"/>
  <c r="E19" i="5"/>
  <c r="B17" i="2"/>
  <c r="D32" i="5"/>
  <c r="D29" i="5"/>
  <c r="D25" i="5"/>
  <c r="D12" i="5"/>
  <c r="E22" i="4"/>
  <c r="E16" i="4"/>
  <c r="E21" i="4" s="1"/>
  <c r="D22" i="4"/>
  <c r="D16" i="4"/>
  <c r="D21" i="4" s="1"/>
  <c r="D19" i="4"/>
  <c r="F39" i="1"/>
  <c r="F32" i="1"/>
  <c r="F14" i="1"/>
  <c r="D36" i="5" l="1"/>
  <c r="D37" i="5" s="1"/>
  <c r="E32" i="5"/>
  <c r="E29" i="5"/>
  <c r="E25" i="5"/>
  <c r="E12" i="5"/>
  <c r="E36" i="5" l="1"/>
  <c r="E37" i="5" s="1"/>
  <c r="F35" i="5"/>
  <c r="F34" i="5"/>
  <c r="F33" i="5"/>
  <c r="F32" i="5"/>
  <c r="F31" i="5"/>
  <c r="F30" i="5"/>
  <c r="F29" i="5"/>
  <c r="F28" i="5"/>
  <c r="F27" i="5"/>
  <c r="F26" i="5"/>
  <c r="F25" i="5"/>
  <c r="F24" i="5"/>
  <c r="F23" i="5"/>
  <c r="F22" i="5"/>
  <c r="F21" i="5"/>
  <c r="F20" i="5"/>
  <c r="F18" i="5"/>
  <c r="F17" i="5"/>
  <c r="F16" i="5"/>
  <c r="F15" i="5"/>
  <c r="F14" i="5"/>
  <c r="F13" i="5"/>
  <c r="F12" i="5"/>
  <c r="F20" i="4"/>
  <c r="F19" i="4"/>
  <c r="F18" i="4"/>
  <c r="F17" i="4"/>
  <c r="F16" i="4"/>
  <c r="F15" i="4"/>
  <c r="F14" i="4"/>
  <c r="F13" i="4"/>
  <c r="F12" i="4"/>
  <c r="B17" i="3"/>
  <c r="B14" i="3"/>
  <c r="B12" i="3"/>
  <c r="E15" i="2"/>
  <c r="E16" i="2" s="1"/>
  <c r="E17" i="2" s="1"/>
  <c r="F37" i="1"/>
  <c r="F35" i="1"/>
  <c r="F18" i="1"/>
  <c r="F21" i="1"/>
  <c r="F23" i="1"/>
  <c r="F21" i="4" l="1"/>
  <c r="F36" i="5"/>
  <c r="F37" i="5" s="1"/>
  <c r="B20" i="3"/>
  <c r="F22" i="4"/>
  <c r="F41" i="1"/>
  <c r="F27" i="1"/>
</calcChain>
</file>

<file path=xl/sharedStrings.xml><?xml version="1.0" encoding="utf-8"?>
<sst xmlns="http://schemas.openxmlformats.org/spreadsheetml/2006/main" count="125" uniqueCount="105">
  <si>
    <t>ESTADO DE SITUACIÓN FINANCIERA</t>
  </si>
  <si>
    <t>(EN DOLARES)</t>
  </si>
  <si>
    <t xml:space="preserve"> RECURSOS</t>
  </si>
  <si>
    <t>Parcial</t>
  </si>
  <si>
    <t xml:space="preserve">          Total</t>
  </si>
  <si>
    <t>Fondos</t>
  </si>
  <si>
    <t>Disponibilidades</t>
  </si>
  <si>
    <t>Inversiones Financieras</t>
  </si>
  <si>
    <t>Deudores Financieros</t>
  </si>
  <si>
    <t>Inversiones Intangibles</t>
  </si>
  <si>
    <t>Inversiones en Existencias</t>
  </si>
  <si>
    <t>Existencias Institucionales</t>
  </si>
  <si>
    <t>Inversiones en Bienes de Uso</t>
  </si>
  <si>
    <t>Bienes Depreciables</t>
  </si>
  <si>
    <t>Bienes no Depreciables</t>
  </si>
  <si>
    <t>TOTAL RECURSOS</t>
  </si>
  <si>
    <t>OBLIGACIONES</t>
  </si>
  <si>
    <t>Deuda Corriente</t>
  </si>
  <si>
    <t>Depósitos de Terceros</t>
  </si>
  <si>
    <t>Financiamiento de Terceros</t>
  </si>
  <si>
    <t>Patrimonio Estatal</t>
  </si>
  <si>
    <t>Patrimonio</t>
  </si>
  <si>
    <t>TOTAL OBLIGACIONES</t>
  </si>
  <si>
    <t xml:space="preserve">      </t>
  </si>
  <si>
    <t xml:space="preserve">Acreedores Financieros                                                             </t>
  </si>
  <si>
    <t xml:space="preserve">             </t>
  </si>
  <si>
    <t>RESULTADO DEL EJERCICIO</t>
  </si>
  <si>
    <t>GASTOS DE GESTIÓN</t>
  </si>
  <si>
    <t>CORRIENTE</t>
  </si>
  <si>
    <t>INGRESOS DE GESTIÓN</t>
  </si>
  <si>
    <t>Gastos en Personal</t>
  </si>
  <si>
    <t>Ingresos por Transferencias Corrientes Recibidas</t>
  </si>
  <si>
    <t>Gastos en Bienes de Consumo y Servicios</t>
  </si>
  <si>
    <t>Ingresos por ventas de bienes y Servicios</t>
  </si>
  <si>
    <t>Gastos en Bienes Capitalizables</t>
  </si>
  <si>
    <t>Ingresos por Actualizaciones y Ajustes</t>
  </si>
  <si>
    <t>Gastos Financieros y Otros</t>
  </si>
  <si>
    <t>SUB TOTAL INGRESOS</t>
  </si>
  <si>
    <t>Costos de Ventas y Cargos Calculados</t>
  </si>
  <si>
    <t>SUB TOTAL GASTOS</t>
  </si>
  <si>
    <t>ESTADO DE RENDIMIENTO ECONÓMICO</t>
  </si>
  <si>
    <t>ESTADO DE FLUJO DE FONDOS</t>
  </si>
  <si>
    <t>ESTRUCTURA</t>
  </si>
  <si>
    <t>DISPONIBILIDADES INICIALES</t>
  </si>
  <si>
    <t>RESULTADO OPERACIONAL NETO</t>
  </si>
  <si>
    <t>FUENTES OPERACIONALES</t>
  </si>
  <si>
    <t>USOS OPERACIONALES</t>
  </si>
  <si>
    <t>RESULTADO NO OPERACIONAL NETO</t>
  </si>
  <si>
    <t>FUENTES NO OPERACIONALES</t>
  </si>
  <si>
    <t>USOS NO OPERACIONALES</t>
  </si>
  <si>
    <t>DISPONIBILIDAD FINAL</t>
  </si>
  <si>
    <t>AUTORIDAD MARITIMA PORTUARIA</t>
  </si>
  <si>
    <t>ESTADO DE EJECUCIÓN PRESUPUESTARIA DE INGRESOS</t>
  </si>
  <si>
    <t>CODIGO</t>
  </si>
  <si>
    <t>CONCEPTO</t>
  </si>
  <si>
    <t>PRESUPUESTO</t>
  </si>
  <si>
    <t xml:space="preserve">DEVENGADO </t>
  </si>
  <si>
    <t>SALDO 
PRESUPUESTARIO</t>
  </si>
  <si>
    <t xml:space="preserve">TASAS Y DERECHOS </t>
  </si>
  <si>
    <t>Derechos</t>
  </si>
  <si>
    <t>INGRESOS FINANCIEROS Y OTROS</t>
  </si>
  <si>
    <t>Otros Ingresos no Clasificados</t>
  </si>
  <si>
    <t>TRANSFERENCIAS CORRIENTES</t>
  </si>
  <si>
    <t>Transferencias corrientes del Sector Público</t>
  </si>
  <si>
    <t>Transferencias corrientes del Sector Privado</t>
  </si>
  <si>
    <t>SALDOS AÑOS ANTERIORES</t>
  </si>
  <si>
    <t>Saldos Iniciales de Caja y Banco</t>
  </si>
  <si>
    <t>Total Rubro</t>
  </si>
  <si>
    <t>Total Cuenta</t>
  </si>
  <si>
    <t>.</t>
  </si>
  <si>
    <t>ESTADO DE EJECUCIÓN PRESUPUESTARIA DE EGRESOS</t>
  </si>
  <si>
    <t>CRÉDITO 
PRESUPUESTARIO</t>
  </si>
  <si>
    <t>Remuneraciones</t>
  </si>
  <si>
    <t>Remuneraciones Permanentes</t>
  </si>
  <si>
    <t>Remuneraciones Eventuales</t>
  </si>
  <si>
    <t>Contribuciones Patronales a Inst de Seg Social Públicas</t>
  </si>
  <si>
    <t>Contribuciones Patronales a Inst de Seg Social Privadas</t>
  </si>
  <si>
    <t>Indemnizaciones</t>
  </si>
  <si>
    <t>Remuneraciones Diversas</t>
  </si>
  <si>
    <t>Adquisiciones de Bienes y Servicios</t>
  </si>
  <si>
    <t>Bienes de Uso y Consumo</t>
  </si>
  <si>
    <t>Servicios Básicos</t>
  </si>
  <si>
    <t>Servicios Generales y Arrendamientos</t>
  </si>
  <si>
    <t>Pasajes y Viáticos</t>
  </si>
  <si>
    <t>Consultoría, Estudios e Investigaciones</t>
  </si>
  <si>
    <t>Impuestos, Tasas y Derechos</t>
  </si>
  <si>
    <t>Seguros, Comisiones y Gastos Bancarios</t>
  </si>
  <si>
    <t>Otros Gastos No Clasificados</t>
  </si>
  <si>
    <t>Transferencias Corrientes</t>
  </si>
  <si>
    <t>Transferencias Corrientes al Sector Privado</t>
  </si>
  <si>
    <t>Transferencias Corrientes al Sector Externo</t>
  </si>
  <si>
    <t>Inversiones en Activos Fijos</t>
  </si>
  <si>
    <t>Bienes Muebles</t>
  </si>
  <si>
    <t>Intangibles</t>
  </si>
  <si>
    <t>Infraestructuras</t>
  </si>
  <si>
    <t>AUTORIDAD MARÍTIMA PORTUARIA</t>
  </si>
  <si>
    <t>Al 31 DE MARZO DEL 2021</t>
  </si>
  <si>
    <t>Anticipos de Fondos</t>
  </si>
  <si>
    <t>Deudores Monetarios</t>
  </si>
  <si>
    <t>Del 1 de Enero al 31 de Marzo de 2021</t>
  </si>
  <si>
    <t>Del 1 de Enero al 31 de Marzo del 2021</t>
  </si>
  <si>
    <t>Acreedores Monetarios</t>
  </si>
  <si>
    <t>Reporte Mensual del 1 de Enero al 31 de Marzo del 2021</t>
  </si>
  <si>
    <t>Reporte Acumulado del 1 de Enero al 31 de Marzo del 2021</t>
  </si>
  <si>
    <t>TOTAL DE INGRESOS DE GESTIÓN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</si>
</sst>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.5"/>
      <color theme="1"/>
      <name val="Calibri"/>
      <family val="2"/>
      <scheme val="minor"/>
    </font>
    <font>
      <sz val="11.5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4"/>
      <color theme="1"/>
      <name val="Calibri"/>
      <family val="2"/>
    </font>
    <font>
      <sz val="14"/>
      <color theme="1"/>
      <name val="Calibri"/>
      <family val="2"/>
    </font>
    <font>
      <sz val="10"/>
      <name val="Arial"/>
    </font>
    <font>
      <b/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b/>
      <sz val="13"/>
      <color theme="1"/>
      <name val="Calibri"/>
      <family val="2"/>
    </font>
    <font>
      <sz val="13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3B3B3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5" fillId="0" borderId="0"/>
    <xf numFmtId="43" fontId="15" fillId="0" borderId="0" applyFont="0" applyFill="0" applyBorder="0" applyAlignment="0" applyProtection="0"/>
    <xf numFmtId="0" fontId="19" fillId="0" borderId="0"/>
  </cellStyleXfs>
  <cellXfs count="97">
    <xf numFmtId="0" fontId="0" fillId="0" borderId="0" xfId="0"/>
    <xf numFmtId="0" fontId="0" fillId="0" borderId="0" xfId="0" applyAlignment="1">
      <alignment horizontal="center" vertical="center"/>
    </xf>
    <xf numFmtId="4" fontId="0" fillId="0" borderId="0" xfId="0" applyNumberFormat="1"/>
    <xf numFmtId="0" fontId="1" fillId="0" borderId="0" xfId="0" applyFont="1"/>
    <xf numFmtId="4" fontId="0" fillId="0" borderId="1" xfId="0" applyNumberFormat="1" applyBorder="1"/>
    <xf numFmtId="4" fontId="0" fillId="0" borderId="1" xfId="0" applyNumberFormat="1" applyFont="1" applyBorder="1"/>
    <xf numFmtId="0" fontId="0" fillId="0" borderId="1" xfId="0" applyBorder="1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4" fontId="1" fillId="0" borderId="2" xfId="0" applyNumberFormat="1" applyFont="1" applyBorder="1"/>
    <xf numFmtId="0" fontId="2" fillId="0" borderId="0" xfId="0" applyFont="1"/>
    <xf numFmtId="0" fontId="1" fillId="0" borderId="3" xfId="0" applyFont="1" applyBorder="1" applyAlignment="1">
      <alignment horizontal="center"/>
    </xf>
    <xf numFmtId="0" fontId="1" fillId="0" borderId="3" xfId="0" applyFont="1" applyBorder="1" applyAlignment="1"/>
    <xf numFmtId="0" fontId="1" fillId="0" borderId="0" xfId="0" applyFont="1" applyBorder="1" applyAlignment="1">
      <alignment horizontal="center"/>
    </xf>
    <xf numFmtId="0" fontId="1" fillId="0" borderId="0" xfId="0" applyFont="1" applyBorder="1" applyAlignment="1"/>
    <xf numFmtId="0" fontId="1" fillId="0" borderId="4" xfId="0" applyFont="1" applyBorder="1"/>
    <xf numFmtId="0" fontId="0" fillId="0" borderId="5" xfId="0" applyBorder="1"/>
    <xf numFmtId="4" fontId="1" fillId="0" borderId="2" xfId="0" applyNumberFormat="1" applyFont="1" applyBorder="1" applyAlignment="1">
      <alignment horizontal="right" vertical="center"/>
    </xf>
    <xf numFmtId="0" fontId="0" fillId="0" borderId="0" xfId="0" applyFont="1"/>
    <xf numFmtId="0" fontId="0" fillId="0" borderId="0" xfId="0" applyBorder="1"/>
    <xf numFmtId="0" fontId="0" fillId="0" borderId="0" xfId="0" applyFont="1" applyBorder="1"/>
    <xf numFmtId="0" fontId="4" fillId="0" borderId="0" xfId="0" applyFont="1"/>
    <xf numFmtId="4" fontId="1" fillId="0" borderId="0" xfId="0" applyNumberFormat="1" applyFont="1" applyAlignment="1">
      <alignment horizontal="right" vertical="center" wrapText="1"/>
    </xf>
    <xf numFmtId="0" fontId="0" fillId="0" borderId="0" xfId="0" applyFont="1" applyAlignment="1">
      <alignment horizontal="justify" vertical="center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4" fontId="6" fillId="0" borderId="0" xfId="0" applyNumberFormat="1" applyFont="1" applyAlignment="1">
      <alignment horizontal="right" vertical="center" wrapText="1"/>
    </xf>
    <xf numFmtId="4" fontId="6" fillId="0" borderId="0" xfId="0" applyNumberFormat="1" applyFont="1" applyBorder="1" applyAlignment="1">
      <alignment horizontal="right" vertical="center" wrapText="1"/>
    </xf>
    <xf numFmtId="0" fontId="6" fillId="0" borderId="0" xfId="0" applyFont="1" applyAlignment="1">
      <alignment horizontal="right" vertical="center" wrapText="1"/>
    </xf>
    <xf numFmtId="4" fontId="5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Border="1"/>
    <xf numFmtId="0" fontId="5" fillId="0" borderId="9" xfId="0" applyFont="1" applyBorder="1" applyAlignment="1">
      <alignment vertical="center" wrapText="1"/>
    </xf>
    <xf numFmtId="4" fontId="5" fillId="0" borderId="10" xfId="0" applyNumberFormat="1" applyFont="1" applyBorder="1" applyAlignment="1">
      <alignment horizontal="right" vertical="center" wrapText="1"/>
    </xf>
    <xf numFmtId="0" fontId="5" fillId="0" borderId="11" xfId="0" applyFont="1" applyBorder="1" applyAlignment="1">
      <alignment vertical="center" wrapText="1"/>
    </xf>
    <xf numFmtId="4" fontId="5" fillId="0" borderId="7" xfId="0" applyNumberFormat="1" applyFont="1" applyBorder="1" applyAlignment="1">
      <alignment horizontal="right" vertical="center" wrapText="1"/>
    </xf>
    <xf numFmtId="0" fontId="10" fillId="0" borderId="0" xfId="0" applyFont="1"/>
    <xf numFmtId="0" fontId="9" fillId="0" borderId="0" xfId="0" applyFont="1" applyAlignment="1">
      <alignment horizontal="justify" vertical="center"/>
    </xf>
    <xf numFmtId="0" fontId="9" fillId="2" borderId="6" xfId="0" applyFont="1" applyFill="1" applyBorder="1" applyAlignment="1">
      <alignment vertical="center" wrapText="1"/>
    </xf>
    <xf numFmtId="0" fontId="12" fillId="2" borderId="7" xfId="0" applyFont="1" applyFill="1" applyBorder="1" applyAlignment="1">
      <alignment horizontal="left" vertical="center" wrapText="1" indent="6"/>
    </xf>
    <xf numFmtId="4" fontId="9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justify" vertical="center"/>
    </xf>
    <xf numFmtId="4" fontId="11" fillId="0" borderId="0" xfId="0" applyNumberFormat="1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5" fillId="0" borderId="0" xfId="1"/>
    <xf numFmtId="0" fontId="15" fillId="0" borderId="0" xfId="1" applyAlignment="1">
      <alignment horizontal="left"/>
    </xf>
    <xf numFmtId="0" fontId="16" fillId="0" borderId="0" xfId="1" applyFont="1"/>
    <xf numFmtId="0" fontId="17" fillId="0" borderId="11" xfId="1" applyFont="1" applyBorder="1" applyAlignment="1">
      <alignment horizontal="left" vertical="center"/>
    </xf>
    <xf numFmtId="0" fontId="17" fillId="0" borderId="8" xfId="1" applyFont="1" applyBorder="1" applyAlignment="1">
      <alignment horizontal="center" vertical="center"/>
    </xf>
    <xf numFmtId="0" fontId="17" fillId="0" borderId="8" xfId="1" applyFont="1" applyBorder="1" applyAlignment="1">
      <alignment vertical="center"/>
    </xf>
    <xf numFmtId="0" fontId="17" fillId="0" borderId="7" xfId="1" applyFont="1" applyBorder="1" applyAlignment="1">
      <alignment horizontal="center" vertical="center" wrapText="1"/>
    </xf>
    <xf numFmtId="0" fontId="18" fillId="0" borderId="0" xfId="1" applyFont="1" applyAlignment="1">
      <alignment horizontal="left"/>
    </xf>
    <xf numFmtId="0" fontId="18" fillId="0" borderId="0" xfId="1" applyFont="1"/>
    <xf numFmtId="4" fontId="18" fillId="0" borderId="0" xfId="1" applyNumberFormat="1" applyFont="1"/>
    <xf numFmtId="2" fontId="18" fillId="0" borderId="0" xfId="1" applyNumberFormat="1" applyFont="1"/>
    <xf numFmtId="43" fontId="4" fillId="0" borderId="0" xfId="2" applyFont="1"/>
    <xf numFmtId="0" fontId="18" fillId="0" borderId="12" xfId="1" applyFont="1" applyBorder="1"/>
    <xf numFmtId="4" fontId="18" fillId="0" borderId="12" xfId="1" applyNumberFormat="1" applyFont="1" applyBorder="1"/>
    <xf numFmtId="0" fontId="17" fillId="0" borderId="0" xfId="1" applyFont="1" applyAlignment="1">
      <alignment horizontal="right"/>
    </xf>
    <xf numFmtId="43" fontId="17" fillId="0" borderId="0" xfId="2" applyFont="1" applyAlignment="1">
      <alignment horizontal="right"/>
    </xf>
    <xf numFmtId="43" fontId="17" fillId="0" borderId="0" xfId="2" applyFont="1"/>
    <xf numFmtId="0" fontId="19" fillId="0" borderId="0" xfId="3"/>
    <xf numFmtId="4" fontId="19" fillId="0" borderId="0" xfId="3" applyNumberFormat="1"/>
    <xf numFmtId="0" fontId="18" fillId="0" borderId="0" xfId="3" applyFont="1" applyAlignment="1">
      <alignment horizontal="left"/>
    </xf>
    <xf numFmtId="0" fontId="18" fillId="0" borderId="0" xfId="3" applyFont="1"/>
    <xf numFmtId="0" fontId="17" fillId="0" borderId="11" xfId="3" applyFont="1" applyBorder="1" applyAlignment="1">
      <alignment horizontal="left" vertical="center"/>
    </xf>
    <xf numFmtId="0" fontId="17" fillId="0" borderId="8" xfId="3" applyFont="1" applyBorder="1" applyAlignment="1">
      <alignment horizontal="center" vertical="center"/>
    </xf>
    <xf numFmtId="0" fontId="17" fillId="0" borderId="8" xfId="3" applyFont="1" applyBorder="1" applyAlignment="1">
      <alignment vertical="center"/>
    </xf>
    <xf numFmtId="0" fontId="17" fillId="0" borderId="8" xfId="3" applyFont="1" applyBorder="1" applyAlignment="1">
      <alignment horizontal="center" vertical="center" wrapText="1"/>
    </xf>
    <xf numFmtId="0" fontId="17" fillId="0" borderId="7" xfId="3" applyFont="1" applyBorder="1" applyAlignment="1">
      <alignment horizontal="center" vertical="center" wrapText="1"/>
    </xf>
    <xf numFmtId="4" fontId="18" fillId="0" borderId="0" xfId="3" applyNumberFormat="1" applyFont="1"/>
    <xf numFmtId="0" fontId="17" fillId="0" borderId="0" xfId="3" applyFont="1" applyAlignment="1">
      <alignment horizontal="right"/>
    </xf>
    <xf numFmtId="4" fontId="17" fillId="0" borderId="0" xfId="3" applyNumberFormat="1" applyFont="1" applyAlignment="1">
      <alignment horizontal="right"/>
    </xf>
    <xf numFmtId="4" fontId="17" fillId="0" borderId="0" xfId="3" applyNumberFormat="1" applyFont="1"/>
    <xf numFmtId="0" fontId="17" fillId="0" borderId="0" xfId="3" applyFont="1"/>
    <xf numFmtId="0" fontId="17" fillId="0" borderId="0" xfId="3" applyFont="1" applyAlignment="1">
      <alignment horizontal="left"/>
    </xf>
    <xf numFmtId="0" fontId="20" fillId="0" borderId="0" xfId="0" applyFont="1" applyAlignment="1">
      <alignment horizontal="center" vertical="center"/>
    </xf>
    <xf numFmtId="0" fontId="21" fillId="0" borderId="0" xfId="0" applyFont="1"/>
    <xf numFmtId="4" fontId="0" fillId="0" borderId="0" xfId="0" applyNumberFormat="1" applyBorder="1"/>
    <xf numFmtId="0" fontId="17" fillId="0" borderId="0" xfId="1" applyFont="1" applyAlignment="1">
      <alignment horizontal="left"/>
    </xf>
    <xf numFmtId="0" fontId="17" fillId="0" borderId="0" xfId="1" applyFont="1"/>
    <xf numFmtId="4" fontId="17" fillId="0" borderId="0" xfId="1" applyNumberFormat="1" applyFont="1"/>
    <xf numFmtId="2" fontId="17" fillId="0" borderId="0" xfId="1" applyNumberFormat="1" applyFont="1"/>
    <xf numFmtId="43" fontId="3" fillId="0" borderId="0" xfId="2" applyFont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7" fillId="0" borderId="0" xfId="1" applyFont="1" applyAlignment="1">
      <alignment horizontal="center"/>
    </xf>
    <xf numFmtId="0" fontId="18" fillId="0" borderId="12" xfId="1" applyFont="1" applyBorder="1" applyAlignment="1">
      <alignment horizontal="left"/>
    </xf>
    <xf numFmtId="0" fontId="17" fillId="0" borderId="0" xfId="3" applyFont="1" applyAlignment="1">
      <alignment horizontal="center"/>
    </xf>
  </cellXfs>
  <cellStyles count="4">
    <cellStyle name="Millares 2" xfId="2" xr:uid="{00000000-0005-0000-0000-000000000000}"/>
    <cellStyle name="Normal" xfId="0" builtinId="0"/>
    <cellStyle name="Normal 2" xfId="1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371475</xdr:colOff>
      <xdr:row>0</xdr:row>
      <xdr:rowOff>85725</xdr:rowOff>
    </xdr:from>
    <xdr:to>
      <xdr:col>3</xdr:col>
      <xdr:colOff>514350</xdr:colOff>
      <xdr:row>3</xdr:row>
      <xdr:rowOff>171450</xdr:rowOff>
    </xdr:to>
    <xdr:pic>
      <xdr:nvPicPr>
        <xdr:cNvPr id="5" name="Picture 2" descr="LOGO AMP 28-04-06">
          <a:extLst>
            <a:ext uri="{FF2B5EF4-FFF2-40B4-BE49-F238E27FC236}">
              <a16:creationId xmlns:a16="http://schemas.microsoft.com/office/drawing/2014/main" id="{38C06070-12CC-49A7-8F42-CA8F6E730C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81225" y="85725"/>
          <a:ext cx="7429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1200150</xdr:colOff>
      <xdr:row>0</xdr:row>
      <xdr:rowOff>66675</xdr:rowOff>
    </xdr:from>
    <xdr:to>
      <xdr:col>3</xdr:col>
      <xdr:colOff>152400</xdr:colOff>
      <xdr:row>3</xdr:row>
      <xdr:rowOff>152400</xdr:rowOff>
    </xdr:to>
    <xdr:pic>
      <xdr:nvPicPr>
        <xdr:cNvPr id="2" name="Picture 2" descr="LOGO AMP 28-04-06">
          <a:extLst>
            <a:ext uri="{FF2B5EF4-FFF2-40B4-BE49-F238E27FC236}">
              <a16:creationId xmlns:a16="http://schemas.microsoft.com/office/drawing/2014/main" id="{7AA5477D-A62C-4DBB-AA85-61AA5BDE23B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66675"/>
          <a:ext cx="74295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2190750</xdr:colOff>
      <xdr:row>0</xdr:row>
      <xdr:rowOff>66675</xdr:rowOff>
    </xdr:from>
    <xdr:to>
      <xdr:col>0</xdr:col>
      <xdr:colOff>2934526</xdr:colOff>
      <xdr:row>3</xdr:row>
      <xdr:rowOff>153600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F85FBE9-352C-4E23-87CF-BEB9645D0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90750" y="66675"/>
          <a:ext cx="743776" cy="65842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523875</xdr:colOff>
      <xdr:row>0</xdr:row>
      <xdr:rowOff>114300</xdr:rowOff>
    </xdr:from>
    <xdr:to>
      <xdr:col>3</xdr:col>
      <xdr:colOff>305626</xdr:colOff>
      <xdr:row>4</xdr:row>
      <xdr:rowOff>125025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DDB3A43-0899-4AA8-8F96-2527C260F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29050" y="114300"/>
          <a:ext cx="743776" cy="65842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142875</xdr:colOff>
      <xdr:row>1</xdr:row>
      <xdr:rowOff>104775</xdr:rowOff>
    </xdr:from>
    <xdr:to>
      <xdr:col>2</xdr:col>
      <xdr:colOff>886651</xdr:colOff>
      <xdr:row>4</xdr:row>
      <xdr:rowOff>161925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454B13-CF69-4ECB-B2EA-8572D1142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00525" y="304800"/>
          <a:ext cx="743776" cy="6572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F42"/>
  <sheetViews>
    <sheetView workbookViewId="0">
      <selection activeCell="G5" sqref="G5"/>
    </sheetView>
  </sheetViews>
  <sheetFormatPr baseColWidth="10" defaultRowHeight="15" x14ac:dyDescent="0.25"/>
  <cols>
    <col min="2" max="2" width="15.7109375" customWidth="1"/>
    <col min="3" max="3" width="9" customWidth="1"/>
    <col min="4" max="4" width="15.7109375" customWidth="1"/>
    <col min="5" max="5" width="9" customWidth="1"/>
    <col min="6" max="6" width="15.7109375" customWidth="1"/>
  </cols>
  <sheetData>
    <row r="5" spans="1:6" ht="15.75" x14ac:dyDescent="0.25">
      <c r="A5" s="89" t="s">
        <v>95</v>
      </c>
      <c r="B5" s="89"/>
      <c r="C5" s="89"/>
      <c r="D5" s="89"/>
      <c r="E5" s="89"/>
      <c r="F5" s="89"/>
    </row>
    <row r="6" spans="1:6" ht="15.75" x14ac:dyDescent="0.25">
      <c r="A6" s="89" t="s">
        <v>0</v>
      </c>
      <c r="B6" s="89"/>
      <c r="C6" s="89"/>
      <c r="D6" s="89"/>
      <c r="E6" s="89"/>
      <c r="F6" s="89"/>
    </row>
    <row r="7" spans="1:6" ht="15.75" x14ac:dyDescent="0.25">
      <c r="A7" s="89" t="s">
        <v>96</v>
      </c>
      <c r="B7" s="89"/>
      <c r="C7" s="89"/>
      <c r="D7" s="89"/>
      <c r="E7" s="89"/>
      <c r="F7" s="89"/>
    </row>
    <row r="8" spans="1:6" ht="15.75" x14ac:dyDescent="0.25">
      <c r="A8" s="21"/>
      <c r="B8" s="21"/>
      <c r="C8" s="21"/>
      <c r="D8" s="21"/>
      <c r="E8" s="21"/>
      <c r="F8" s="21"/>
    </row>
    <row r="9" spans="1:6" ht="15.75" x14ac:dyDescent="0.25">
      <c r="A9" s="89" t="s">
        <v>1</v>
      </c>
      <c r="B9" s="89"/>
      <c r="C9" s="89"/>
      <c r="D9" s="89"/>
      <c r="E9" s="89"/>
      <c r="F9" s="89"/>
    </row>
    <row r="12" spans="1:6" x14ac:dyDescent="0.25">
      <c r="A12" s="15" t="s">
        <v>2</v>
      </c>
      <c r="B12" s="16"/>
      <c r="D12" s="11" t="s">
        <v>3</v>
      </c>
      <c r="F12" s="12" t="s">
        <v>4</v>
      </c>
    </row>
    <row r="13" spans="1:6" x14ac:dyDescent="0.25">
      <c r="A13" s="10"/>
      <c r="D13" s="13"/>
      <c r="F13" s="14"/>
    </row>
    <row r="14" spans="1:6" x14ac:dyDescent="0.25">
      <c r="A14" s="3" t="s">
        <v>5</v>
      </c>
      <c r="F14" s="2">
        <f>+SUM(D15:D17)</f>
        <v>1433225.75</v>
      </c>
    </row>
    <row r="15" spans="1:6" x14ac:dyDescent="0.25">
      <c r="A15" t="s">
        <v>6</v>
      </c>
      <c r="D15" s="83">
        <v>1419424.2</v>
      </c>
    </row>
    <row r="16" spans="1:6" x14ac:dyDescent="0.25">
      <c r="A16" t="s">
        <v>97</v>
      </c>
      <c r="D16" s="83">
        <v>9000</v>
      </c>
    </row>
    <row r="17" spans="1:6" x14ac:dyDescent="0.25">
      <c r="A17" t="s">
        <v>98</v>
      </c>
      <c r="D17" s="4">
        <v>4801.55</v>
      </c>
    </row>
    <row r="18" spans="1:6" x14ac:dyDescent="0.25">
      <c r="A18" s="3" t="s">
        <v>7</v>
      </c>
      <c r="F18" s="2">
        <f>+SUM(D19:D20)</f>
        <v>93948.77</v>
      </c>
    </row>
    <row r="19" spans="1:6" x14ac:dyDescent="0.25">
      <c r="A19" t="s">
        <v>8</v>
      </c>
      <c r="D19" s="2">
        <v>300</v>
      </c>
    </row>
    <row r="20" spans="1:6" x14ac:dyDescent="0.25">
      <c r="A20" t="s">
        <v>9</v>
      </c>
      <c r="D20" s="4">
        <v>93648.77</v>
      </c>
    </row>
    <row r="21" spans="1:6" x14ac:dyDescent="0.25">
      <c r="A21" s="3" t="s">
        <v>10</v>
      </c>
      <c r="F21" s="2">
        <f>+D22</f>
        <v>10945.45</v>
      </c>
    </row>
    <row r="22" spans="1:6" x14ac:dyDescent="0.25">
      <c r="A22" t="s">
        <v>11</v>
      </c>
      <c r="D22" s="5">
        <v>10945.45</v>
      </c>
    </row>
    <row r="23" spans="1:6" x14ac:dyDescent="0.25">
      <c r="A23" s="3" t="s">
        <v>12</v>
      </c>
      <c r="B23" s="3"/>
      <c r="F23" s="2">
        <f>+SUM(D24:D25)</f>
        <v>1659590.96</v>
      </c>
    </row>
    <row r="24" spans="1:6" x14ac:dyDescent="0.25">
      <c r="A24" t="s">
        <v>13</v>
      </c>
      <c r="D24" s="2">
        <v>873714.81</v>
      </c>
    </row>
    <row r="25" spans="1:6" x14ac:dyDescent="0.25">
      <c r="A25" t="s">
        <v>14</v>
      </c>
      <c r="D25" s="4">
        <v>785876.15</v>
      </c>
    </row>
    <row r="26" spans="1:6" x14ac:dyDescent="0.25">
      <c r="F26" s="6"/>
    </row>
    <row r="27" spans="1:6" s="1" customFormat="1" ht="19.5" customHeight="1" thickBot="1" x14ac:dyDescent="0.3">
      <c r="A27" s="7" t="s">
        <v>15</v>
      </c>
      <c r="B27" s="8"/>
      <c r="F27" s="17">
        <f>SUM(F14:F26)</f>
        <v>3197710.9299999997</v>
      </c>
    </row>
    <row r="28" spans="1:6" ht="15.75" thickTop="1" x14ac:dyDescent="0.25"/>
    <row r="30" spans="1:6" x14ac:dyDescent="0.25">
      <c r="A30" s="15" t="s">
        <v>16</v>
      </c>
      <c r="B30" s="16"/>
      <c r="D30" s="11" t="s">
        <v>3</v>
      </c>
      <c r="F30" s="12" t="s">
        <v>4</v>
      </c>
    </row>
    <row r="31" spans="1:6" x14ac:dyDescent="0.25">
      <c r="A31" s="10"/>
      <c r="D31" s="13"/>
      <c r="F31" s="14"/>
    </row>
    <row r="32" spans="1:6" x14ac:dyDescent="0.25">
      <c r="A32" s="3" t="s">
        <v>17</v>
      </c>
      <c r="F32" s="2">
        <f>+D33+D34</f>
        <v>61122.7</v>
      </c>
    </row>
    <row r="33" spans="1:6" x14ac:dyDescent="0.25">
      <c r="A33" t="s">
        <v>18</v>
      </c>
      <c r="D33" s="83">
        <v>7886.16</v>
      </c>
    </row>
    <row r="34" spans="1:6" x14ac:dyDescent="0.25">
      <c r="A34" t="s">
        <v>101</v>
      </c>
      <c r="D34" s="4">
        <v>53236.54</v>
      </c>
    </row>
    <row r="35" spans="1:6" x14ac:dyDescent="0.25">
      <c r="A35" s="3" t="s">
        <v>19</v>
      </c>
      <c r="F35" s="2">
        <f>+D36</f>
        <v>290.33999999999997</v>
      </c>
    </row>
    <row r="36" spans="1:6" x14ac:dyDescent="0.25">
      <c r="A36" t="s">
        <v>24</v>
      </c>
      <c r="D36" s="2">
        <v>290.33999999999997</v>
      </c>
    </row>
    <row r="37" spans="1:6" x14ac:dyDescent="0.25">
      <c r="A37" s="3" t="s">
        <v>20</v>
      </c>
      <c r="F37" s="2">
        <f>+SUM(D38:D38)</f>
        <v>3160077.28</v>
      </c>
    </row>
    <row r="38" spans="1:6" x14ac:dyDescent="0.25">
      <c r="A38" t="s">
        <v>21</v>
      </c>
      <c r="D38" s="83">
        <v>3160077.28</v>
      </c>
      <c r="E38" t="s">
        <v>25</v>
      </c>
      <c r="F38" t="s">
        <v>23</v>
      </c>
    </row>
    <row r="39" spans="1:6" x14ac:dyDescent="0.25">
      <c r="A39" s="3" t="s">
        <v>26</v>
      </c>
      <c r="D39" s="83">
        <v>-23779.39</v>
      </c>
      <c r="F39" s="2">
        <f>+D39</f>
        <v>-23779.39</v>
      </c>
    </row>
    <row r="41" spans="1:6" ht="18.75" customHeight="1" thickBot="1" x14ac:dyDescent="0.3">
      <c r="A41" s="3" t="s">
        <v>22</v>
      </c>
      <c r="F41" s="9">
        <f>SUM(F32:F40)</f>
        <v>3197710.9299999997</v>
      </c>
    </row>
    <row r="42" spans="1:6" ht="15.75" thickTop="1" x14ac:dyDescent="0.25"/>
  </sheetData>
  <mergeCells count="4">
    <mergeCell ref="A5:F5"/>
    <mergeCell ref="A6:F6"/>
    <mergeCell ref="A7:F7"/>
    <mergeCell ref="A9:F9"/>
  </mergeCells>
  <pageMargins left="0.9055118110236221" right="0.9055118110236221" top="0.74803149606299213" bottom="0.74803149606299213" header="0.31496062992125984" footer="0.31496062992125984"/>
  <pageSetup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E27"/>
  <sheetViews>
    <sheetView workbookViewId="0">
      <selection activeCell="J13" sqref="J13"/>
    </sheetView>
  </sheetViews>
  <sheetFormatPr baseColWidth="10" defaultRowHeight="15" x14ac:dyDescent="0.25"/>
  <cols>
    <col min="1" max="1" width="44.140625" customWidth="1"/>
    <col min="2" max="2" width="20.5703125" customWidth="1"/>
    <col min="3" max="3" width="6.28515625" style="19" customWidth="1"/>
    <col min="4" max="4" width="44.140625" customWidth="1"/>
    <col min="5" max="5" width="20.5703125" customWidth="1"/>
  </cols>
  <sheetData>
    <row r="5" spans="1:5" ht="17.25" x14ac:dyDescent="0.25">
      <c r="A5" s="90" t="s">
        <v>95</v>
      </c>
      <c r="B5" s="90"/>
      <c r="C5" s="90"/>
      <c r="D5" s="90"/>
      <c r="E5" s="90"/>
    </row>
    <row r="6" spans="1:5" ht="17.25" x14ac:dyDescent="0.25">
      <c r="A6" s="90" t="s">
        <v>40</v>
      </c>
      <c r="B6" s="90"/>
      <c r="C6" s="90"/>
      <c r="D6" s="90"/>
      <c r="E6" s="90"/>
    </row>
    <row r="7" spans="1:5" ht="17.25" x14ac:dyDescent="0.25">
      <c r="A7" s="90" t="s">
        <v>99</v>
      </c>
      <c r="B7" s="90"/>
      <c r="C7" s="90"/>
      <c r="D7" s="90"/>
      <c r="E7" s="90"/>
    </row>
    <row r="8" spans="1:5" ht="17.25" x14ac:dyDescent="0.3">
      <c r="A8" s="33"/>
      <c r="B8" s="34"/>
      <c r="C8" s="35"/>
      <c r="D8" s="34"/>
      <c r="E8" s="34"/>
    </row>
    <row r="9" spans="1:5" ht="15.75" x14ac:dyDescent="0.25">
      <c r="A9" s="91" t="s">
        <v>1</v>
      </c>
      <c r="B9" s="91"/>
      <c r="C9" s="91"/>
      <c r="D9" s="91"/>
      <c r="E9" s="91"/>
    </row>
    <row r="10" spans="1:5" ht="15.75" thickBot="1" x14ac:dyDescent="0.3">
      <c r="A10" s="18"/>
      <c r="B10" s="18"/>
      <c r="C10" s="20"/>
      <c r="D10" s="18"/>
      <c r="E10" s="18"/>
    </row>
    <row r="11" spans="1:5" ht="23.25" customHeight="1" thickBot="1" x14ac:dyDescent="0.3">
      <c r="A11" s="24" t="s">
        <v>27</v>
      </c>
      <c r="B11" s="25" t="s">
        <v>28</v>
      </c>
      <c r="C11" s="26"/>
      <c r="D11" s="24" t="s">
        <v>29</v>
      </c>
      <c r="E11" s="27" t="s">
        <v>28</v>
      </c>
    </row>
    <row r="12" spans="1:5" ht="20.25" customHeight="1" x14ac:dyDescent="0.25">
      <c r="A12" s="28" t="s">
        <v>30</v>
      </c>
      <c r="B12" s="29">
        <v>476876.91</v>
      </c>
      <c r="C12" s="30"/>
      <c r="D12" s="28" t="s">
        <v>31</v>
      </c>
      <c r="E12" s="29">
        <v>546116.38</v>
      </c>
    </row>
    <row r="13" spans="1:5" ht="20.25" customHeight="1" x14ac:dyDescent="0.25">
      <c r="A13" s="28" t="s">
        <v>32</v>
      </c>
      <c r="B13" s="29">
        <v>55363.94</v>
      </c>
      <c r="C13" s="30"/>
      <c r="D13" s="28" t="s">
        <v>33</v>
      </c>
      <c r="E13" s="29">
        <v>55792</v>
      </c>
    </row>
    <row r="14" spans="1:5" ht="20.25" customHeight="1" thickBot="1" x14ac:dyDescent="0.3">
      <c r="A14" s="28" t="s">
        <v>34</v>
      </c>
      <c r="B14" s="29">
        <v>302.17</v>
      </c>
      <c r="C14" s="30"/>
      <c r="D14" s="28" t="s">
        <v>35</v>
      </c>
      <c r="E14" s="29">
        <v>7755.78</v>
      </c>
    </row>
    <row r="15" spans="1:5" ht="20.25" customHeight="1" thickBot="1" x14ac:dyDescent="0.3">
      <c r="A15" s="28" t="s">
        <v>36</v>
      </c>
      <c r="B15" s="29">
        <v>888.79</v>
      </c>
      <c r="C15" s="30"/>
      <c r="D15" s="38" t="s">
        <v>37</v>
      </c>
      <c r="E15" s="39">
        <f>+SUM(E12:E14)</f>
        <v>609664.16</v>
      </c>
    </row>
    <row r="16" spans="1:5" ht="20.25" customHeight="1" thickBot="1" x14ac:dyDescent="0.3">
      <c r="A16" s="28" t="s">
        <v>38</v>
      </c>
      <c r="B16" s="29">
        <v>100011.74</v>
      </c>
      <c r="C16" s="30"/>
      <c r="D16" s="38" t="s">
        <v>26</v>
      </c>
      <c r="E16" s="39">
        <f>+B17-E15</f>
        <v>23779.390000000014</v>
      </c>
    </row>
    <row r="17" spans="1:5" ht="20.25" customHeight="1" thickBot="1" x14ac:dyDescent="0.3">
      <c r="A17" s="38" t="s">
        <v>39</v>
      </c>
      <c r="B17" s="39">
        <f>+SUM(B12:B16)</f>
        <v>633443.55000000005</v>
      </c>
      <c r="C17" s="30"/>
      <c r="D17" s="36" t="s">
        <v>104</v>
      </c>
      <c r="E17" s="37">
        <f>+E16+E15</f>
        <v>633443.55000000005</v>
      </c>
    </row>
    <row r="18" spans="1:5" ht="20.25" customHeight="1" x14ac:dyDescent="0.25">
      <c r="C18" s="30"/>
      <c r="D18" s="28"/>
      <c r="E18" s="31"/>
    </row>
    <row r="19" spans="1:5" ht="20.25" customHeight="1" x14ac:dyDescent="0.25">
      <c r="C19" s="30"/>
      <c r="D19" s="28"/>
      <c r="E19" s="32"/>
    </row>
    <row r="20" spans="1:5" ht="20.25" customHeight="1" x14ac:dyDescent="0.25">
      <c r="A20" s="23"/>
      <c r="B20" s="18"/>
      <c r="C20" s="30"/>
      <c r="D20" s="28"/>
      <c r="E20" s="31"/>
    </row>
    <row r="21" spans="1:5" ht="20.25" customHeight="1" x14ac:dyDescent="0.25">
      <c r="A21" s="18"/>
      <c r="B21" s="18"/>
      <c r="C21" s="30"/>
      <c r="D21" s="18"/>
      <c r="E21" s="18"/>
    </row>
    <row r="22" spans="1:5" ht="20.25" customHeight="1" x14ac:dyDescent="0.25">
      <c r="A22" s="18"/>
      <c r="B22" s="18"/>
      <c r="C22" s="20"/>
      <c r="D22" s="18"/>
      <c r="E22" s="18"/>
    </row>
    <row r="23" spans="1:5" x14ac:dyDescent="0.25">
      <c r="C23" s="20"/>
      <c r="D23" s="18"/>
      <c r="E23" s="18"/>
    </row>
    <row r="24" spans="1:5" x14ac:dyDescent="0.25">
      <c r="C24" s="20"/>
    </row>
    <row r="25" spans="1:5" x14ac:dyDescent="0.25">
      <c r="B25" s="22"/>
    </row>
    <row r="26" spans="1:5" x14ac:dyDescent="0.25">
      <c r="B26" s="22"/>
    </row>
    <row r="27" spans="1:5" x14ac:dyDescent="0.25">
      <c r="B27" s="22"/>
    </row>
  </sheetData>
  <mergeCells count="4">
    <mergeCell ref="A5:E5"/>
    <mergeCell ref="A6:E6"/>
    <mergeCell ref="A7:E7"/>
    <mergeCell ref="A9:E9"/>
  </mergeCells>
  <pageMargins left="0.70866141732283472" right="0.70866141732283472" top="0.74803149606299213" bottom="0.74803149606299213" header="0.31496062992125984" footer="0.31496062992125984"/>
  <pageSetup scale="90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C21"/>
  <sheetViews>
    <sheetView tabSelected="1" workbookViewId="0">
      <selection activeCell="B15" sqref="B15"/>
    </sheetView>
  </sheetViews>
  <sheetFormatPr baseColWidth="10" defaultRowHeight="15" x14ac:dyDescent="0.25"/>
  <cols>
    <col min="1" max="1" width="50.28515625" customWidth="1"/>
    <col min="2" max="2" width="25.5703125" customWidth="1"/>
    <col min="3" max="3" width="15.42578125" customWidth="1"/>
  </cols>
  <sheetData>
    <row r="5" spans="1:2" ht="17.25" x14ac:dyDescent="0.25">
      <c r="A5" s="92" t="s">
        <v>95</v>
      </c>
      <c r="B5" s="92"/>
    </row>
    <row r="6" spans="1:2" ht="17.25" x14ac:dyDescent="0.25">
      <c r="A6" s="92" t="s">
        <v>41</v>
      </c>
      <c r="B6" s="92"/>
    </row>
    <row r="7" spans="1:2" ht="17.25" x14ac:dyDescent="0.25">
      <c r="A7" s="92" t="s">
        <v>100</v>
      </c>
      <c r="B7" s="92"/>
    </row>
    <row r="8" spans="1:2" ht="17.25" x14ac:dyDescent="0.3">
      <c r="A8" s="81"/>
      <c r="B8" s="82"/>
    </row>
    <row r="9" spans="1:2" ht="15.75" x14ac:dyDescent="0.25">
      <c r="A9" s="93" t="s">
        <v>1</v>
      </c>
      <c r="B9" s="93"/>
    </row>
    <row r="10" spans="1:2" ht="19.5" thickBot="1" x14ac:dyDescent="0.35">
      <c r="A10" s="47"/>
      <c r="B10" s="48"/>
    </row>
    <row r="11" spans="1:2" ht="18" customHeight="1" thickBot="1" x14ac:dyDescent="0.3">
      <c r="A11" s="42" t="s">
        <v>42</v>
      </c>
      <c r="B11" s="43" t="s">
        <v>28</v>
      </c>
    </row>
    <row r="12" spans="1:2" ht="18" customHeight="1" x14ac:dyDescent="0.25">
      <c r="A12" s="41" t="s">
        <v>43</v>
      </c>
      <c r="B12" s="44">
        <f>+B13</f>
        <v>1244092.79</v>
      </c>
    </row>
    <row r="13" spans="1:2" ht="18" customHeight="1" x14ac:dyDescent="0.25">
      <c r="A13" s="45" t="s">
        <v>43</v>
      </c>
      <c r="B13" s="46">
        <v>1244092.79</v>
      </c>
    </row>
    <row r="14" spans="1:2" ht="18" customHeight="1" x14ac:dyDescent="0.25">
      <c r="A14" s="41" t="s">
        <v>44</v>
      </c>
      <c r="B14" s="44">
        <f>+B15-B16</f>
        <v>185779</v>
      </c>
    </row>
    <row r="15" spans="1:2" ht="18" customHeight="1" x14ac:dyDescent="0.25">
      <c r="A15" s="45" t="s">
        <v>45</v>
      </c>
      <c r="B15" s="46">
        <v>872941.42</v>
      </c>
    </row>
    <row r="16" spans="1:2" ht="18" customHeight="1" x14ac:dyDescent="0.25">
      <c r="A16" s="45" t="s">
        <v>46</v>
      </c>
      <c r="B16" s="46">
        <v>687162.42</v>
      </c>
    </row>
    <row r="17" spans="1:3" ht="18" customHeight="1" x14ac:dyDescent="0.25">
      <c r="A17" s="41" t="s">
        <v>47</v>
      </c>
      <c r="B17" s="44">
        <f>+B18-B19</f>
        <v>-10447.59</v>
      </c>
    </row>
    <row r="18" spans="1:3" ht="18" customHeight="1" x14ac:dyDescent="0.25">
      <c r="A18" s="45" t="s">
        <v>48</v>
      </c>
      <c r="B18" s="46">
        <v>7553.28</v>
      </c>
      <c r="C18" s="2"/>
    </row>
    <row r="19" spans="1:3" ht="18" customHeight="1" x14ac:dyDescent="0.25">
      <c r="A19" s="45" t="s">
        <v>49</v>
      </c>
      <c r="B19" s="46">
        <v>18000.87</v>
      </c>
    </row>
    <row r="20" spans="1:3" ht="18" customHeight="1" x14ac:dyDescent="0.25">
      <c r="A20" s="41" t="s">
        <v>50</v>
      </c>
      <c r="B20" s="44">
        <f>+B12+B14+B17</f>
        <v>1419424.2</v>
      </c>
    </row>
    <row r="21" spans="1:3" ht="18" customHeight="1" x14ac:dyDescent="0.25">
      <c r="A21" s="40"/>
      <c r="B21" s="40"/>
    </row>
  </sheetData>
  <mergeCells count="4">
    <mergeCell ref="A5:B5"/>
    <mergeCell ref="A6:B6"/>
    <mergeCell ref="A7:B7"/>
    <mergeCell ref="A9:B9"/>
  </mergeCells>
  <pageMargins left="0.9055118110236221" right="0.70866141732283472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6:F27"/>
  <sheetViews>
    <sheetView view="pageBreakPreview" topLeftCell="A15" zoomScaleNormal="100" zoomScaleSheetLayoutView="100" workbookViewId="0">
      <selection activeCell="I23" sqref="I23"/>
    </sheetView>
  </sheetViews>
  <sheetFormatPr baseColWidth="10" defaultRowHeight="12.75" x14ac:dyDescent="0.2"/>
  <cols>
    <col min="1" max="1" width="8" style="50" customWidth="1"/>
    <col min="2" max="2" width="41.5703125" style="49" customWidth="1"/>
    <col min="3" max="3" width="14.42578125" style="49" customWidth="1"/>
    <col min="4" max="4" width="21.7109375" style="49" customWidth="1"/>
    <col min="5" max="5" width="20.140625" style="49" customWidth="1"/>
    <col min="6" max="6" width="22.5703125" style="49" customWidth="1"/>
    <col min="7" max="257" width="11.42578125" style="49"/>
    <col min="258" max="258" width="49.42578125" style="49" customWidth="1"/>
    <col min="259" max="259" width="14.42578125" style="49" customWidth="1"/>
    <col min="260" max="260" width="21.7109375" style="49" customWidth="1"/>
    <col min="261" max="261" width="20.140625" style="49" customWidth="1"/>
    <col min="262" max="262" width="22.5703125" style="49" customWidth="1"/>
    <col min="263" max="513" width="11.42578125" style="49"/>
    <col min="514" max="514" width="49.42578125" style="49" customWidth="1"/>
    <col min="515" max="515" width="14.42578125" style="49" customWidth="1"/>
    <col min="516" max="516" width="21.7109375" style="49" customWidth="1"/>
    <col min="517" max="517" width="20.140625" style="49" customWidth="1"/>
    <col min="518" max="518" width="22.5703125" style="49" customWidth="1"/>
    <col min="519" max="769" width="11.42578125" style="49"/>
    <col min="770" max="770" width="49.42578125" style="49" customWidth="1"/>
    <col min="771" max="771" width="14.42578125" style="49" customWidth="1"/>
    <col min="772" max="772" width="21.7109375" style="49" customWidth="1"/>
    <col min="773" max="773" width="20.140625" style="49" customWidth="1"/>
    <col min="774" max="774" width="22.5703125" style="49" customWidth="1"/>
    <col min="775" max="1025" width="11.42578125" style="49"/>
    <col min="1026" max="1026" width="49.42578125" style="49" customWidth="1"/>
    <col min="1027" max="1027" width="14.42578125" style="49" customWidth="1"/>
    <col min="1028" max="1028" width="21.7109375" style="49" customWidth="1"/>
    <col min="1029" max="1029" width="20.140625" style="49" customWidth="1"/>
    <col min="1030" max="1030" width="22.5703125" style="49" customWidth="1"/>
    <col min="1031" max="1281" width="11.42578125" style="49"/>
    <col min="1282" max="1282" width="49.42578125" style="49" customWidth="1"/>
    <col min="1283" max="1283" width="14.42578125" style="49" customWidth="1"/>
    <col min="1284" max="1284" width="21.7109375" style="49" customWidth="1"/>
    <col min="1285" max="1285" width="20.140625" style="49" customWidth="1"/>
    <col min="1286" max="1286" width="22.5703125" style="49" customWidth="1"/>
    <col min="1287" max="1537" width="11.42578125" style="49"/>
    <col min="1538" max="1538" width="49.42578125" style="49" customWidth="1"/>
    <col min="1539" max="1539" width="14.42578125" style="49" customWidth="1"/>
    <col min="1540" max="1540" width="21.7109375" style="49" customWidth="1"/>
    <col min="1541" max="1541" width="20.140625" style="49" customWidth="1"/>
    <col min="1542" max="1542" width="22.5703125" style="49" customWidth="1"/>
    <col min="1543" max="1793" width="11.42578125" style="49"/>
    <col min="1794" max="1794" width="49.42578125" style="49" customWidth="1"/>
    <col min="1795" max="1795" width="14.42578125" style="49" customWidth="1"/>
    <col min="1796" max="1796" width="21.7109375" style="49" customWidth="1"/>
    <col min="1797" max="1797" width="20.140625" style="49" customWidth="1"/>
    <col min="1798" max="1798" width="22.5703125" style="49" customWidth="1"/>
    <col min="1799" max="2049" width="11.42578125" style="49"/>
    <col min="2050" max="2050" width="49.42578125" style="49" customWidth="1"/>
    <col min="2051" max="2051" width="14.42578125" style="49" customWidth="1"/>
    <col min="2052" max="2052" width="21.7109375" style="49" customWidth="1"/>
    <col min="2053" max="2053" width="20.140625" style="49" customWidth="1"/>
    <col min="2054" max="2054" width="22.5703125" style="49" customWidth="1"/>
    <col min="2055" max="2305" width="11.42578125" style="49"/>
    <col min="2306" max="2306" width="49.42578125" style="49" customWidth="1"/>
    <col min="2307" max="2307" width="14.42578125" style="49" customWidth="1"/>
    <col min="2308" max="2308" width="21.7109375" style="49" customWidth="1"/>
    <col min="2309" max="2309" width="20.140625" style="49" customWidth="1"/>
    <col min="2310" max="2310" width="22.5703125" style="49" customWidth="1"/>
    <col min="2311" max="2561" width="11.42578125" style="49"/>
    <col min="2562" max="2562" width="49.42578125" style="49" customWidth="1"/>
    <col min="2563" max="2563" width="14.42578125" style="49" customWidth="1"/>
    <col min="2564" max="2564" width="21.7109375" style="49" customWidth="1"/>
    <col min="2565" max="2565" width="20.140625" style="49" customWidth="1"/>
    <col min="2566" max="2566" width="22.5703125" style="49" customWidth="1"/>
    <col min="2567" max="2817" width="11.42578125" style="49"/>
    <col min="2818" max="2818" width="49.42578125" style="49" customWidth="1"/>
    <col min="2819" max="2819" width="14.42578125" style="49" customWidth="1"/>
    <col min="2820" max="2820" width="21.7109375" style="49" customWidth="1"/>
    <col min="2821" max="2821" width="20.140625" style="49" customWidth="1"/>
    <col min="2822" max="2822" width="22.5703125" style="49" customWidth="1"/>
    <col min="2823" max="3073" width="11.42578125" style="49"/>
    <col min="3074" max="3074" width="49.42578125" style="49" customWidth="1"/>
    <col min="3075" max="3075" width="14.42578125" style="49" customWidth="1"/>
    <col min="3076" max="3076" width="21.7109375" style="49" customWidth="1"/>
    <col min="3077" max="3077" width="20.140625" style="49" customWidth="1"/>
    <col min="3078" max="3078" width="22.5703125" style="49" customWidth="1"/>
    <col min="3079" max="3329" width="11.42578125" style="49"/>
    <col min="3330" max="3330" width="49.42578125" style="49" customWidth="1"/>
    <col min="3331" max="3331" width="14.42578125" style="49" customWidth="1"/>
    <col min="3332" max="3332" width="21.7109375" style="49" customWidth="1"/>
    <col min="3333" max="3333" width="20.140625" style="49" customWidth="1"/>
    <col min="3334" max="3334" width="22.5703125" style="49" customWidth="1"/>
    <col min="3335" max="3585" width="11.42578125" style="49"/>
    <col min="3586" max="3586" width="49.42578125" style="49" customWidth="1"/>
    <col min="3587" max="3587" width="14.42578125" style="49" customWidth="1"/>
    <col min="3588" max="3588" width="21.7109375" style="49" customWidth="1"/>
    <col min="3589" max="3589" width="20.140625" style="49" customWidth="1"/>
    <col min="3590" max="3590" width="22.5703125" style="49" customWidth="1"/>
    <col min="3591" max="3841" width="11.42578125" style="49"/>
    <col min="3842" max="3842" width="49.42578125" style="49" customWidth="1"/>
    <col min="3843" max="3843" width="14.42578125" style="49" customWidth="1"/>
    <col min="3844" max="3844" width="21.7109375" style="49" customWidth="1"/>
    <col min="3845" max="3845" width="20.140625" style="49" customWidth="1"/>
    <col min="3846" max="3846" width="22.5703125" style="49" customWidth="1"/>
    <col min="3847" max="4097" width="11.42578125" style="49"/>
    <col min="4098" max="4098" width="49.42578125" style="49" customWidth="1"/>
    <col min="4099" max="4099" width="14.42578125" style="49" customWidth="1"/>
    <col min="4100" max="4100" width="21.7109375" style="49" customWidth="1"/>
    <col min="4101" max="4101" width="20.140625" style="49" customWidth="1"/>
    <col min="4102" max="4102" width="22.5703125" style="49" customWidth="1"/>
    <col min="4103" max="4353" width="11.42578125" style="49"/>
    <col min="4354" max="4354" width="49.42578125" style="49" customWidth="1"/>
    <col min="4355" max="4355" width="14.42578125" style="49" customWidth="1"/>
    <col min="4356" max="4356" width="21.7109375" style="49" customWidth="1"/>
    <col min="4357" max="4357" width="20.140625" style="49" customWidth="1"/>
    <col min="4358" max="4358" width="22.5703125" style="49" customWidth="1"/>
    <col min="4359" max="4609" width="11.42578125" style="49"/>
    <col min="4610" max="4610" width="49.42578125" style="49" customWidth="1"/>
    <col min="4611" max="4611" width="14.42578125" style="49" customWidth="1"/>
    <col min="4612" max="4612" width="21.7109375" style="49" customWidth="1"/>
    <col min="4613" max="4613" width="20.140625" style="49" customWidth="1"/>
    <col min="4614" max="4614" width="22.5703125" style="49" customWidth="1"/>
    <col min="4615" max="4865" width="11.42578125" style="49"/>
    <col min="4866" max="4866" width="49.42578125" style="49" customWidth="1"/>
    <col min="4867" max="4867" width="14.42578125" style="49" customWidth="1"/>
    <col min="4868" max="4868" width="21.7109375" style="49" customWidth="1"/>
    <col min="4869" max="4869" width="20.140625" style="49" customWidth="1"/>
    <col min="4870" max="4870" width="22.5703125" style="49" customWidth="1"/>
    <col min="4871" max="5121" width="11.42578125" style="49"/>
    <col min="5122" max="5122" width="49.42578125" style="49" customWidth="1"/>
    <col min="5123" max="5123" width="14.42578125" style="49" customWidth="1"/>
    <col min="5124" max="5124" width="21.7109375" style="49" customWidth="1"/>
    <col min="5125" max="5125" width="20.140625" style="49" customWidth="1"/>
    <col min="5126" max="5126" width="22.5703125" style="49" customWidth="1"/>
    <col min="5127" max="5377" width="11.42578125" style="49"/>
    <col min="5378" max="5378" width="49.42578125" style="49" customWidth="1"/>
    <col min="5379" max="5379" width="14.42578125" style="49" customWidth="1"/>
    <col min="5380" max="5380" width="21.7109375" style="49" customWidth="1"/>
    <col min="5381" max="5381" width="20.140625" style="49" customWidth="1"/>
    <col min="5382" max="5382" width="22.5703125" style="49" customWidth="1"/>
    <col min="5383" max="5633" width="11.42578125" style="49"/>
    <col min="5634" max="5634" width="49.42578125" style="49" customWidth="1"/>
    <col min="5635" max="5635" width="14.42578125" style="49" customWidth="1"/>
    <col min="5636" max="5636" width="21.7109375" style="49" customWidth="1"/>
    <col min="5637" max="5637" width="20.140625" style="49" customWidth="1"/>
    <col min="5638" max="5638" width="22.5703125" style="49" customWidth="1"/>
    <col min="5639" max="5889" width="11.42578125" style="49"/>
    <col min="5890" max="5890" width="49.42578125" style="49" customWidth="1"/>
    <col min="5891" max="5891" width="14.42578125" style="49" customWidth="1"/>
    <col min="5892" max="5892" width="21.7109375" style="49" customWidth="1"/>
    <col min="5893" max="5893" width="20.140625" style="49" customWidth="1"/>
    <col min="5894" max="5894" width="22.5703125" style="49" customWidth="1"/>
    <col min="5895" max="6145" width="11.42578125" style="49"/>
    <col min="6146" max="6146" width="49.42578125" style="49" customWidth="1"/>
    <col min="6147" max="6147" width="14.42578125" style="49" customWidth="1"/>
    <col min="6148" max="6148" width="21.7109375" style="49" customWidth="1"/>
    <col min="6149" max="6149" width="20.140625" style="49" customWidth="1"/>
    <col min="6150" max="6150" width="22.5703125" style="49" customWidth="1"/>
    <col min="6151" max="6401" width="11.42578125" style="49"/>
    <col min="6402" max="6402" width="49.42578125" style="49" customWidth="1"/>
    <col min="6403" max="6403" width="14.42578125" style="49" customWidth="1"/>
    <col min="6404" max="6404" width="21.7109375" style="49" customWidth="1"/>
    <col min="6405" max="6405" width="20.140625" style="49" customWidth="1"/>
    <col min="6406" max="6406" width="22.5703125" style="49" customWidth="1"/>
    <col min="6407" max="6657" width="11.42578125" style="49"/>
    <col min="6658" max="6658" width="49.42578125" style="49" customWidth="1"/>
    <col min="6659" max="6659" width="14.42578125" style="49" customWidth="1"/>
    <col min="6660" max="6660" width="21.7109375" style="49" customWidth="1"/>
    <col min="6661" max="6661" width="20.140625" style="49" customWidth="1"/>
    <col min="6662" max="6662" width="22.5703125" style="49" customWidth="1"/>
    <col min="6663" max="6913" width="11.42578125" style="49"/>
    <col min="6914" max="6914" width="49.42578125" style="49" customWidth="1"/>
    <col min="6915" max="6915" width="14.42578125" style="49" customWidth="1"/>
    <col min="6916" max="6916" width="21.7109375" style="49" customWidth="1"/>
    <col min="6917" max="6917" width="20.140625" style="49" customWidth="1"/>
    <col min="6918" max="6918" width="22.5703125" style="49" customWidth="1"/>
    <col min="6919" max="7169" width="11.42578125" style="49"/>
    <col min="7170" max="7170" width="49.42578125" style="49" customWidth="1"/>
    <col min="7171" max="7171" width="14.42578125" style="49" customWidth="1"/>
    <col min="7172" max="7172" width="21.7109375" style="49" customWidth="1"/>
    <col min="7173" max="7173" width="20.140625" style="49" customWidth="1"/>
    <col min="7174" max="7174" width="22.5703125" style="49" customWidth="1"/>
    <col min="7175" max="7425" width="11.42578125" style="49"/>
    <col min="7426" max="7426" width="49.42578125" style="49" customWidth="1"/>
    <col min="7427" max="7427" width="14.42578125" style="49" customWidth="1"/>
    <col min="7428" max="7428" width="21.7109375" style="49" customWidth="1"/>
    <col min="7429" max="7429" width="20.140625" style="49" customWidth="1"/>
    <col min="7430" max="7430" width="22.5703125" style="49" customWidth="1"/>
    <col min="7431" max="7681" width="11.42578125" style="49"/>
    <col min="7682" max="7682" width="49.42578125" style="49" customWidth="1"/>
    <col min="7683" max="7683" width="14.42578125" style="49" customWidth="1"/>
    <col min="7684" max="7684" width="21.7109375" style="49" customWidth="1"/>
    <col min="7685" max="7685" width="20.140625" style="49" customWidth="1"/>
    <col min="7686" max="7686" width="22.5703125" style="49" customWidth="1"/>
    <col min="7687" max="7937" width="11.42578125" style="49"/>
    <col min="7938" max="7938" width="49.42578125" style="49" customWidth="1"/>
    <col min="7939" max="7939" width="14.42578125" style="49" customWidth="1"/>
    <col min="7940" max="7940" width="21.7109375" style="49" customWidth="1"/>
    <col min="7941" max="7941" width="20.140625" style="49" customWidth="1"/>
    <col min="7942" max="7942" width="22.5703125" style="49" customWidth="1"/>
    <col min="7943" max="8193" width="11.42578125" style="49"/>
    <col min="8194" max="8194" width="49.42578125" style="49" customWidth="1"/>
    <col min="8195" max="8195" width="14.42578125" style="49" customWidth="1"/>
    <col min="8196" max="8196" width="21.7109375" style="49" customWidth="1"/>
    <col min="8197" max="8197" width="20.140625" style="49" customWidth="1"/>
    <col min="8198" max="8198" width="22.5703125" style="49" customWidth="1"/>
    <col min="8199" max="8449" width="11.42578125" style="49"/>
    <col min="8450" max="8450" width="49.42578125" style="49" customWidth="1"/>
    <col min="8451" max="8451" width="14.42578125" style="49" customWidth="1"/>
    <col min="8452" max="8452" width="21.7109375" style="49" customWidth="1"/>
    <col min="8453" max="8453" width="20.140625" style="49" customWidth="1"/>
    <col min="8454" max="8454" width="22.5703125" style="49" customWidth="1"/>
    <col min="8455" max="8705" width="11.42578125" style="49"/>
    <col min="8706" max="8706" width="49.42578125" style="49" customWidth="1"/>
    <col min="8707" max="8707" width="14.42578125" style="49" customWidth="1"/>
    <col min="8708" max="8708" width="21.7109375" style="49" customWidth="1"/>
    <col min="8709" max="8709" width="20.140625" style="49" customWidth="1"/>
    <col min="8710" max="8710" width="22.5703125" style="49" customWidth="1"/>
    <col min="8711" max="8961" width="11.42578125" style="49"/>
    <col min="8962" max="8962" width="49.42578125" style="49" customWidth="1"/>
    <col min="8963" max="8963" width="14.42578125" style="49" customWidth="1"/>
    <col min="8964" max="8964" width="21.7109375" style="49" customWidth="1"/>
    <col min="8965" max="8965" width="20.140625" style="49" customWidth="1"/>
    <col min="8966" max="8966" width="22.5703125" style="49" customWidth="1"/>
    <col min="8967" max="9217" width="11.42578125" style="49"/>
    <col min="9218" max="9218" width="49.42578125" style="49" customWidth="1"/>
    <col min="9219" max="9219" width="14.42578125" style="49" customWidth="1"/>
    <col min="9220" max="9220" width="21.7109375" style="49" customWidth="1"/>
    <col min="9221" max="9221" width="20.140625" style="49" customWidth="1"/>
    <col min="9222" max="9222" width="22.5703125" style="49" customWidth="1"/>
    <col min="9223" max="9473" width="11.42578125" style="49"/>
    <col min="9474" max="9474" width="49.42578125" style="49" customWidth="1"/>
    <col min="9475" max="9475" width="14.42578125" style="49" customWidth="1"/>
    <col min="9476" max="9476" width="21.7109375" style="49" customWidth="1"/>
    <col min="9477" max="9477" width="20.140625" style="49" customWidth="1"/>
    <col min="9478" max="9478" width="22.5703125" style="49" customWidth="1"/>
    <col min="9479" max="9729" width="11.42578125" style="49"/>
    <col min="9730" max="9730" width="49.42578125" style="49" customWidth="1"/>
    <col min="9731" max="9731" width="14.42578125" style="49" customWidth="1"/>
    <col min="9732" max="9732" width="21.7109375" style="49" customWidth="1"/>
    <col min="9733" max="9733" width="20.140625" style="49" customWidth="1"/>
    <col min="9734" max="9734" width="22.5703125" style="49" customWidth="1"/>
    <col min="9735" max="9985" width="11.42578125" style="49"/>
    <col min="9986" max="9986" width="49.42578125" style="49" customWidth="1"/>
    <col min="9987" max="9987" width="14.42578125" style="49" customWidth="1"/>
    <col min="9988" max="9988" width="21.7109375" style="49" customWidth="1"/>
    <col min="9989" max="9989" width="20.140625" style="49" customWidth="1"/>
    <col min="9990" max="9990" width="22.5703125" style="49" customWidth="1"/>
    <col min="9991" max="10241" width="11.42578125" style="49"/>
    <col min="10242" max="10242" width="49.42578125" style="49" customWidth="1"/>
    <col min="10243" max="10243" width="14.42578125" style="49" customWidth="1"/>
    <col min="10244" max="10244" width="21.7109375" style="49" customWidth="1"/>
    <col min="10245" max="10245" width="20.140625" style="49" customWidth="1"/>
    <col min="10246" max="10246" width="22.5703125" style="49" customWidth="1"/>
    <col min="10247" max="10497" width="11.42578125" style="49"/>
    <col min="10498" max="10498" width="49.42578125" style="49" customWidth="1"/>
    <col min="10499" max="10499" width="14.42578125" style="49" customWidth="1"/>
    <col min="10500" max="10500" width="21.7109375" style="49" customWidth="1"/>
    <col min="10501" max="10501" width="20.140625" style="49" customWidth="1"/>
    <col min="10502" max="10502" width="22.5703125" style="49" customWidth="1"/>
    <col min="10503" max="10753" width="11.42578125" style="49"/>
    <col min="10754" max="10754" width="49.42578125" style="49" customWidth="1"/>
    <col min="10755" max="10755" width="14.42578125" style="49" customWidth="1"/>
    <col min="10756" max="10756" width="21.7109375" style="49" customWidth="1"/>
    <col min="10757" max="10757" width="20.140625" style="49" customWidth="1"/>
    <col min="10758" max="10758" width="22.5703125" style="49" customWidth="1"/>
    <col min="10759" max="11009" width="11.42578125" style="49"/>
    <col min="11010" max="11010" width="49.42578125" style="49" customWidth="1"/>
    <col min="11011" max="11011" width="14.42578125" style="49" customWidth="1"/>
    <col min="11012" max="11012" width="21.7109375" style="49" customWidth="1"/>
    <col min="11013" max="11013" width="20.140625" style="49" customWidth="1"/>
    <col min="11014" max="11014" width="22.5703125" style="49" customWidth="1"/>
    <col min="11015" max="11265" width="11.42578125" style="49"/>
    <col min="11266" max="11266" width="49.42578125" style="49" customWidth="1"/>
    <col min="11267" max="11267" width="14.42578125" style="49" customWidth="1"/>
    <col min="11268" max="11268" width="21.7109375" style="49" customWidth="1"/>
    <col min="11269" max="11269" width="20.140625" style="49" customWidth="1"/>
    <col min="11270" max="11270" width="22.5703125" style="49" customWidth="1"/>
    <col min="11271" max="11521" width="11.42578125" style="49"/>
    <col min="11522" max="11522" width="49.42578125" style="49" customWidth="1"/>
    <col min="11523" max="11523" width="14.42578125" style="49" customWidth="1"/>
    <col min="11524" max="11524" width="21.7109375" style="49" customWidth="1"/>
    <col min="11525" max="11525" width="20.140625" style="49" customWidth="1"/>
    <col min="11526" max="11526" width="22.5703125" style="49" customWidth="1"/>
    <col min="11527" max="11777" width="11.42578125" style="49"/>
    <col min="11778" max="11778" width="49.42578125" style="49" customWidth="1"/>
    <col min="11779" max="11779" width="14.42578125" style="49" customWidth="1"/>
    <col min="11780" max="11780" width="21.7109375" style="49" customWidth="1"/>
    <col min="11781" max="11781" width="20.140625" style="49" customWidth="1"/>
    <col min="11782" max="11782" width="22.5703125" style="49" customWidth="1"/>
    <col min="11783" max="12033" width="11.42578125" style="49"/>
    <col min="12034" max="12034" width="49.42578125" style="49" customWidth="1"/>
    <col min="12035" max="12035" width="14.42578125" style="49" customWidth="1"/>
    <col min="12036" max="12036" width="21.7109375" style="49" customWidth="1"/>
    <col min="12037" max="12037" width="20.140625" style="49" customWidth="1"/>
    <col min="12038" max="12038" width="22.5703125" style="49" customWidth="1"/>
    <col min="12039" max="12289" width="11.42578125" style="49"/>
    <col min="12290" max="12290" width="49.42578125" style="49" customWidth="1"/>
    <col min="12291" max="12291" width="14.42578125" style="49" customWidth="1"/>
    <col min="12292" max="12292" width="21.7109375" style="49" customWidth="1"/>
    <col min="12293" max="12293" width="20.140625" style="49" customWidth="1"/>
    <col min="12294" max="12294" width="22.5703125" style="49" customWidth="1"/>
    <col min="12295" max="12545" width="11.42578125" style="49"/>
    <col min="12546" max="12546" width="49.42578125" style="49" customWidth="1"/>
    <col min="12547" max="12547" width="14.42578125" style="49" customWidth="1"/>
    <col min="12548" max="12548" width="21.7109375" style="49" customWidth="1"/>
    <col min="12549" max="12549" width="20.140625" style="49" customWidth="1"/>
    <col min="12550" max="12550" width="22.5703125" style="49" customWidth="1"/>
    <col min="12551" max="12801" width="11.42578125" style="49"/>
    <col min="12802" max="12802" width="49.42578125" style="49" customWidth="1"/>
    <col min="12803" max="12803" width="14.42578125" style="49" customWidth="1"/>
    <col min="12804" max="12804" width="21.7109375" style="49" customWidth="1"/>
    <col min="12805" max="12805" width="20.140625" style="49" customWidth="1"/>
    <col min="12806" max="12806" width="22.5703125" style="49" customWidth="1"/>
    <col min="12807" max="13057" width="11.42578125" style="49"/>
    <col min="13058" max="13058" width="49.42578125" style="49" customWidth="1"/>
    <col min="13059" max="13059" width="14.42578125" style="49" customWidth="1"/>
    <col min="13060" max="13060" width="21.7109375" style="49" customWidth="1"/>
    <col min="13061" max="13061" width="20.140625" style="49" customWidth="1"/>
    <col min="13062" max="13062" width="22.5703125" style="49" customWidth="1"/>
    <col min="13063" max="13313" width="11.42578125" style="49"/>
    <col min="13314" max="13314" width="49.42578125" style="49" customWidth="1"/>
    <col min="13315" max="13315" width="14.42578125" style="49" customWidth="1"/>
    <col min="13316" max="13316" width="21.7109375" style="49" customWidth="1"/>
    <col min="13317" max="13317" width="20.140625" style="49" customWidth="1"/>
    <col min="13318" max="13318" width="22.5703125" style="49" customWidth="1"/>
    <col min="13319" max="13569" width="11.42578125" style="49"/>
    <col min="13570" max="13570" width="49.42578125" style="49" customWidth="1"/>
    <col min="13571" max="13571" width="14.42578125" style="49" customWidth="1"/>
    <col min="13572" max="13572" width="21.7109375" style="49" customWidth="1"/>
    <col min="13573" max="13573" width="20.140625" style="49" customWidth="1"/>
    <col min="13574" max="13574" width="22.5703125" style="49" customWidth="1"/>
    <col min="13575" max="13825" width="11.42578125" style="49"/>
    <col min="13826" max="13826" width="49.42578125" style="49" customWidth="1"/>
    <col min="13827" max="13827" width="14.42578125" style="49" customWidth="1"/>
    <col min="13828" max="13828" width="21.7109375" style="49" customWidth="1"/>
    <col min="13829" max="13829" width="20.140625" style="49" customWidth="1"/>
    <col min="13830" max="13830" width="22.5703125" style="49" customWidth="1"/>
    <col min="13831" max="14081" width="11.42578125" style="49"/>
    <col min="14082" max="14082" width="49.42578125" style="49" customWidth="1"/>
    <col min="14083" max="14083" width="14.42578125" style="49" customWidth="1"/>
    <col min="14084" max="14084" width="21.7109375" style="49" customWidth="1"/>
    <col min="14085" max="14085" width="20.140625" style="49" customWidth="1"/>
    <col min="14086" max="14086" width="22.5703125" style="49" customWidth="1"/>
    <col min="14087" max="14337" width="11.42578125" style="49"/>
    <col min="14338" max="14338" width="49.42578125" style="49" customWidth="1"/>
    <col min="14339" max="14339" width="14.42578125" style="49" customWidth="1"/>
    <col min="14340" max="14340" width="21.7109375" style="49" customWidth="1"/>
    <col min="14341" max="14341" width="20.140625" style="49" customWidth="1"/>
    <col min="14342" max="14342" width="22.5703125" style="49" customWidth="1"/>
    <col min="14343" max="14593" width="11.42578125" style="49"/>
    <col min="14594" max="14594" width="49.42578125" style="49" customWidth="1"/>
    <col min="14595" max="14595" width="14.42578125" style="49" customWidth="1"/>
    <col min="14596" max="14596" width="21.7109375" style="49" customWidth="1"/>
    <col min="14597" max="14597" width="20.140625" style="49" customWidth="1"/>
    <col min="14598" max="14598" width="22.5703125" style="49" customWidth="1"/>
    <col min="14599" max="14849" width="11.42578125" style="49"/>
    <col min="14850" max="14850" width="49.42578125" style="49" customWidth="1"/>
    <col min="14851" max="14851" width="14.42578125" style="49" customWidth="1"/>
    <col min="14852" max="14852" width="21.7109375" style="49" customWidth="1"/>
    <col min="14853" max="14853" width="20.140625" style="49" customWidth="1"/>
    <col min="14854" max="14854" width="22.5703125" style="49" customWidth="1"/>
    <col min="14855" max="15105" width="11.42578125" style="49"/>
    <col min="15106" max="15106" width="49.42578125" style="49" customWidth="1"/>
    <col min="15107" max="15107" width="14.42578125" style="49" customWidth="1"/>
    <col min="15108" max="15108" width="21.7109375" style="49" customWidth="1"/>
    <col min="15109" max="15109" width="20.140625" style="49" customWidth="1"/>
    <col min="15110" max="15110" width="22.5703125" style="49" customWidth="1"/>
    <col min="15111" max="15361" width="11.42578125" style="49"/>
    <col min="15362" max="15362" width="49.42578125" style="49" customWidth="1"/>
    <col min="15363" max="15363" width="14.42578125" style="49" customWidth="1"/>
    <col min="15364" max="15364" width="21.7109375" style="49" customWidth="1"/>
    <col min="15365" max="15365" width="20.140625" style="49" customWidth="1"/>
    <col min="15366" max="15366" width="22.5703125" style="49" customWidth="1"/>
    <col min="15367" max="15617" width="11.42578125" style="49"/>
    <col min="15618" max="15618" width="49.42578125" style="49" customWidth="1"/>
    <col min="15619" max="15619" width="14.42578125" style="49" customWidth="1"/>
    <col min="15620" max="15620" width="21.7109375" style="49" customWidth="1"/>
    <col min="15621" max="15621" width="20.140625" style="49" customWidth="1"/>
    <col min="15622" max="15622" width="22.5703125" style="49" customWidth="1"/>
    <col min="15623" max="15873" width="11.42578125" style="49"/>
    <col min="15874" max="15874" width="49.42578125" style="49" customWidth="1"/>
    <col min="15875" max="15875" width="14.42578125" style="49" customWidth="1"/>
    <col min="15876" max="15876" width="21.7109375" style="49" customWidth="1"/>
    <col min="15877" max="15877" width="20.140625" style="49" customWidth="1"/>
    <col min="15878" max="15878" width="22.5703125" style="49" customWidth="1"/>
    <col min="15879" max="16129" width="11.42578125" style="49"/>
    <col min="16130" max="16130" width="49.42578125" style="49" customWidth="1"/>
    <col min="16131" max="16131" width="14.42578125" style="49" customWidth="1"/>
    <col min="16132" max="16132" width="21.7109375" style="49" customWidth="1"/>
    <col min="16133" max="16133" width="20.140625" style="49" customWidth="1"/>
    <col min="16134" max="16134" width="22.5703125" style="49" customWidth="1"/>
    <col min="16135" max="16384" width="11.42578125" style="49"/>
  </cols>
  <sheetData>
    <row r="6" spans="1:6" ht="15.75" x14ac:dyDescent="0.25">
      <c r="A6" s="94" t="s">
        <v>51</v>
      </c>
      <c r="B6" s="94"/>
      <c r="C6" s="94"/>
      <c r="D6" s="94"/>
      <c r="E6" s="94"/>
      <c r="F6" s="94"/>
    </row>
    <row r="7" spans="1:6" ht="15.75" x14ac:dyDescent="0.25">
      <c r="A7" s="94" t="s">
        <v>52</v>
      </c>
      <c r="B7" s="94"/>
      <c r="C7" s="94"/>
      <c r="D7" s="94"/>
      <c r="E7" s="94"/>
      <c r="F7" s="94"/>
    </row>
    <row r="8" spans="1:6" ht="15.75" x14ac:dyDescent="0.25">
      <c r="A8" s="94" t="s">
        <v>102</v>
      </c>
      <c r="B8" s="94"/>
      <c r="C8" s="94"/>
      <c r="D8" s="94"/>
      <c r="E8" s="94"/>
      <c r="F8" s="94"/>
    </row>
    <row r="9" spans="1:6" ht="15.75" x14ac:dyDescent="0.25">
      <c r="A9" s="94" t="s">
        <v>1</v>
      </c>
      <c r="B9" s="94"/>
      <c r="C9" s="94"/>
      <c r="D9" s="94"/>
      <c r="E9" s="94"/>
      <c r="F9" s="94"/>
    </row>
    <row r="10" spans="1:6" ht="19.5" customHeight="1" thickBot="1" x14ac:dyDescent="0.3">
      <c r="A10" s="95"/>
      <c r="B10" s="95"/>
      <c r="C10" s="95"/>
      <c r="D10" s="95"/>
      <c r="E10" s="95"/>
      <c r="F10" s="95"/>
    </row>
    <row r="11" spans="1:6" ht="30.75" customHeight="1" thickBot="1" x14ac:dyDescent="0.25">
      <c r="A11" s="52" t="s">
        <v>53</v>
      </c>
      <c r="B11" s="53" t="s">
        <v>54</v>
      </c>
      <c r="C11" s="54"/>
      <c r="D11" s="53" t="s">
        <v>55</v>
      </c>
      <c r="E11" s="53" t="s">
        <v>56</v>
      </c>
      <c r="F11" s="55" t="s">
        <v>57</v>
      </c>
    </row>
    <row r="12" spans="1:6" ht="25.5" customHeight="1" x14ac:dyDescent="0.25">
      <c r="A12" s="84">
        <v>12</v>
      </c>
      <c r="B12" s="85" t="s">
        <v>58</v>
      </c>
      <c r="C12" s="85"/>
      <c r="D12" s="86">
        <v>232700</v>
      </c>
      <c r="E12" s="86">
        <v>55792</v>
      </c>
      <c r="F12" s="86">
        <f>+D12-E12</f>
        <v>176908</v>
      </c>
    </row>
    <row r="13" spans="1:6" ht="25.5" customHeight="1" x14ac:dyDescent="0.25">
      <c r="A13" s="56">
        <v>122</v>
      </c>
      <c r="B13" s="57" t="s">
        <v>59</v>
      </c>
      <c r="C13" s="57"/>
      <c r="D13" s="58">
        <v>232700</v>
      </c>
      <c r="E13" s="58">
        <v>55792</v>
      </c>
      <c r="F13" s="58">
        <f t="shared" ref="F13:F20" si="0">+D13-E13</f>
        <v>176908</v>
      </c>
    </row>
    <row r="14" spans="1:6" ht="25.5" customHeight="1" x14ac:dyDescent="0.25">
      <c r="A14" s="84">
        <v>15</v>
      </c>
      <c r="B14" s="85" t="s">
        <v>60</v>
      </c>
      <c r="C14" s="85"/>
      <c r="D14" s="87">
        <v>0</v>
      </c>
      <c r="E14" s="88">
        <v>7724.46</v>
      </c>
      <c r="F14" s="86">
        <f t="shared" si="0"/>
        <v>-7724.46</v>
      </c>
    </row>
    <row r="15" spans="1:6" ht="25.5" customHeight="1" x14ac:dyDescent="0.25">
      <c r="A15" s="56">
        <v>157</v>
      </c>
      <c r="B15" s="57" t="s">
        <v>61</v>
      </c>
      <c r="C15" s="57"/>
      <c r="D15" s="59">
        <v>0</v>
      </c>
      <c r="E15" s="60">
        <v>7724.46</v>
      </c>
      <c r="F15" s="58">
        <f t="shared" si="0"/>
        <v>-7724.46</v>
      </c>
    </row>
    <row r="16" spans="1:6" ht="25.5" customHeight="1" x14ac:dyDescent="0.25">
      <c r="A16" s="84">
        <v>16</v>
      </c>
      <c r="B16" s="85" t="s">
        <v>62</v>
      </c>
      <c r="C16" s="85"/>
      <c r="D16" s="86">
        <f>+D17+D18</f>
        <v>3407505</v>
      </c>
      <c r="E16" s="86">
        <f>+E18+E17</f>
        <v>546116.38</v>
      </c>
      <c r="F16" s="86">
        <f t="shared" si="0"/>
        <v>2861388.62</v>
      </c>
    </row>
    <row r="17" spans="1:6" ht="25.5" customHeight="1" x14ac:dyDescent="0.25">
      <c r="A17" s="56">
        <v>162</v>
      </c>
      <c r="B17" s="57" t="s">
        <v>63</v>
      </c>
      <c r="C17" s="57"/>
      <c r="D17" s="58">
        <v>3306005</v>
      </c>
      <c r="E17" s="58">
        <v>531208.44999999995</v>
      </c>
      <c r="F17" s="58">
        <f t="shared" si="0"/>
        <v>2774796.55</v>
      </c>
    </row>
    <row r="18" spans="1:6" ht="25.5" customHeight="1" x14ac:dyDescent="0.25">
      <c r="A18" s="56">
        <v>163</v>
      </c>
      <c r="B18" s="57" t="s">
        <v>64</v>
      </c>
      <c r="C18" s="57"/>
      <c r="D18" s="58">
        <v>101500</v>
      </c>
      <c r="E18" s="58">
        <v>14907.93</v>
      </c>
      <c r="F18" s="58">
        <f t="shared" si="0"/>
        <v>86592.07</v>
      </c>
    </row>
    <row r="19" spans="1:6" ht="25.5" customHeight="1" x14ac:dyDescent="0.25">
      <c r="A19" s="84">
        <v>32</v>
      </c>
      <c r="B19" s="85" t="s">
        <v>65</v>
      </c>
      <c r="C19" s="85"/>
      <c r="D19" s="86">
        <f>+D20</f>
        <v>954295</v>
      </c>
      <c r="E19" s="86">
        <v>0</v>
      </c>
      <c r="F19" s="86">
        <f t="shared" si="0"/>
        <v>954295</v>
      </c>
    </row>
    <row r="20" spans="1:6" ht="25.5" customHeight="1" thickBot="1" x14ac:dyDescent="0.3">
      <c r="A20" s="56">
        <v>321</v>
      </c>
      <c r="B20" s="57" t="s">
        <v>66</v>
      </c>
      <c r="C20" s="61"/>
      <c r="D20" s="62">
        <v>954295</v>
      </c>
      <c r="E20" s="62">
        <v>0</v>
      </c>
      <c r="F20" s="62">
        <f t="shared" si="0"/>
        <v>954295</v>
      </c>
    </row>
    <row r="21" spans="1:6" ht="25.5" customHeight="1" x14ac:dyDescent="0.25">
      <c r="A21" s="56"/>
      <c r="B21" s="57"/>
      <c r="C21" s="63" t="s">
        <v>67</v>
      </c>
      <c r="D21" s="64">
        <f>+D12+D14+D16+D19</f>
        <v>4594500</v>
      </c>
      <c r="E21" s="64">
        <f>+E12+E14+E16+E19</f>
        <v>609632.84</v>
      </c>
      <c r="F21" s="64">
        <f>+F12+F14+F16+F19</f>
        <v>3984867.16</v>
      </c>
    </row>
    <row r="22" spans="1:6" ht="25.5" customHeight="1" x14ac:dyDescent="0.25">
      <c r="A22" s="56"/>
      <c r="B22" s="57"/>
      <c r="C22" s="63" t="s">
        <v>68</v>
      </c>
      <c r="D22" s="65">
        <f>+D13+D15+D17+D18+D20</f>
        <v>4594500</v>
      </c>
      <c r="E22" s="65">
        <f>+E13+E15+E17+E18+E20</f>
        <v>609632.84</v>
      </c>
      <c r="F22" s="65">
        <f>+F13+F15+F17+F18+F20</f>
        <v>3984867.1599999997</v>
      </c>
    </row>
    <row r="23" spans="1:6" ht="15.75" x14ac:dyDescent="0.25">
      <c r="A23" s="56"/>
      <c r="B23" s="57"/>
      <c r="C23" s="57"/>
      <c r="D23" s="57"/>
      <c r="E23" s="57"/>
      <c r="F23" s="57" t="s">
        <v>69</v>
      </c>
    </row>
    <row r="26" spans="1:6" x14ac:dyDescent="0.2">
      <c r="B26" s="51"/>
      <c r="C26" s="51"/>
      <c r="D26" s="51"/>
      <c r="E26" s="51"/>
    </row>
    <row r="27" spans="1:6" x14ac:dyDescent="0.2">
      <c r="B27" s="51"/>
      <c r="C27" s="51"/>
      <c r="D27" s="51"/>
      <c r="E27" s="51"/>
    </row>
  </sheetData>
  <mergeCells count="5">
    <mergeCell ref="A6:F6"/>
    <mergeCell ref="A7:F7"/>
    <mergeCell ref="A8:F8"/>
    <mergeCell ref="A9:F9"/>
    <mergeCell ref="A10:F10"/>
  </mergeCells>
  <pageMargins left="0.75" right="0.75" top="1" bottom="1" header="0" footer="0"/>
  <pageSetup scale="85" orientation="landscape" horizontalDpi="4294967293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6:I42"/>
  <sheetViews>
    <sheetView topLeftCell="A31" zoomScaleNormal="100" zoomScaleSheetLayoutView="125" workbookViewId="0">
      <selection activeCell="K33" sqref="K33"/>
    </sheetView>
  </sheetViews>
  <sheetFormatPr baseColWidth="10" defaultRowHeight="15.75" x14ac:dyDescent="0.25"/>
  <cols>
    <col min="1" max="1" width="11.42578125" style="68"/>
    <col min="2" max="2" width="49.42578125" style="69" customWidth="1"/>
    <col min="3" max="3" width="14.42578125" style="69" customWidth="1"/>
    <col min="4" max="4" width="21.7109375" style="69" customWidth="1"/>
    <col min="5" max="5" width="20.140625" style="69" customWidth="1"/>
    <col min="6" max="6" width="22.5703125" style="69" customWidth="1"/>
    <col min="7" max="257" width="11.42578125" style="66"/>
    <col min="258" max="258" width="49.42578125" style="66" customWidth="1"/>
    <col min="259" max="259" width="14.42578125" style="66" customWidth="1"/>
    <col min="260" max="260" width="21.7109375" style="66" customWidth="1"/>
    <col min="261" max="261" width="20.140625" style="66" customWidth="1"/>
    <col min="262" max="262" width="22.5703125" style="66" customWidth="1"/>
    <col min="263" max="513" width="11.42578125" style="66"/>
    <col min="514" max="514" width="49.42578125" style="66" customWidth="1"/>
    <col min="515" max="515" width="14.42578125" style="66" customWidth="1"/>
    <col min="516" max="516" width="21.7109375" style="66" customWidth="1"/>
    <col min="517" max="517" width="20.140625" style="66" customWidth="1"/>
    <col min="518" max="518" width="22.5703125" style="66" customWidth="1"/>
    <col min="519" max="769" width="11.42578125" style="66"/>
    <col min="770" max="770" width="49.42578125" style="66" customWidth="1"/>
    <col min="771" max="771" width="14.42578125" style="66" customWidth="1"/>
    <col min="772" max="772" width="21.7109375" style="66" customWidth="1"/>
    <col min="773" max="773" width="20.140625" style="66" customWidth="1"/>
    <col min="774" max="774" width="22.5703125" style="66" customWidth="1"/>
    <col min="775" max="1025" width="11.42578125" style="66"/>
    <col min="1026" max="1026" width="49.42578125" style="66" customWidth="1"/>
    <col min="1027" max="1027" width="14.42578125" style="66" customWidth="1"/>
    <col min="1028" max="1028" width="21.7109375" style="66" customWidth="1"/>
    <col min="1029" max="1029" width="20.140625" style="66" customWidth="1"/>
    <col min="1030" max="1030" width="22.5703125" style="66" customWidth="1"/>
    <col min="1031" max="1281" width="11.42578125" style="66"/>
    <col min="1282" max="1282" width="49.42578125" style="66" customWidth="1"/>
    <col min="1283" max="1283" width="14.42578125" style="66" customWidth="1"/>
    <col min="1284" max="1284" width="21.7109375" style="66" customWidth="1"/>
    <col min="1285" max="1285" width="20.140625" style="66" customWidth="1"/>
    <col min="1286" max="1286" width="22.5703125" style="66" customWidth="1"/>
    <col min="1287" max="1537" width="11.42578125" style="66"/>
    <col min="1538" max="1538" width="49.42578125" style="66" customWidth="1"/>
    <col min="1539" max="1539" width="14.42578125" style="66" customWidth="1"/>
    <col min="1540" max="1540" width="21.7109375" style="66" customWidth="1"/>
    <col min="1541" max="1541" width="20.140625" style="66" customWidth="1"/>
    <col min="1542" max="1542" width="22.5703125" style="66" customWidth="1"/>
    <col min="1543" max="1793" width="11.42578125" style="66"/>
    <col min="1794" max="1794" width="49.42578125" style="66" customWidth="1"/>
    <col min="1795" max="1795" width="14.42578125" style="66" customWidth="1"/>
    <col min="1796" max="1796" width="21.7109375" style="66" customWidth="1"/>
    <col min="1797" max="1797" width="20.140625" style="66" customWidth="1"/>
    <col min="1798" max="1798" width="22.5703125" style="66" customWidth="1"/>
    <col min="1799" max="2049" width="11.42578125" style="66"/>
    <col min="2050" max="2050" width="49.42578125" style="66" customWidth="1"/>
    <col min="2051" max="2051" width="14.42578125" style="66" customWidth="1"/>
    <col min="2052" max="2052" width="21.7109375" style="66" customWidth="1"/>
    <col min="2053" max="2053" width="20.140625" style="66" customWidth="1"/>
    <col min="2054" max="2054" width="22.5703125" style="66" customWidth="1"/>
    <col min="2055" max="2305" width="11.42578125" style="66"/>
    <col min="2306" max="2306" width="49.42578125" style="66" customWidth="1"/>
    <col min="2307" max="2307" width="14.42578125" style="66" customWidth="1"/>
    <col min="2308" max="2308" width="21.7109375" style="66" customWidth="1"/>
    <col min="2309" max="2309" width="20.140625" style="66" customWidth="1"/>
    <col min="2310" max="2310" width="22.5703125" style="66" customWidth="1"/>
    <col min="2311" max="2561" width="11.42578125" style="66"/>
    <col min="2562" max="2562" width="49.42578125" style="66" customWidth="1"/>
    <col min="2563" max="2563" width="14.42578125" style="66" customWidth="1"/>
    <col min="2564" max="2564" width="21.7109375" style="66" customWidth="1"/>
    <col min="2565" max="2565" width="20.140625" style="66" customWidth="1"/>
    <col min="2566" max="2566" width="22.5703125" style="66" customWidth="1"/>
    <col min="2567" max="2817" width="11.42578125" style="66"/>
    <col min="2818" max="2818" width="49.42578125" style="66" customWidth="1"/>
    <col min="2819" max="2819" width="14.42578125" style="66" customWidth="1"/>
    <col min="2820" max="2820" width="21.7109375" style="66" customWidth="1"/>
    <col min="2821" max="2821" width="20.140625" style="66" customWidth="1"/>
    <col min="2822" max="2822" width="22.5703125" style="66" customWidth="1"/>
    <col min="2823" max="3073" width="11.42578125" style="66"/>
    <col min="3074" max="3074" width="49.42578125" style="66" customWidth="1"/>
    <col min="3075" max="3075" width="14.42578125" style="66" customWidth="1"/>
    <col min="3076" max="3076" width="21.7109375" style="66" customWidth="1"/>
    <col min="3077" max="3077" width="20.140625" style="66" customWidth="1"/>
    <col min="3078" max="3078" width="22.5703125" style="66" customWidth="1"/>
    <col min="3079" max="3329" width="11.42578125" style="66"/>
    <col min="3330" max="3330" width="49.42578125" style="66" customWidth="1"/>
    <col min="3331" max="3331" width="14.42578125" style="66" customWidth="1"/>
    <col min="3332" max="3332" width="21.7109375" style="66" customWidth="1"/>
    <col min="3333" max="3333" width="20.140625" style="66" customWidth="1"/>
    <col min="3334" max="3334" width="22.5703125" style="66" customWidth="1"/>
    <col min="3335" max="3585" width="11.42578125" style="66"/>
    <col min="3586" max="3586" width="49.42578125" style="66" customWidth="1"/>
    <col min="3587" max="3587" width="14.42578125" style="66" customWidth="1"/>
    <col min="3588" max="3588" width="21.7109375" style="66" customWidth="1"/>
    <col min="3589" max="3589" width="20.140625" style="66" customWidth="1"/>
    <col min="3590" max="3590" width="22.5703125" style="66" customWidth="1"/>
    <col min="3591" max="3841" width="11.42578125" style="66"/>
    <col min="3842" max="3842" width="49.42578125" style="66" customWidth="1"/>
    <col min="3843" max="3843" width="14.42578125" style="66" customWidth="1"/>
    <col min="3844" max="3844" width="21.7109375" style="66" customWidth="1"/>
    <col min="3845" max="3845" width="20.140625" style="66" customWidth="1"/>
    <col min="3846" max="3846" width="22.5703125" style="66" customWidth="1"/>
    <col min="3847" max="4097" width="11.42578125" style="66"/>
    <col min="4098" max="4098" width="49.42578125" style="66" customWidth="1"/>
    <col min="4099" max="4099" width="14.42578125" style="66" customWidth="1"/>
    <col min="4100" max="4100" width="21.7109375" style="66" customWidth="1"/>
    <col min="4101" max="4101" width="20.140625" style="66" customWidth="1"/>
    <col min="4102" max="4102" width="22.5703125" style="66" customWidth="1"/>
    <col min="4103" max="4353" width="11.42578125" style="66"/>
    <col min="4354" max="4354" width="49.42578125" style="66" customWidth="1"/>
    <col min="4355" max="4355" width="14.42578125" style="66" customWidth="1"/>
    <col min="4356" max="4356" width="21.7109375" style="66" customWidth="1"/>
    <col min="4357" max="4357" width="20.140625" style="66" customWidth="1"/>
    <col min="4358" max="4358" width="22.5703125" style="66" customWidth="1"/>
    <col min="4359" max="4609" width="11.42578125" style="66"/>
    <col min="4610" max="4610" width="49.42578125" style="66" customWidth="1"/>
    <col min="4611" max="4611" width="14.42578125" style="66" customWidth="1"/>
    <col min="4612" max="4612" width="21.7109375" style="66" customWidth="1"/>
    <col min="4613" max="4613" width="20.140625" style="66" customWidth="1"/>
    <col min="4614" max="4614" width="22.5703125" style="66" customWidth="1"/>
    <col min="4615" max="4865" width="11.42578125" style="66"/>
    <col min="4866" max="4866" width="49.42578125" style="66" customWidth="1"/>
    <col min="4867" max="4867" width="14.42578125" style="66" customWidth="1"/>
    <col min="4868" max="4868" width="21.7109375" style="66" customWidth="1"/>
    <col min="4869" max="4869" width="20.140625" style="66" customWidth="1"/>
    <col min="4870" max="4870" width="22.5703125" style="66" customWidth="1"/>
    <col min="4871" max="5121" width="11.42578125" style="66"/>
    <col min="5122" max="5122" width="49.42578125" style="66" customWidth="1"/>
    <col min="5123" max="5123" width="14.42578125" style="66" customWidth="1"/>
    <col min="5124" max="5124" width="21.7109375" style="66" customWidth="1"/>
    <col min="5125" max="5125" width="20.140625" style="66" customWidth="1"/>
    <col min="5126" max="5126" width="22.5703125" style="66" customWidth="1"/>
    <col min="5127" max="5377" width="11.42578125" style="66"/>
    <col min="5378" max="5378" width="49.42578125" style="66" customWidth="1"/>
    <col min="5379" max="5379" width="14.42578125" style="66" customWidth="1"/>
    <col min="5380" max="5380" width="21.7109375" style="66" customWidth="1"/>
    <col min="5381" max="5381" width="20.140625" style="66" customWidth="1"/>
    <col min="5382" max="5382" width="22.5703125" style="66" customWidth="1"/>
    <col min="5383" max="5633" width="11.42578125" style="66"/>
    <col min="5634" max="5634" width="49.42578125" style="66" customWidth="1"/>
    <col min="5635" max="5635" width="14.42578125" style="66" customWidth="1"/>
    <col min="5636" max="5636" width="21.7109375" style="66" customWidth="1"/>
    <col min="5637" max="5637" width="20.140625" style="66" customWidth="1"/>
    <col min="5638" max="5638" width="22.5703125" style="66" customWidth="1"/>
    <col min="5639" max="5889" width="11.42578125" style="66"/>
    <col min="5890" max="5890" width="49.42578125" style="66" customWidth="1"/>
    <col min="5891" max="5891" width="14.42578125" style="66" customWidth="1"/>
    <col min="5892" max="5892" width="21.7109375" style="66" customWidth="1"/>
    <col min="5893" max="5893" width="20.140625" style="66" customWidth="1"/>
    <col min="5894" max="5894" width="22.5703125" style="66" customWidth="1"/>
    <col min="5895" max="6145" width="11.42578125" style="66"/>
    <col min="6146" max="6146" width="49.42578125" style="66" customWidth="1"/>
    <col min="6147" max="6147" width="14.42578125" style="66" customWidth="1"/>
    <col min="6148" max="6148" width="21.7109375" style="66" customWidth="1"/>
    <col min="6149" max="6149" width="20.140625" style="66" customWidth="1"/>
    <col min="6150" max="6150" width="22.5703125" style="66" customWidth="1"/>
    <col min="6151" max="6401" width="11.42578125" style="66"/>
    <col min="6402" max="6402" width="49.42578125" style="66" customWidth="1"/>
    <col min="6403" max="6403" width="14.42578125" style="66" customWidth="1"/>
    <col min="6404" max="6404" width="21.7109375" style="66" customWidth="1"/>
    <col min="6405" max="6405" width="20.140625" style="66" customWidth="1"/>
    <col min="6406" max="6406" width="22.5703125" style="66" customWidth="1"/>
    <col min="6407" max="6657" width="11.42578125" style="66"/>
    <col min="6658" max="6658" width="49.42578125" style="66" customWidth="1"/>
    <col min="6659" max="6659" width="14.42578125" style="66" customWidth="1"/>
    <col min="6660" max="6660" width="21.7109375" style="66" customWidth="1"/>
    <col min="6661" max="6661" width="20.140625" style="66" customWidth="1"/>
    <col min="6662" max="6662" width="22.5703125" style="66" customWidth="1"/>
    <col min="6663" max="6913" width="11.42578125" style="66"/>
    <col min="6914" max="6914" width="49.42578125" style="66" customWidth="1"/>
    <col min="6915" max="6915" width="14.42578125" style="66" customWidth="1"/>
    <col min="6916" max="6916" width="21.7109375" style="66" customWidth="1"/>
    <col min="6917" max="6917" width="20.140625" style="66" customWidth="1"/>
    <col min="6918" max="6918" width="22.5703125" style="66" customWidth="1"/>
    <col min="6919" max="7169" width="11.42578125" style="66"/>
    <col min="7170" max="7170" width="49.42578125" style="66" customWidth="1"/>
    <col min="7171" max="7171" width="14.42578125" style="66" customWidth="1"/>
    <col min="7172" max="7172" width="21.7109375" style="66" customWidth="1"/>
    <col min="7173" max="7173" width="20.140625" style="66" customWidth="1"/>
    <col min="7174" max="7174" width="22.5703125" style="66" customWidth="1"/>
    <col min="7175" max="7425" width="11.42578125" style="66"/>
    <col min="7426" max="7426" width="49.42578125" style="66" customWidth="1"/>
    <col min="7427" max="7427" width="14.42578125" style="66" customWidth="1"/>
    <col min="7428" max="7428" width="21.7109375" style="66" customWidth="1"/>
    <col min="7429" max="7429" width="20.140625" style="66" customWidth="1"/>
    <col min="7430" max="7430" width="22.5703125" style="66" customWidth="1"/>
    <col min="7431" max="7681" width="11.42578125" style="66"/>
    <col min="7682" max="7682" width="49.42578125" style="66" customWidth="1"/>
    <col min="7683" max="7683" width="14.42578125" style="66" customWidth="1"/>
    <col min="7684" max="7684" width="21.7109375" style="66" customWidth="1"/>
    <col min="7685" max="7685" width="20.140625" style="66" customWidth="1"/>
    <col min="7686" max="7686" width="22.5703125" style="66" customWidth="1"/>
    <col min="7687" max="7937" width="11.42578125" style="66"/>
    <col min="7938" max="7938" width="49.42578125" style="66" customWidth="1"/>
    <col min="7939" max="7939" width="14.42578125" style="66" customWidth="1"/>
    <col min="7940" max="7940" width="21.7109375" style="66" customWidth="1"/>
    <col min="7941" max="7941" width="20.140625" style="66" customWidth="1"/>
    <col min="7942" max="7942" width="22.5703125" style="66" customWidth="1"/>
    <col min="7943" max="8193" width="11.42578125" style="66"/>
    <col min="8194" max="8194" width="49.42578125" style="66" customWidth="1"/>
    <col min="8195" max="8195" width="14.42578125" style="66" customWidth="1"/>
    <col min="8196" max="8196" width="21.7109375" style="66" customWidth="1"/>
    <col min="8197" max="8197" width="20.140625" style="66" customWidth="1"/>
    <col min="8198" max="8198" width="22.5703125" style="66" customWidth="1"/>
    <col min="8199" max="8449" width="11.42578125" style="66"/>
    <col min="8450" max="8450" width="49.42578125" style="66" customWidth="1"/>
    <col min="8451" max="8451" width="14.42578125" style="66" customWidth="1"/>
    <col min="8452" max="8452" width="21.7109375" style="66" customWidth="1"/>
    <col min="8453" max="8453" width="20.140625" style="66" customWidth="1"/>
    <col min="8454" max="8454" width="22.5703125" style="66" customWidth="1"/>
    <col min="8455" max="8705" width="11.42578125" style="66"/>
    <col min="8706" max="8706" width="49.42578125" style="66" customWidth="1"/>
    <col min="8707" max="8707" width="14.42578125" style="66" customWidth="1"/>
    <col min="8708" max="8708" width="21.7109375" style="66" customWidth="1"/>
    <col min="8709" max="8709" width="20.140625" style="66" customWidth="1"/>
    <col min="8710" max="8710" width="22.5703125" style="66" customWidth="1"/>
    <col min="8711" max="8961" width="11.42578125" style="66"/>
    <col min="8962" max="8962" width="49.42578125" style="66" customWidth="1"/>
    <col min="8963" max="8963" width="14.42578125" style="66" customWidth="1"/>
    <col min="8964" max="8964" width="21.7109375" style="66" customWidth="1"/>
    <col min="8965" max="8965" width="20.140625" style="66" customWidth="1"/>
    <col min="8966" max="8966" width="22.5703125" style="66" customWidth="1"/>
    <col min="8967" max="9217" width="11.42578125" style="66"/>
    <col min="9218" max="9218" width="49.42578125" style="66" customWidth="1"/>
    <col min="9219" max="9219" width="14.42578125" style="66" customWidth="1"/>
    <col min="9220" max="9220" width="21.7109375" style="66" customWidth="1"/>
    <col min="9221" max="9221" width="20.140625" style="66" customWidth="1"/>
    <col min="9222" max="9222" width="22.5703125" style="66" customWidth="1"/>
    <col min="9223" max="9473" width="11.42578125" style="66"/>
    <col min="9474" max="9474" width="49.42578125" style="66" customWidth="1"/>
    <col min="9475" max="9475" width="14.42578125" style="66" customWidth="1"/>
    <col min="9476" max="9476" width="21.7109375" style="66" customWidth="1"/>
    <col min="9477" max="9477" width="20.140625" style="66" customWidth="1"/>
    <col min="9478" max="9478" width="22.5703125" style="66" customWidth="1"/>
    <col min="9479" max="9729" width="11.42578125" style="66"/>
    <col min="9730" max="9730" width="49.42578125" style="66" customWidth="1"/>
    <col min="9731" max="9731" width="14.42578125" style="66" customWidth="1"/>
    <col min="9732" max="9732" width="21.7109375" style="66" customWidth="1"/>
    <col min="9733" max="9733" width="20.140625" style="66" customWidth="1"/>
    <col min="9734" max="9734" width="22.5703125" style="66" customWidth="1"/>
    <col min="9735" max="9985" width="11.42578125" style="66"/>
    <col min="9986" max="9986" width="49.42578125" style="66" customWidth="1"/>
    <col min="9987" max="9987" width="14.42578125" style="66" customWidth="1"/>
    <col min="9988" max="9988" width="21.7109375" style="66" customWidth="1"/>
    <col min="9989" max="9989" width="20.140625" style="66" customWidth="1"/>
    <col min="9990" max="9990" width="22.5703125" style="66" customWidth="1"/>
    <col min="9991" max="10241" width="11.42578125" style="66"/>
    <col min="10242" max="10242" width="49.42578125" style="66" customWidth="1"/>
    <col min="10243" max="10243" width="14.42578125" style="66" customWidth="1"/>
    <col min="10244" max="10244" width="21.7109375" style="66" customWidth="1"/>
    <col min="10245" max="10245" width="20.140625" style="66" customWidth="1"/>
    <col min="10246" max="10246" width="22.5703125" style="66" customWidth="1"/>
    <col min="10247" max="10497" width="11.42578125" style="66"/>
    <col min="10498" max="10498" width="49.42578125" style="66" customWidth="1"/>
    <col min="10499" max="10499" width="14.42578125" style="66" customWidth="1"/>
    <col min="10500" max="10500" width="21.7109375" style="66" customWidth="1"/>
    <col min="10501" max="10501" width="20.140625" style="66" customWidth="1"/>
    <col min="10502" max="10502" width="22.5703125" style="66" customWidth="1"/>
    <col min="10503" max="10753" width="11.42578125" style="66"/>
    <col min="10754" max="10754" width="49.42578125" style="66" customWidth="1"/>
    <col min="10755" max="10755" width="14.42578125" style="66" customWidth="1"/>
    <col min="10756" max="10756" width="21.7109375" style="66" customWidth="1"/>
    <col min="10757" max="10757" width="20.140625" style="66" customWidth="1"/>
    <col min="10758" max="10758" width="22.5703125" style="66" customWidth="1"/>
    <col min="10759" max="11009" width="11.42578125" style="66"/>
    <col min="11010" max="11010" width="49.42578125" style="66" customWidth="1"/>
    <col min="11011" max="11011" width="14.42578125" style="66" customWidth="1"/>
    <col min="11012" max="11012" width="21.7109375" style="66" customWidth="1"/>
    <col min="11013" max="11013" width="20.140625" style="66" customWidth="1"/>
    <col min="11014" max="11014" width="22.5703125" style="66" customWidth="1"/>
    <col min="11015" max="11265" width="11.42578125" style="66"/>
    <col min="11266" max="11266" width="49.42578125" style="66" customWidth="1"/>
    <col min="11267" max="11267" width="14.42578125" style="66" customWidth="1"/>
    <col min="11268" max="11268" width="21.7109375" style="66" customWidth="1"/>
    <col min="11269" max="11269" width="20.140625" style="66" customWidth="1"/>
    <col min="11270" max="11270" width="22.5703125" style="66" customWidth="1"/>
    <col min="11271" max="11521" width="11.42578125" style="66"/>
    <col min="11522" max="11522" width="49.42578125" style="66" customWidth="1"/>
    <col min="11523" max="11523" width="14.42578125" style="66" customWidth="1"/>
    <col min="11524" max="11524" width="21.7109375" style="66" customWidth="1"/>
    <col min="11525" max="11525" width="20.140625" style="66" customWidth="1"/>
    <col min="11526" max="11526" width="22.5703125" style="66" customWidth="1"/>
    <col min="11527" max="11777" width="11.42578125" style="66"/>
    <col min="11778" max="11778" width="49.42578125" style="66" customWidth="1"/>
    <col min="11779" max="11779" width="14.42578125" style="66" customWidth="1"/>
    <col min="11780" max="11780" width="21.7109375" style="66" customWidth="1"/>
    <col min="11781" max="11781" width="20.140625" style="66" customWidth="1"/>
    <col min="11782" max="11782" width="22.5703125" style="66" customWidth="1"/>
    <col min="11783" max="12033" width="11.42578125" style="66"/>
    <col min="12034" max="12034" width="49.42578125" style="66" customWidth="1"/>
    <col min="12035" max="12035" width="14.42578125" style="66" customWidth="1"/>
    <col min="12036" max="12036" width="21.7109375" style="66" customWidth="1"/>
    <col min="12037" max="12037" width="20.140625" style="66" customWidth="1"/>
    <col min="12038" max="12038" width="22.5703125" style="66" customWidth="1"/>
    <col min="12039" max="12289" width="11.42578125" style="66"/>
    <col min="12290" max="12290" width="49.42578125" style="66" customWidth="1"/>
    <col min="12291" max="12291" width="14.42578125" style="66" customWidth="1"/>
    <col min="12292" max="12292" width="21.7109375" style="66" customWidth="1"/>
    <col min="12293" max="12293" width="20.140625" style="66" customWidth="1"/>
    <col min="12294" max="12294" width="22.5703125" style="66" customWidth="1"/>
    <col min="12295" max="12545" width="11.42578125" style="66"/>
    <col min="12546" max="12546" width="49.42578125" style="66" customWidth="1"/>
    <col min="12547" max="12547" width="14.42578125" style="66" customWidth="1"/>
    <col min="12548" max="12548" width="21.7109375" style="66" customWidth="1"/>
    <col min="12549" max="12549" width="20.140625" style="66" customWidth="1"/>
    <col min="12550" max="12550" width="22.5703125" style="66" customWidth="1"/>
    <col min="12551" max="12801" width="11.42578125" style="66"/>
    <col min="12802" max="12802" width="49.42578125" style="66" customWidth="1"/>
    <col min="12803" max="12803" width="14.42578125" style="66" customWidth="1"/>
    <col min="12804" max="12804" width="21.7109375" style="66" customWidth="1"/>
    <col min="12805" max="12805" width="20.140625" style="66" customWidth="1"/>
    <col min="12806" max="12806" width="22.5703125" style="66" customWidth="1"/>
    <col min="12807" max="13057" width="11.42578125" style="66"/>
    <col min="13058" max="13058" width="49.42578125" style="66" customWidth="1"/>
    <col min="13059" max="13059" width="14.42578125" style="66" customWidth="1"/>
    <col min="13060" max="13060" width="21.7109375" style="66" customWidth="1"/>
    <col min="13061" max="13061" width="20.140625" style="66" customWidth="1"/>
    <col min="13062" max="13062" width="22.5703125" style="66" customWidth="1"/>
    <col min="13063" max="13313" width="11.42578125" style="66"/>
    <col min="13314" max="13314" width="49.42578125" style="66" customWidth="1"/>
    <col min="13315" max="13315" width="14.42578125" style="66" customWidth="1"/>
    <col min="13316" max="13316" width="21.7109375" style="66" customWidth="1"/>
    <col min="13317" max="13317" width="20.140625" style="66" customWidth="1"/>
    <col min="13318" max="13318" width="22.5703125" style="66" customWidth="1"/>
    <col min="13319" max="13569" width="11.42578125" style="66"/>
    <col min="13570" max="13570" width="49.42578125" style="66" customWidth="1"/>
    <col min="13571" max="13571" width="14.42578125" style="66" customWidth="1"/>
    <col min="13572" max="13572" width="21.7109375" style="66" customWidth="1"/>
    <col min="13573" max="13573" width="20.140625" style="66" customWidth="1"/>
    <col min="13574" max="13574" width="22.5703125" style="66" customWidth="1"/>
    <col min="13575" max="13825" width="11.42578125" style="66"/>
    <col min="13826" max="13826" width="49.42578125" style="66" customWidth="1"/>
    <col min="13827" max="13827" width="14.42578125" style="66" customWidth="1"/>
    <col min="13828" max="13828" width="21.7109375" style="66" customWidth="1"/>
    <col min="13829" max="13829" width="20.140625" style="66" customWidth="1"/>
    <col min="13830" max="13830" width="22.5703125" style="66" customWidth="1"/>
    <col min="13831" max="14081" width="11.42578125" style="66"/>
    <col min="14082" max="14082" width="49.42578125" style="66" customWidth="1"/>
    <col min="14083" max="14083" width="14.42578125" style="66" customWidth="1"/>
    <col min="14084" max="14084" width="21.7109375" style="66" customWidth="1"/>
    <col min="14085" max="14085" width="20.140625" style="66" customWidth="1"/>
    <col min="14086" max="14086" width="22.5703125" style="66" customWidth="1"/>
    <col min="14087" max="14337" width="11.42578125" style="66"/>
    <col min="14338" max="14338" width="49.42578125" style="66" customWidth="1"/>
    <col min="14339" max="14339" width="14.42578125" style="66" customWidth="1"/>
    <col min="14340" max="14340" width="21.7109375" style="66" customWidth="1"/>
    <col min="14341" max="14341" width="20.140625" style="66" customWidth="1"/>
    <col min="14342" max="14342" width="22.5703125" style="66" customWidth="1"/>
    <col min="14343" max="14593" width="11.42578125" style="66"/>
    <col min="14594" max="14594" width="49.42578125" style="66" customWidth="1"/>
    <col min="14595" max="14595" width="14.42578125" style="66" customWidth="1"/>
    <col min="14596" max="14596" width="21.7109375" style="66" customWidth="1"/>
    <col min="14597" max="14597" width="20.140625" style="66" customWidth="1"/>
    <col min="14598" max="14598" width="22.5703125" style="66" customWidth="1"/>
    <col min="14599" max="14849" width="11.42578125" style="66"/>
    <col min="14850" max="14850" width="49.42578125" style="66" customWidth="1"/>
    <col min="14851" max="14851" width="14.42578125" style="66" customWidth="1"/>
    <col min="14852" max="14852" width="21.7109375" style="66" customWidth="1"/>
    <col min="14853" max="14853" width="20.140625" style="66" customWidth="1"/>
    <col min="14854" max="14854" width="22.5703125" style="66" customWidth="1"/>
    <col min="14855" max="15105" width="11.42578125" style="66"/>
    <col min="15106" max="15106" width="49.42578125" style="66" customWidth="1"/>
    <col min="15107" max="15107" width="14.42578125" style="66" customWidth="1"/>
    <col min="15108" max="15108" width="21.7109375" style="66" customWidth="1"/>
    <col min="15109" max="15109" width="20.140625" style="66" customWidth="1"/>
    <col min="15110" max="15110" width="22.5703125" style="66" customWidth="1"/>
    <col min="15111" max="15361" width="11.42578125" style="66"/>
    <col min="15362" max="15362" width="49.42578125" style="66" customWidth="1"/>
    <col min="15363" max="15363" width="14.42578125" style="66" customWidth="1"/>
    <col min="15364" max="15364" width="21.7109375" style="66" customWidth="1"/>
    <col min="15365" max="15365" width="20.140625" style="66" customWidth="1"/>
    <col min="15366" max="15366" width="22.5703125" style="66" customWidth="1"/>
    <col min="15367" max="15617" width="11.42578125" style="66"/>
    <col min="15618" max="15618" width="49.42578125" style="66" customWidth="1"/>
    <col min="15619" max="15619" width="14.42578125" style="66" customWidth="1"/>
    <col min="15620" max="15620" width="21.7109375" style="66" customWidth="1"/>
    <col min="15621" max="15621" width="20.140625" style="66" customWidth="1"/>
    <col min="15622" max="15622" width="22.5703125" style="66" customWidth="1"/>
    <col min="15623" max="15873" width="11.42578125" style="66"/>
    <col min="15874" max="15874" width="49.42578125" style="66" customWidth="1"/>
    <col min="15875" max="15875" width="14.42578125" style="66" customWidth="1"/>
    <col min="15876" max="15876" width="21.7109375" style="66" customWidth="1"/>
    <col min="15877" max="15877" width="20.140625" style="66" customWidth="1"/>
    <col min="15878" max="15878" width="22.5703125" style="66" customWidth="1"/>
    <col min="15879" max="16129" width="11.42578125" style="66"/>
    <col min="16130" max="16130" width="49.42578125" style="66" customWidth="1"/>
    <col min="16131" max="16131" width="14.42578125" style="66" customWidth="1"/>
    <col min="16132" max="16132" width="21.7109375" style="66" customWidth="1"/>
    <col min="16133" max="16133" width="20.140625" style="66" customWidth="1"/>
    <col min="16134" max="16134" width="22.5703125" style="66" customWidth="1"/>
    <col min="16135" max="16384" width="11.42578125" style="66"/>
  </cols>
  <sheetData>
    <row r="6" spans="1:9" x14ac:dyDescent="0.25">
      <c r="A6" s="96" t="s">
        <v>51</v>
      </c>
      <c r="B6" s="96"/>
      <c r="C6" s="96"/>
      <c r="D6" s="96"/>
      <c r="E6" s="96"/>
      <c r="F6" s="96"/>
    </row>
    <row r="7" spans="1:9" x14ac:dyDescent="0.25">
      <c r="A7" s="96" t="s">
        <v>70</v>
      </c>
      <c r="B7" s="96"/>
      <c r="C7" s="96"/>
      <c r="D7" s="96"/>
      <c r="E7" s="96"/>
      <c r="F7" s="96"/>
    </row>
    <row r="8" spans="1:9" x14ac:dyDescent="0.25">
      <c r="A8" s="96" t="s">
        <v>103</v>
      </c>
      <c r="B8" s="96"/>
      <c r="C8" s="96"/>
      <c r="D8" s="96"/>
      <c r="E8" s="96"/>
      <c r="F8" s="96"/>
    </row>
    <row r="9" spans="1:9" x14ac:dyDescent="0.25">
      <c r="A9" s="96" t="s">
        <v>1</v>
      </c>
      <c r="B9" s="96"/>
      <c r="C9" s="96"/>
      <c r="D9" s="96"/>
      <c r="E9" s="96"/>
      <c r="F9" s="96"/>
    </row>
    <row r="10" spans="1:9" ht="16.5" thickBot="1" x14ac:dyDescent="0.3"/>
    <row r="11" spans="1:9" ht="30.75" customHeight="1" thickBot="1" x14ac:dyDescent="0.25">
      <c r="A11" s="70" t="s">
        <v>53</v>
      </c>
      <c r="B11" s="71" t="s">
        <v>54</v>
      </c>
      <c r="C11" s="72"/>
      <c r="D11" s="73" t="s">
        <v>71</v>
      </c>
      <c r="E11" s="71" t="s">
        <v>56</v>
      </c>
      <c r="F11" s="74" t="s">
        <v>57</v>
      </c>
    </row>
    <row r="12" spans="1:9" ht="25.5" customHeight="1" x14ac:dyDescent="0.25">
      <c r="A12" s="80">
        <v>51</v>
      </c>
      <c r="B12" s="79" t="s">
        <v>72</v>
      </c>
      <c r="C12" s="79"/>
      <c r="D12" s="78">
        <f>SUM(D13:D18)</f>
        <v>2934045</v>
      </c>
      <c r="E12" s="78">
        <f>SUM(E13:E18)</f>
        <v>476876.91</v>
      </c>
      <c r="F12" s="78">
        <f>+D12-E12</f>
        <v>2457168.09</v>
      </c>
      <c r="I12" s="67"/>
    </row>
    <row r="13" spans="1:9" ht="25.5" customHeight="1" x14ac:dyDescent="0.25">
      <c r="A13" s="68">
        <v>511</v>
      </c>
      <c r="B13" s="69" t="s">
        <v>73</v>
      </c>
      <c r="D13" s="75">
        <v>76800</v>
      </c>
      <c r="E13" s="75">
        <v>9200</v>
      </c>
      <c r="F13" s="75">
        <f t="shared" ref="F13:F35" si="0">+D13-E13</f>
        <v>67600</v>
      </c>
    </row>
    <row r="14" spans="1:9" ht="25.5" customHeight="1" x14ac:dyDescent="0.25">
      <c r="A14" s="68">
        <v>512</v>
      </c>
      <c r="B14" s="69" t="s">
        <v>74</v>
      </c>
      <c r="D14" s="75">
        <v>2392700</v>
      </c>
      <c r="E14" s="75">
        <v>410955.67</v>
      </c>
      <c r="F14" s="75">
        <f t="shared" si="0"/>
        <v>1981744.33</v>
      </c>
    </row>
    <row r="15" spans="1:9" ht="25.5" customHeight="1" x14ac:dyDescent="0.25">
      <c r="A15" s="68">
        <v>514</v>
      </c>
      <c r="B15" s="69" t="s">
        <v>75</v>
      </c>
      <c r="D15" s="75">
        <v>111315</v>
      </c>
      <c r="E15" s="75">
        <v>20568.43</v>
      </c>
      <c r="F15" s="75">
        <f t="shared" si="0"/>
        <v>90746.57</v>
      </c>
    </row>
    <row r="16" spans="1:9" ht="25.5" customHeight="1" x14ac:dyDescent="0.25">
      <c r="A16" s="68">
        <v>515</v>
      </c>
      <c r="B16" s="69" t="s">
        <v>76</v>
      </c>
      <c r="D16" s="75">
        <v>150600</v>
      </c>
      <c r="E16" s="75">
        <v>28363.14</v>
      </c>
      <c r="F16" s="75">
        <f t="shared" si="0"/>
        <v>122236.86</v>
      </c>
    </row>
    <row r="17" spans="1:6" ht="25.5" customHeight="1" x14ac:dyDescent="0.25">
      <c r="A17" s="68">
        <v>517</v>
      </c>
      <c r="B17" s="69" t="s">
        <v>77</v>
      </c>
      <c r="D17" s="75">
        <v>161935</v>
      </c>
      <c r="E17" s="75">
        <v>4251.99</v>
      </c>
      <c r="F17" s="75">
        <f t="shared" si="0"/>
        <v>157683.01</v>
      </c>
    </row>
    <row r="18" spans="1:6" ht="25.5" customHeight="1" x14ac:dyDescent="0.25">
      <c r="A18" s="68">
        <v>519</v>
      </c>
      <c r="B18" s="69" t="s">
        <v>78</v>
      </c>
      <c r="D18" s="75">
        <v>40695</v>
      </c>
      <c r="E18" s="75">
        <v>3537.68</v>
      </c>
      <c r="F18" s="75">
        <f t="shared" si="0"/>
        <v>37157.32</v>
      </c>
    </row>
    <row r="19" spans="1:6" ht="25.5" customHeight="1" x14ac:dyDescent="0.25">
      <c r="A19" s="80">
        <v>54</v>
      </c>
      <c r="B19" s="79" t="s">
        <v>79</v>
      </c>
      <c r="C19" s="79"/>
      <c r="D19" s="78">
        <f>SUM(D20:D24)</f>
        <v>941615</v>
      </c>
      <c r="E19" s="78">
        <f>SUM(E20:E24)</f>
        <v>53813.66</v>
      </c>
      <c r="F19" s="78">
        <f>+D19-E19</f>
        <v>887801.34</v>
      </c>
    </row>
    <row r="20" spans="1:6" ht="25.5" customHeight="1" x14ac:dyDescent="0.25">
      <c r="A20" s="68">
        <v>541</v>
      </c>
      <c r="B20" s="69" t="s">
        <v>80</v>
      </c>
      <c r="D20" s="75">
        <v>210735</v>
      </c>
      <c r="E20" s="75">
        <v>15379.13</v>
      </c>
      <c r="F20" s="75">
        <f t="shared" si="0"/>
        <v>195355.87</v>
      </c>
    </row>
    <row r="21" spans="1:6" ht="25.5" customHeight="1" x14ac:dyDescent="0.25">
      <c r="A21" s="68">
        <v>542</v>
      </c>
      <c r="B21" s="69" t="s">
        <v>81</v>
      </c>
      <c r="D21" s="75">
        <v>138470</v>
      </c>
      <c r="E21" s="75">
        <v>14878.7</v>
      </c>
      <c r="F21" s="75">
        <f t="shared" si="0"/>
        <v>123591.3</v>
      </c>
    </row>
    <row r="22" spans="1:6" ht="25.5" customHeight="1" x14ac:dyDescent="0.25">
      <c r="A22" s="68">
        <v>543</v>
      </c>
      <c r="B22" s="69" t="s">
        <v>82</v>
      </c>
      <c r="D22" s="75">
        <v>382410</v>
      </c>
      <c r="E22" s="75">
        <v>21122.83</v>
      </c>
      <c r="F22" s="75">
        <f t="shared" si="0"/>
        <v>361287.17</v>
      </c>
    </row>
    <row r="23" spans="1:6" ht="25.5" customHeight="1" x14ac:dyDescent="0.25">
      <c r="A23" s="68">
        <v>544</v>
      </c>
      <c r="B23" s="69" t="s">
        <v>83</v>
      </c>
      <c r="D23" s="75">
        <v>91200</v>
      </c>
      <c r="E23" s="75">
        <v>2283</v>
      </c>
      <c r="F23" s="75">
        <f t="shared" si="0"/>
        <v>88917</v>
      </c>
    </row>
    <row r="24" spans="1:6" ht="25.5" customHeight="1" x14ac:dyDescent="0.25">
      <c r="A24" s="68">
        <v>545</v>
      </c>
      <c r="B24" s="69" t="s">
        <v>84</v>
      </c>
      <c r="D24" s="75">
        <v>118800</v>
      </c>
      <c r="E24" s="75">
        <v>150</v>
      </c>
      <c r="F24" s="75">
        <f t="shared" si="0"/>
        <v>118650</v>
      </c>
    </row>
    <row r="25" spans="1:6" ht="25.5" customHeight="1" x14ac:dyDescent="0.25">
      <c r="A25" s="80">
        <v>55</v>
      </c>
      <c r="B25" s="79" t="s">
        <v>36</v>
      </c>
      <c r="C25" s="79"/>
      <c r="D25" s="78">
        <f>SUM(D26:D28)</f>
        <v>410525</v>
      </c>
      <c r="E25" s="78">
        <f>SUM(E26:E28)</f>
        <v>167407.73000000001</v>
      </c>
      <c r="F25" s="78">
        <f t="shared" si="0"/>
        <v>243117.27</v>
      </c>
    </row>
    <row r="26" spans="1:6" ht="25.5" customHeight="1" x14ac:dyDescent="0.25">
      <c r="A26" s="68">
        <v>555</v>
      </c>
      <c r="B26" s="69" t="s">
        <v>85</v>
      </c>
      <c r="D26" s="75">
        <v>8825</v>
      </c>
      <c r="E26" s="75">
        <v>863.79</v>
      </c>
      <c r="F26" s="75">
        <f t="shared" si="0"/>
        <v>7961.21</v>
      </c>
    </row>
    <row r="27" spans="1:6" ht="25.5" customHeight="1" x14ac:dyDescent="0.25">
      <c r="A27" s="68">
        <v>556</v>
      </c>
      <c r="B27" s="69" t="s">
        <v>86</v>
      </c>
      <c r="D27" s="75">
        <v>401200</v>
      </c>
      <c r="E27" s="75">
        <v>166543.94</v>
      </c>
      <c r="F27" s="75">
        <f t="shared" si="0"/>
        <v>234656.06</v>
      </c>
    </row>
    <row r="28" spans="1:6" ht="25.5" customHeight="1" x14ac:dyDescent="0.25">
      <c r="A28" s="68">
        <v>557</v>
      </c>
      <c r="B28" s="69" t="s">
        <v>87</v>
      </c>
      <c r="D28" s="75">
        <v>500</v>
      </c>
      <c r="E28" s="75">
        <v>0</v>
      </c>
      <c r="F28" s="75">
        <f t="shared" si="0"/>
        <v>500</v>
      </c>
    </row>
    <row r="29" spans="1:6" ht="25.5" customHeight="1" x14ac:dyDescent="0.25">
      <c r="A29" s="80">
        <v>56</v>
      </c>
      <c r="B29" s="79" t="s">
        <v>88</v>
      </c>
      <c r="C29" s="79"/>
      <c r="D29" s="78">
        <f>SUM(D30:D31)</f>
        <v>62100</v>
      </c>
      <c r="E29" s="78">
        <f>SUM(E30:E31)</f>
        <v>0</v>
      </c>
      <c r="F29" s="78">
        <f t="shared" si="0"/>
        <v>62100</v>
      </c>
    </row>
    <row r="30" spans="1:6" ht="25.5" customHeight="1" x14ac:dyDescent="0.25">
      <c r="A30" s="68">
        <v>563</v>
      </c>
      <c r="B30" s="69" t="s">
        <v>89</v>
      </c>
      <c r="D30" s="75">
        <v>17100</v>
      </c>
      <c r="E30" s="75">
        <v>0</v>
      </c>
      <c r="F30" s="75">
        <f t="shared" si="0"/>
        <v>17100</v>
      </c>
    </row>
    <row r="31" spans="1:6" ht="25.5" customHeight="1" x14ac:dyDescent="0.25">
      <c r="A31" s="68">
        <v>564</v>
      </c>
      <c r="B31" s="69" t="s">
        <v>90</v>
      </c>
      <c r="D31" s="75">
        <v>45000</v>
      </c>
      <c r="E31" s="75">
        <v>0</v>
      </c>
      <c r="F31" s="75">
        <f t="shared" si="0"/>
        <v>45000</v>
      </c>
    </row>
    <row r="32" spans="1:6" ht="25.5" customHeight="1" x14ac:dyDescent="0.25">
      <c r="A32" s="80">
        <v>61</v>
      </c>
      <c r="B32" s="79" t="s">
        <v>91</v>
      </c>
      <c r="C32" s="79"/>
      <c r="D32" s="78">
        <f>SUM(D33:D35)</f>
        <v>246215</v>
      </c>
      <c r="E32" s="78">
        <f>SUM(E33:E35)</f>
        <v>302.17</v>
      </c>
      <c r="F32" s="78">
        <f t="shared" si="0"/>
        <v>245912.83</v>
      </c>
    </row>
    <row r="33" spans="1:7" ht="25.5" customHeight="1" x14ac:dyDescent="0.25">
      <c r="A33" s="68">
        <v>611</v>
      </c>
      <c r="B33" s="69" t="s">
        <v>92</v>
      </c>
      <c r="D33" s="75">
        <v>124165</v>
      </c>
      <c r="E33" s="75">
        <v>302.17</v>
      </c>
      <c r="F33" s="75">
        <f t="shared" si="0"/>
        <v>123862.83</v>
      </c>
    </row>
    <row r="34" spans="1:7" ht="25.5" customHeight="1" x14ac:dyDescent="0.25">
      <c r="A34" s="68">
        <v>614</v>
      </c>
      <c r="B34" s="69" t="s">
        <v>93</v>
      </c>
      <c r="D34" s="75">
        <v>8350</v>
      </c>
      <c r="E34" s="75">
        <v>0</v>
      </c>
      <c r="F34" s="75">
        <f t="shared" si="0"/>
        <v>8350</v>
      </c>
    </row>
    <row r="35" spans="1:7" ht="25.5" customHeight="1" x14ac:dyDescent="0.25">
      <c r="A35" s="68">
        <v>616</v>
      </c>
      <c r="B35" s="69" t="s">
        <v>94</v>
      </c>
      <c r="D35" s="75">
        <v>113700</v>
      </c>
      <c r="E35" s="75">
        <v>0</v>
      </c>
      <c r="F35" s="75">
        <f t="shared" si="0"/>
        <v>113700</v>
      </c>
    </row>
    <row r="36" spans="1:7" ht="25.5" customHeight="1" x14ac:dyDescent="0.25">
      <c r="C36" s="76" t="s">
        <v>67</v>
      </c>
      <c r="D36" s="77">
        <f>D32+D29+D25+D19+D12</f>
        <v>4594500</v>
      </c>
      <c r="E36" s="77">
        <f t="shared" ref="E36:F36" si="1">E32+E29+E25+E19+E12</f>
        <v>698400.47</v>
      </c>
      <c r="F36" s="77">
        <f t="shared" si="1"/>
        <v>3896099.53</v>
      </c>
      <c r="G36" s="67"/>
    </row>
    <row r="37" spans="1:7" ht="25.5" customHeight="1" x14ac:dyDescent="0.25">
      <c r="C37" s="76" t="s">
        <v>68</v>
      </c>
      <c r="D37" s="78">
        <f>+D36</f>
        <v>4594500</v>
      </c>
      <c r="E37" s="78">
        <f t="shared" ref="E37:F37" si="2">+E36</f>
        <v>698400.47</v>
      </c>
      <c r="F37" s="78">
        <f t="shared" si="2"/>
        <v>3896099.53</v>
      </c>
    </row>
    <row r="41" spans="1:7" x14ac:dyDescent="0.25">
      <c r="B41" s="79"/>
      <c r="C41" s="79"/>
      <c r="D41" s="79"/>
      <c r="E41" s="79"/>
    </row>
    <row r="42" spans="1:7" x14ac:dyDescent="0.25">
      <c r="B42" s="79"/>
      <c r="C42" s="79"/>
      <c r="D42" s="79"/>
      <c r="E42" s="79"/>
    </row>
  </sheetData>
  <mergeCells count="4">
    <mergeCell ref="A6:F6"/>
    <mergeCell ref="A7:F7"/>
    <mergeCell ref="A8:F8"/>
    <mergeCell ref="A9:F9"/>
  </mergeCells>
  <pageMargins left="0.75" right="0.75" top="1" bottom="1" header="0" footer="0"/>
  <pageSetup scale="85" orientation="landscape" horizontalDpi="4294967293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Estado de Situación Financiera</vt:lpstr>
      <vt:lpstr>Estado de Rendimiento Económico</vt:lpstr>
      <vt:lpstr>Estado de Flujo de Fondos</vt:lpstr>
      <vt:lpstr>Estado de Ejecución de Ingresos</vt:lpstr>
      <vt:lpstr>Estado de Ejecución de Egresos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Gerardo Campos</dc:creator>
  <cp:lastModifiedBy>José Reyes</cp:lastModifiedBy>
  <cp:lastPrinted>2021-04-27T17:02:41Z</cp:lastPrinted>
  <dcterms:created xsi:type="dcterms:W3CDTF">2020-10-28T15:18:47Z</dcterms:created>
  <dcterms:modified xsi:type="dcterms:W3CDTF">2021-04-27T21:01:17Z</dcterms:modified>
</cp:coreProperties>
</file>