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ampos\Documents\OIR\"/>
    </mc:Choice>
  </mc:AlternateContent>
  <xr:revisionPtr revIDLastSave="0" documentId="13_ncr:1_{6EC5F6A3-0BDE-49D3-8969-637EF09A84AC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Estado de Situación Financiera" sheetId="1" r:id="rId1"/>
    <sheet name="Estado de Rendimiento Económico" sheetId="2" r:id="rId2"/>
    <sheet name="Estado de Flujo de Fondos" sheetId="3" r:id="rId3"/>
    <sheet name="Estado de Ejecución de Ingresos" sheetId="4" r:id="rId4"/>
    <sheet name="Estado de Ejecución de Egresos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2" i="4"/>
  <c r="F18" i="4"/>
  <c r="E22" i="4"/>
  <c r="E33" i="5"/>
  <c r="E30" i="5"/>
  <c r="E25" i="5"/>
  <c r="E19" i="5"/>
  <c r="E12" i="5"/>
  <c r="B19" i="2"/>
  <c r="E39" i="5" l="1"/>
  <c r="F39" i="5" s="1"/>
  <c r="D39" i="5"/>
  <c r="E40" i="5"/>
  <c r="D40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E23" i="4"/>
  <c r="D23" i="4"/>
  <c r="D22" i="4"/>
  <c r="F21" i="4"/>
  <c r="F20" i="4"/>
  <c r="F19" i="4"/>
  <c r="F17" i="4"/>
  <c r="F16" i="4"/>
  <c r="F15" i="4"/>
  <c r="F14" i="4"/>
  <c r="F13" i="4"/>
  <c r="B17" i="3"/>
  <c r="B19" i="3"/>
  <c r="B14" i="3"/>
  <c r="B12" i="3"/>
  <c r="E16" i="2"/>
  <c r="B21" i="2"/>
  <c r="F34" i="1"/>
  <c r="F32" i="1"/>
  <c r="F30" i="1"/>
  <c r="F14" i="1"/>
  <c r="F16" i="1"/>
  <c r="F19" i="1"/>
  <c r="F21" i="1"/>
  <c r="F40" i="5" l="1"/>
  <c r="F23" i="4"/>
  <c r="B22" i="3"/>
  <c r="F37" i="1"/>
  <c r="F25" i="1"/>
</calcChain>
</file>

<file path=xl/sharedStrings.xml><?xml version="1.0" encoding="utf-8"?>
<sst xmlns="http://schemas.openxmlformats.org/spreadsheetml/2006/main" count="129" uniqueCount="109">
  <si>
    <t>ESTADO DE SITUACIÓN FINANCIERA</t>
  </si>
  <si>
    <t>(EN DOLARES)</t>
  </si>
  <si>
    <t xml:space="preserve"> RECURSOS</t>
  </si>
  <si>
    <t>Parcial</t>
  </si>
  <si>
    <t xml:space="preserve">          Total</t>
  </si>
  <si>
    <t>Fondos</t>
  </si>
  <si>
    <t>Disponibilidades</t>
  </si>
  <si>
    <t>Inversiones Financieras</t>
  </si>
  <si>
    <t>Deudores Financieros</t>
  </si>
  <si>
    <t>Inversiones Intangibles</t>
  </si>
  <si>
    <t>Inversiones en Existencias</t>
  </si>
  <si>
    <t>Existencias Institucionales</t>
  </si>
  <si>
    <t>Inversiones en Bienes de Uso</t>
  </si>
  <si>
    <t>Bienes Depreciables</t>
  </si>
  <si>
    <t>Bienes no Depreciables</t>
  </si>
  <si>
    <t>TOTAL RECURSOS</t>
  </si>
  <si>
    <t>OBLIGACIONES</t>
  </si>
  <si>
    <t>Deuda Corriente</t>
  </si>
  <si>
    <t>Depósitos de Terceros</t>
  </si>
  <si>
    <t>Financiamiento de Terceros</t>
  </si>
  <si>
    <t>Patrimonio Estatal</t>
  </si>
  <si>
    <t>Patrimonio</t>
  </si>
  <si>
    <t>TOTAL OBLIGACIONES</t>
  </si>
  <si>
    <t xml:space="preserve">      </t>
  </si>
  <si>
    <t xml:space="preserve">Acreedores Financieros                                                             </t>
  </si>
  <si>
    <t xml:space="preserve">             </t>
  </si>
  <si>
    <t>RESULTADO DEL EJERCICIO</t>
  </si>
  <si>
    <t>GASTOS DE GESTIÓN</t>
  </si>
  <si>
    <t>CORRIENTE</t>
  </si>
  <si>
    <t>INGRESOS DE GESTIÓN</t>
  </si>
  <si>
    <t>Gastos en Personal</t>
  </si>
  <si>
    <t>Ingresos por Transferencias Corrientes Recibidas</t>
  </si>
  <si>
    <t>Gastos en Bienes de Consumo y Servicios</t>
  </si>
  <si>
    <t>Ingresos por ventas de bienes y Servicios</t>
  </si>
  <si>
    <t>Gastos en Bienes Capitalizables</t>
  </si>
  <si>
    <t>Ingresos por Actualizaciones y Ajustes</t>
  </si>
  <si>
    <t>Gastos Financieros y Otros</t>
  </si>
  <si>
    <t>Gastos en Transferencias Otorgadas</t>
  </si>
  <si>
    <t>SUB TOTAL INGRESOS</t>
  </si>
  <si>
    <t>Costos de Ventas y Cargos Calculados</t>
  </si>
  <si>
    <t>SUB TOTAL GASTOS</t>
  </si>
  <si>
    <t>TOTAL DE GASTOS DE GESTIÓN</t>
  </si>
  <si>
    <t>ESTADO DE RENDIMIENTO ECONÓMICO</t>
  </si>
  <si>
    <t>ESTADO DE FLUJO DE FONDOS</t>
  </si>
  <si>
    <t>ESTRUCTURA</t>
  </si>
  <si>
    <t>DISPONIBILIDADES INICIALES</t>
  </si>
  <si>
    <t>RESULTADO OPERACIONAL NETO</t>
  </si>
  <si>
    <t>FUENTES OPERACIONALES</t>
  </si>
  <si>
    <t>USOS OPERACIONALES</t>
  </si>
  <si>
    <t>FINANCIAMIENTO DE TERCEROS NETO</t>
  </si>
  <si>
    <t>SERVICIO DE LA DEUDA</t>
  </si>
  <si>
    <t>RESULTADO NO OPERACIONAL NETO</t>
  </si>
  <si>
    <t>FUENTES NO OPERACIONALES</t>
  </si>
  <si>
    <t>USOS NO OPERACIONALES</t>
  </si>
  <si>
    <t>DISPONIBILIDAD FINAL</t>
  </si>
  <si>
    <t>AUTORIDAD MARITIMA PORTUARIA</t>
  </si>
  <si>
    <t>ESTADO DE EJECUCIÓN PRESUPUESTARIA DE INGRESOS</t>
  </si>
  <si>
    <t>CODIGO</t>
  </si>
  <si>
    <t>CONCEPTO</t>
  </si>
  <si>
    <t>PRESUPUESTO</t>
  </si>
  <si>
    <t xml:space="preserve">DEVENGADO </t>
  </si>
  <si>
    <t>SALDO 
PRESUPUESTARIO</t>
  </si>
  <si>
    <t xml:space="preserve">TASAS Y DERECHOS </t>
  </si>
  <si>
    <t>Derechos</t>
  </si>
  <si>
    <t>INGRESOS FINANCIEROS Y OTROS</t>
  </si>
  <si>
    <t>Indemnizaciones y Valores no Reclamados</t>
  </si>
  <si>
    <t>Otros Ingresos no Clasificados</t>
  </si>
  <si>
    <t>TRANSFERENCIAS CORRIENTES</t>
  </si>
  <si>
    <t>Transferencias corrientes del Sector Público</t>
  </si>
  <si>
    <t>Transferencias corrientes del Sector Privado</t>
  </si>
  <si>
    <t>SALDOS AÑOS ANTERIORES</t>
  </si>
  <si>
    <t>Saldos Iniciales de Caja y Banco</t>
  </si>
  <si>
    <t>Total Rubro</t>
  </si>
  <si>
    <t>Total Cuenta</t>
  </si>
  <si>
    <t>.</t>
  </si>
  <si>
    <t>ESTADO DE EJECUCIÓN PRESUPUESTARIA DE EGRESOS</t>
  </si>
  <si>
    <t>CRÉDITO 
PRESUPUESTARIO</t>
  </si>
  <si>
    <t>Remuneraciones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</si>
  <si>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</si>
  <si>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</si>
  <si>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</si>
  <si>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</si>
  <si>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Indemnizaciones</t>
  </si>
  <si>
    <t>Remuneraciones Diversas</t>
  </si>
  <si>
    <t>Adquisiciones de Bienes y Servicios</t>
  </si>
  <si>
    <t>Bienes de Uso y Consumo</t>
  </si>
  <si>
    <t>Servicios Básicos</t>
  </si>
  <si>
    <t>Servicios Generales y Arrendamientos</t>
  </si>
  <si>
    <t>Pasajes y Viáticos</t>
  </si>
  <si>
    <t>Consultoría, Estudios e Investigaciones</t>
  </si>
  <si>
    <t>Intereses y Comisiones de Emprestitos Internos</t>
  </si>
  <si>
    <t>Impuestos, Tasas y Derechos</t>
  </si>
  <si>
    <t>Seguros, Comisiones y Gastos Bancarios</t>
  </si>
  <si>
    <t>Otros Gastos No Clasificados</t>
  </si>
  <si>
    <t>Transferencias Corrientes</t>
  </si>
  <si>
    <t>Transferencias Corrientes al Sector Privado</t>
  </si>
  <si>
    <t>Transferencias Corrientes al Sector Externo</t>
  </si>
  <si>
    <t>Inversiones en Activos Fijos</t>
  </si>
  <si>
    <t>Bienes Muebles</t>
  </si>
  <si>
    <t>Intangibles</t>
  </si>
  <si>
    <t>Infraestructuras</t>
  </si>
  <si>
    <t>Amortización de Endeudamiento Público</t>
  </si>
  <si>
    <t>Amortizaciónd de Empréstitos Internos</t>
  </si>
  <si>
    <t>AUTORIDAD MARÍTIMA PORTUARIA</t>
  </si>
  <si>
    <t>Al 31 DE DICIEMBRE DEL 2020</t>
  </si>
  <si>
    <t>Del 1 de Enero al 31 de Diciembre de 2020</t>
  </si>
  <si>
    <t>Gastos de Actualizaciones y Ajustes</t>
  </si>
  <si>
    <t>Del 1 de Enero al 31 de Diciembre del 2020</t>
  </si>
  <si>
    <t>Reporte Acumulado 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</si>
</sst>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9" fillId="0" borderId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4" fontId="0" fillId="0" borderId="1" xfId="0" applyNumberFormat="1" applyFont="1" applyBorder="1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2" xfId="0" applyNumberFormat="1" applyFont="1" applyBorder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/>
    <xf numFmtId="0" fontId="0" fillId="0" borderId="5" xfId="0" applyBorder="1"/>
    <xf numFmtId="4" fontId="1" fillId="0" borderId="2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4" fillId="0" borderId="0" xfId="0" applyFont="1"/>
    <xf numFmtId="4" fontId="1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justify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9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justify" vertical="center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4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1"/>
    <xf numFmtId="0" fontId="15" fillId="0" borderId="0" xfId="1" applyAlignment="1">
      <alignment horizontal="left"/>
    </xf>
    <xf numFmtId="0" fontId="16" fillId="0" borderId="0" xfId="1" applyFont="1"/>
    <xf numFmtId="0" fontId="17" fillId="0" borderId="11" xfId="1" applyFont="1" applyBorder="1" applyAlignment="1">
      <alignment horizontal="left" vertical="center"/>
    </xf>
    <xf numFmtId="0" fontId="17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7" fillId="0" borderId="7" xfId="1" applyFont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8" fillId="0" borderId="0" xfId="1" applyFont="1"/>
    <xf numFmtId="4" fontId="18" fillId="0" borderId="0" xfId="1" applyNumberFormat="1" applyFont="1"/>
    <xf numFmtId="2" fontId="18" fillId="0" borderId="0" xfId="1" applyNumberFormat="1" applyFont="1"/>
    <xf numFmtId="164" fontId="4" fillId="0" borderId="0" xfId="2" applyFont="1"/>
    <xf numFmtId="0" fontId="18" fillId="0" borderId="12" xfId="1" applyFont="1" applyBorder="1"/>
    <xf numFmtId="4" fontId="18" fillId="0" borderId="12" xfId="1" applyNumberFormat="1" applyFont="1" applyBorder="1"/>
    <xf numFmtId="0" fontId="17" fillId="0" borderId="0" xfId="1" applyFont="1" applyAlignment="1">
      <alignment horizontal="right"/>
    </xf>
    <xf numFmtId="164" fontId="17" fillId="0" borderId="0" xfId="2" applyFont="1" applyAlignment="1">
      <alignment horizontal="right"/>
    </xf>
    <xf numFmtId="164" fontId="17" fillId="0" borderId="0" xfId="2" applyFont="1"/>
    <xf numFmtId="0" fontId="19" fillId="0" borderId="0" xfId="3"/>
    <xf numFmtId="4" fontId="19" fillId="0" borderId="0" xfId="3" applyNumberFormat="1"/>
    <xf numFmtId="0" fontId="18" fillId="0" borderId="0" xfId="3" applyFont="1" applyAlignment="1">
      <alignment horizontal="left"/>
    </xf>
    <xf numFmtId="0" fontId="18" fillId="0" borderId="0" xfId="3" applyFont="1"/>
    <xf numFmtId="0" fontId="17" fillId="0" borderId="11" xfId="3" applyFont="1" applyBorder="1" applyAlignment="1">
      <alignment horizontal="left" vertical="center"/>
    </xf>
    <xf numFmtId="0" fontId="17" fillId="0" borderId="8" xfId="3" applyFont="1" applyBorder="1" applyAlignment="1">
      <alignment horizontal="center" vertical="center"/>
    </xf>
    <xf numFmtId="0" fontId="17" fillId="0" borderId="8" xfId="3" applyFont="1" applyBorder="1" applyAlignment="1">
      <alignment vertical="center"/>
    </xf>
    <xf numFmtId="0" fontId="17" fillId="0" borderId="8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4" fontId="18" fillId="0" borderId="0" xfId="3" applyNumberFormat="1" applyFont="1"/>
    <xf numFmtId="0" fontId="18" fillId="0" borderId="12" xfId="3" applyFont="1" applyBorder="1"/>
    <xf numFmtId="4" fontId="18" fillId="0" borderId="12" xfId="3" applyNumberFormat="1" applyFont="1" applyBorder="1"/>
    <xf numFmtId="0" fontId="17" fillId="0" borderId="0" xfId="3" applyFont="1" applyAlignment="1">
      <alignment horizontal="right"/>
    </xf>
    <xf numFmtId="4" fontId="17" fillId="0" borderId="0" xfId="3" applyNumberFormat="1" applyFont="1" applyAlignment="1">
      <alignment horizontal="right"/>
    </xf>
    <xf numFmtId="4" fontId="17" fillId="0" borderId="0" xfId="3" applyNumberFormat="1" applyFont="1"/>
    <xf numFmtId="0" fontId="17" fillId="0" borderId="0" xfId="3" applyFont="1"/>
    <xf numFmtId="0" fontId="17" fillId="0" borderId="0" xfId="3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12" xfId="1" applyFont="1" applyBorder="1" applyAlignment="1">
      <alignment horizontal="left"/>
    </xf>
    <xf numFmtId="0" fontId="17" fillId="0" borderId="0" xfId="3" applyFont="1" applyAlignment="1">
      <alignment horizontal="center"/>
    </xf>
    <xf numFmtId="0" fontId="9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 indent="6"/>
    </xf>
    <xf numFmtId="0" fontId="11" fillId="0" borderId="0" xfId="0" applyFont="1" applyBorder="1" applyAlignment="1">
      <alignment horizontal="justify" vertical="center"/>
    </xf>
    <xf numFmtId="0" fontId="9" fillId="2" borderId="6" xfId="0" applyFont="1" applyFill="1" applyBorder="1" applyAlignment="1">
      <alignment horizontal="justify" vertical="center"/>
    </xf>
    <xf numFmtId="4" fontId="11" fillId="0" borderId="0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85725</xdr:rowOff>
    </xdr:from>
    <xdr:to>
      <xdr:col>3</xdr:col>
      <xdr:colOff>514350</xdr:colOff>
      <xdr:row>3</xdr:row>
      <xdr:rowOff>171450</xdr:rowOff>
    </xdr:to>
    <xdr:pic>
      <xdr:nvPicPr>
        <xdr:cNvPr id="5" name="Picture 2" descr="LOGO AMP 28-04-06">
          <a:extLst>
            <a:ext uri="{FF2B5EF4-FFF2-40B4-BE49-F238E27FC236}">
              <a16:creationId xmlns:a16="http://schemas.microsoft.com/office/drawing/2014/main" id="{38C06070-12CC-49A7-8F42-CA8F6E73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0</xdr:row>
      <xdr:rowOff>66675</xdr:rowOff>
    </xdr:from>
    <xdr:to>
      <xdr:col>3</xdr:col>
      <xdr:colOff>152400</xdr:colOff>
      <xdr:row>3</xdr:row>
      <xdr:rowOff>152400</xdr:rowOff>
    </xdr:to>
    <xdr:pic>
      <xdr:nvPicPr>
        <xdr:cNvPr id="2" name="Picture 2" descr="LOGO AMP 28-04-06">
          <a:extLst>
            <a:ext uri="{FF2B5EF4-FFF2-40B4-BE49-F238E27FC236}">
              <a16:creationId xmlns:a16="http://schemas.microsoft.com/office/drawing/2014/main" id="{7AA5477D-A62C-4DBB-AA85-61AA5BD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66675</xdr:rowOff>
    </xdr:from>
    <xdr:to>
      <xdr:col>0</xdr:col>
      <xdr:colOff>2934526</xdr:colOff>
      <xdr:row>3</xdr:row>
      <xdr:rowOff>153600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85FBE9-352C-4E23-87CF-BEB9645D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6675"/>
          <a:ext cx="74377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114300</xdr:rowOff>
    </xdr:from>
    <xdr:to>
      <xdr:col>3</xdr:col>
      <xdr:colOff>305626</xdr:colOff>
      <xdr:row>4</xdr:row>
      <xdr:rowOff>125025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B3A43-0899-4AA8-8F96-2527C260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14300"/>
          <a:ext cx="74377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2</xdr:col>
      <xdr:colOff>886651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54B13-CF69-4ECB-B2EA-8572D114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04800"/>
          <a:ext cx="7437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38"/>
  <sheetViews>
    <sheetView tabSelected="1" workbookViewId="0">
      <selection activeCell="P31" sqref="P31"/>
    </sheetView>
  </sheetViews>
  <sheetFormatPr baseColWidth="10" defaultRowHeight="15" x14ac:dyDescent="0.25"/>
  <cols>
    <col min="2" max="2" width="15.7109375" customWidth="1"/>
    <col min="3" max="3" width="9" customWidth="1"/>
    <col min="4" max="4" width="15.7109375" customWidth="1"/>
    <col min="5" max="5" width="9" customWidth="1"/>
    <col min="6" max="6" width="15.7109375" customWidth="1"/>
  </cols>
  <sheetData>
    <row r="5" spans="1:6" ht="15.75" x14ac:dyDescent="0.25">
      <c r="A5" s="83" t="s">
        <v>103</v>
      </c>
      <c r="B5" s="83"/>
      <c r="C5" s="83"/>
      <c r="D5" s="83"/>
      <c r="E5" s="83"/>
      <c r="F5" s="83"/>
    </row>
    <row r="6" spans="1:6" ht="15.75" x14ac:dyDescent="0.25">
      <c r="A6" s="83" t="s">
        <v>0</v>
      </c>
      <c r="B6" s="83"/>
      <c r="C6" s="83"/>
      <c r="D6" s="83"/>
      <c r="E6" s="83"/>
      <c r="F6" s="83"/>
    </row>
    <row r="7" spans="1:6" ht="15.75" x14ac:dyDescent="0.25">
      <c r="A7" s="83" t="s">
        <v>104</v>
      </c>
      <c r="B7" s="83"/>
      <c r="C7" s="83"/>
      <c r="D7" s="83"/>
      <c r="E7" s="83"/>
      <c r="F7" s="83"/>
    </row>
    <row r="8" spans="1:6" ht="15.75" x14ac:dyDescent="0.25">
      <c r="A8" s="21"/>
      <c r="B8" s="21"/>
      <c r="C8" s="21"/>
      <c r="D8" s="21"/>
      <c r="E8" s="21"/>
      <c r="F8" s="21"/>
    </row>
    <row r="9" spans="1:6" ht="15.75" x14ac:dyDescent="0.25">
      <c r="A9" s="83" t="s">
        <v>1</v>
      </c>
      <c r="B9" s="83"/>
      <c r="C9" s="83"/>
      <c r="D9" s="83"/>
      <c r="E9" s="83"/>
      <c r="F9" s="83"/>
    </row>
    <row r="12" spans="1:6" x14ac:dyDescent="0.25">
      <c r="A12" s="15" t="s">
        <v>2</v>
      </c>
      <c r="B12" s="16"/>
      <c r="D12" s="11" t="s">
        <v>3</v>
      </c>
      <c r="F12" s="12" t="s">
        <v>4</v>
      </c>
    </row>
    <row r="13" spans="1:6" x14ac:dyDescent="0.25">
      <c r="A13" s="10"/>
      <c r="D13" s="13"/>
      <c r="F13" s="14"/>
    </row>
    <row r="14" spans="1:6" x14ac:dyDescent="0.25">
      <c r="A14" s="3" t="s">
        <v>5</v>
      </c>
      <c r="F14" s="2">
        <f>+SUM(D15:D15)</f>
        <v>1244092.79</v>
      </c>
    </row>
    <row r="15" spans="1:6" x14ac:dyDescent="0.25">
      <c r="A15" t="s">
        <v>6</v>
      </c>
      <c r="D15" s="4">
        <v>1244092.79</v>
      </c>
    </row>
    <row r="16" spans="1:6" x14ac:dyDescent="0.25">
      <c r="A16" s="3" t="s">
        <v>7</v>
      </c>
      <c r="F16" s="2">
        <f>+SUM(D17:D18)</f>
        <v>273894.64</v>
      </c>
    </row>
    <row r="17" spans="1:6" x14ac:dyDescent="0.25">
      <c r="A17" t="s">
        <v>8</v>
      </c>
      <c r="D17" s="2">
        <v>268378.81</v>
      </c>
    </row>
    <row r="18" spans="1:6" x14ac:dyDescent="0.25">
      <c r="A18" t="s">
        <v>9</v>
      </c>
      <c r="D18" s="4">
        <v>5515.83</v>
      </c>
    </row>
    <row r="19" spans="1:6" x14ac:dyDescent="0.25">
      <c r="A19" s="3" t="s">
        <v>10</v>
      </c>
      <c r="F19" s="2">
        <f>+D20</f>
        <v>12495.73</v>
      </c>
    </row>
    <row r="20" spans="1:6" x14ac:dyDescent="0.25">
      <c r="A20" t="s">
        <v>11</v>
      </c>
      <c r="D20" s="5">
        <v>12495.73</v>
      </c>
    </row>
    <row r="21" spans="1:6" x14ac:dyDescent="0.25">
      <c r="A21" s="3" t="s">
        <v>12</v>
      </c>
      <c r="B21" s="3"/>
      <c r="F21" s="2">
        <f>+SUM(D22:D23)</f>
        <v>1673216.7000000002</v>
      </c>
    </row>
    <row r="22" spans="1:6" x14ac:dyDescent="0.25">
      <c r="A22" t="s">
        <v>13</v>
      </c>
      <c r="D22" s="2">
        <v>887340.55</v>
      </c>
    </row>
    <row r="23" spans="1:6" x14ac:dyDescent="0.25">
      <c r="A23" t="s">
        <v>14</v>
      </c>
      <c r="D23" s="4">
        <v>785876.15</v>
      </c>
    </row>
    <row r="24" spans="1:6" x14ac:dyDescent="0.25">
      <c r="F24" s="6"/>
    </row>
    <row r="25" spans="1:6" s="1" customFormat="1" ht="19.5" customHeight="1" thickBot="1" x14ac:dyDescent="0.3">
      <c r="A25" s="7" t="s">
        <v>15</v>
      </c>
      <c r="B25" s="8"/>
      <c r="F25" s="17">
        <f>SUM(F14:F24)</f>
        <v>3203699.8600000003</v>
      </c>
    </row>
    <row r="26" spans="1:6" ht="15.75" thickTop="1" x14ac:dyDescent="0.25"/>
    <row r="28" spans="1:6" x14ac:dyDescent="0.25">
      <c r="A28" s="15" t="s">
        <v>16</v>
      </c>
      <c r="B28" s="16"/>
      <c r="D28" s="11" t="s">
        <v>3</v>
      </c>
      <c r="F28" s="12" t="s">
        <v>4</v>
      </c>
    </row>
    <row r="29" spans="1:6" x14ac:dyDescent="0.25">
      <c r="A29" s="10"/>
      <c r="D29" s="13"/>
      <c r="F29" s="14"/>
    </row>
    <row r="30" spans="1:6" x14ac:dyDescent="0.25">
      <c r="A30" s="3" t="s">
        <v>17</v>
      </c>
      <c r="F30" s="2">
        <f>+SUM(D31:D31)</f>
        <v>9333.75</v>
      </c>
    </row>
    <row r="31" spans="1:6" x14ac:dyDescent="0.25">
      <c r="A31" t="s">
        <v>18</v>
      </c>
      <c r="D31" s="4">
        <v>9333.75</v>
      </c>
    </row>
    <row r="32" spans="1:6" x14ac:dyDescent="0.25">
      <c r="A32" s="3" t="s">
        <v>19</v>
      </c>
      <c r="F32" s="2">
        <f>+D33</f>
        <v>42288.83</v>
      </c>
    </row>
    <row r="33" spans="1:6" x14ac:dyDescent="0.25">
      <c r="A33" t="s">
        <v>24</v>
      </c>
      <c r="D33" s="4">
        <v>42288.83</v>
      </c>
    </row>
    <row r="34" spans="1:6" x14ac:dyDescent="0.25">
      <c r="A34" s="3" t="s">
        <v>20</v>
      </c>
      <c r="F34" s="2">
        <f>+SUM(D35:D35)</f>
        <v>3152077.28</v>
      </c>
    </row>
    <row r="35" spans="1:6" x14ac:dyDescent="0.25">
      <c r="A35" t="s">
        <v>21</v>
      </c>
      <c r="D35" s="4">
        <v>3152077.28</v>
      </c>
      <c r="E35" t="s">
        <v>25</v>
      </c>
      <c r="F35" t="s">
        <v>23</v>
      </c>
    </row>
    <row r="37" spans="1:6" ht="18.75" customHeight="1" thickBot="1" x14ac:dyDescent="0.3">
      <c r="A37" s="3" t="s">
        <v>22</v>
      </c>
      <c r="F37" s="9">
        <f>SUM(F30:F36)</f>
        <v>3203699.86</v>
      </c>
    </row>
    <row r="38" spans="1:6" ht="15.75" thickTop="1" x14ac:dyDescent="0.25"/>
  </sheetData>
  <mergeCells count="4">
    <mergeCell ref="A5:F5"/>
    <mergeCell ref="A6:F6"/>
    <mergeCell ref="A7:F7"/>
    <mergeCell ref="A9:F9"/>
  </mergeCells>
  <pageMargins left="0.9055118110236221" right="0.9055118110236221" top="0.74803149606299213" bottom="0.74803149606299213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29"/>
  <sheetViews>
    <sheetView workbookViewId="0">
      <selection activeCell="E22" sqref="E22"/>
    </sheetView>
  </sheetViews>
  <sheetFormatPr baseColWidth="10" defaultRowHeight="15" x14ac:dyDescent="0.25"/>
  <cols>
    <col min="1" max="1" width="44.140625" customWidth="1"/>
    <col min="2" max="2" width="20.5703125" customWidth="1"/>
    <col min="3" max="3" width="6.28515625" style="19" customWidth="1"/>
    <col min="4" max="4" width="44.140625" customWidth="1"/>
    <col min="5" max="5" width="20.5703125" customWidth="1"/>
  </cols>
  <sheetData>
    <row r="5" spans="1:5" ht="17.25" x14ac:dyDescent="0.25">
      <c r="A5" s="84" t="s">
        <v>103</v>
      </c>
      <c r="B5" s="84"/>
      <c r="C5" s="84"/>
      <c r="D5" s="84"/>
      <c r="E5" s="84"/>
    </row>
    <row r="6" spans="1:5" ht="17.25" x14ac:dyDescent="0.25">
      <c r="A6" s="84" t="s">
        <v>42</v>
      </c>
      <c r="B6" s="84"/>
      <c r="C6" s="84"/>
      <c r="D6" s="84"/>
      <c r="E6" s="84"/>
    </row>
    <row r="7" spans="1:5" ht="17.25" x14ac:dyDescent="0.25">
      <c r="A7" s="84" t="s">
        <v>105</v>
      </c>
      <c r="B7" s="84"/>
      <c r="C7" s="84"/>
      <c r="D7" s="84"/>
      <c r="E7" s="84"/>
    </row>
    <row r="8" spans="1:5" ht="17.25" x14ac:dyDescent="0.3">
      <c r="A8" s="33"/>
      <c r="B8" s="34"/>
      <c r="C8" s="35"/>
      <c r="D8" s="34"/>
      <c r="E8" s="34"/>
    </row>
    <row r="9" spans="1:5" ht="15.75" x14ac:dyDescent="0.25">
      <c r="A9" s="85" t="s">
        <v>1</v>
      </c>
      <c r="B9" s="85"/>
      <c r="C9" s="85"/>
      <c r="D9" s="85"/>
      <c r="E9" s="85"/>
    </row>
    <row r="10" spans="1:5" ht="15.75" thickBot="1" x14ac:dyDescent="0.3">
      <c r="A10" s="18"/>
      <c r="B10" s="18"/>
      <c r="C10" s="20"/>
      <c r="D10" s="18"/>
      <c r="E10" s="18"/>
    </row>
    <row r="11" spans="1:5" ht="23.25" customHeight="1" thickBot="1" x14ac:dyDescent="0.3">
      <c r="A11" s="24" t="s">
        <v>27</v>
      </c>
      <c r="B11" s="25" t="s">
        <v>28</v>
      </c>
      <c r="C11" s="26"/>
      <c r="D11" s="24" t="s">
        <v>29</v>
      </c>
      <c r="E11" s="27" t="s">
        <v>28</v>
      </c>
    </row>
    <row r="12" spans="1:5" ht="20.25" customHeight="1" x14ac:dyDescent="0.25">
      <c r="A12" s="28" t="s">
        <v>30</v>
      </c>
      <c r="B12" s="29">
        <v>2284403.2999999998</v>
      </c>
      <c r="C12" s="30"/>
      <c r="D12" s="28" t="s">
        <v>31</v>
      </c>
      <c r="E12" s="29">
        <v>3004815.97</v>
      </c>
    </row>
    <row r="13" spans="1:5" ht="20.25" customHeight="1" x14ac:dyDescent="0.25">
      <c r="A13" s="28" t="s">
        <v>32</v>
      </c>
      <c r="B13" s="29">
        <v>311094.25</v>
      </c>
      <c r="C13" s="30"/>
      <c r="D13" s="28" t="s">
        <v>33</v>
      </c>
      <c r="E13" s="29">
        <v>225611.74</v>
      </c>
    </row>
    <row r="14" spans="1:5" ht="20.25" customHeight="1" x14ac:dyDescent="0.25">
      <c r="A14" s="28" t="s">
        <v>34</v>
      </c>
      <c r="B14" s="29">
        <v>15917.31</v>
      </c>
      <c r="C14" s="30"/>
      <c r="D14" s="28" t="s">
        <v>35</v>
      </c>
      <c r="E14" s="29">
        <v>29727.66</v>
      </c>
    </row>
    <row r="15" spans="1:5" ht="20.25" customHeight="1" thickBot="1" x14ac:dyDescent="0.3">
      <c r="A15" s="28" t="s">
        <v>36</v>
      </c>
      <c r="B15" s="29">
        <v>9979.33</v>
      </c>
      <c r="C15" s="30"/>
      <c r="D15" s="28"/>
      <c r="E15" s="31"/>
    </row>
    <row r="16" spans="1:5" ht="20.25" customHeight="1" thickBot="1" x14ac:dyDescent="0.3">
      <c r="A16" s="28" t="s">
        <v>37</v>
      </c>
      <c r="B16" s="29">
        <v>34153.760000000002</v>
      </c>
      <c r="C16" s="30"/>
      <c r="D16" s="38" t="s">
        <v>38</v>
      </c>
      <c r="E16" s="39">
        <f>+SUM(E12:E14)</f>
        <v>3260155.37</v>
      </c>
    </row>
    <row r="17" spans="1:5" ht="20.25" customHeight="1" x14ac:dyDescent="0.25">
      <c r="A17" s="28" t="s">
        <v>39</v>
      </c>
      <c r="B17" s="29">
        <v>395493.72</v>
      </c>
      <c r="C17" s="30"/>
      <c r="D17" s="28"/>
      <c r="E17" s="31"/>
    </row>
    <row r="18" spans="1:5" ht="20.25" customHeight="1" thickBot="1" x14ac:dyDescent="0.3">
      <c r="A18" s="28" t="s">
        <v>106</v>
      </c>
      <c r="B18" s="29">
        <v>11343.78</v>
      </c>
      <c r="C18" s="30"/>
      <c r="D18" s="28"/>
      <c r="E18" s="31"/>
    </row>
    <row r="19" spans="1:5" ht="20.25" customHeight="1" thickBot="1" x14ac:dyDescent="0.3">
      <c r="A19" s="38" t="s">
        <v>40</v>
      </c>
      <c r="B19" s="39">
        <f>+SUM(B12:B18)</f>
        <v>3062385.4499999997</v>
      </c>
      <c r="C19" s="30"/>
      <c r="D19" s="28"/>
      <c r="E19" s="31"/>
    </row>
    <row r="20" spans="1:5" ht="20.25" customHeight="1" thickBot="1" x14ac:dyDescent="0.3">
      <c r="A20" s="38" t="s">
        <v>26</v>
      </c>
      <c r="B20" s="39">
        <v>197769.92</v>
      </c>
      <c r="C20" s="30"/>
      <c r="D20" s="28"/>
      <c r="E20" s="32"/>
    </row>
    <row r="21" spans="1:5" ht="20.25" customHeight="1" thickBot="1" x14ac:dyDescent="0.3">
      <c r="A21" s="36" t="s">
        <v>41</v>
      </c>
      <c r="B21" s="37">
        <f>+B19+B20</f>
        <v>3260155.3699999996</v>
      </c>
      <c r="C21" s="30"/>
      <c r="D21" s="28"/>
      <c r="E21" s="31"/>
    </row>
    <row r="22" spans="1:5" ht="20.25" customHeight="1" x14ac:dyDescent="0.25">
      <c r="A22" s="23"/>
      <c r="B22" s="18"/>
      <c r="C22" s="20"/>
      <c r="D22" s="18"/>
      <c r="E22" s="18"/>
    </row>
    <row r="23" spans="1:5" x14ac:dyDescent="0.25">
      <c r="A23" s="18"/>
      <c r="B23" s="18"/>
      <c r="C23" s="20"/>
      <c r="D23" s="18"/>
      <c r="E23" s="18"/>
    </row>
    <row r="24" spans="1:5" x14ac:dyDescent="0.25">
      <c r="A24" s="18"/>
      <c r="B24" s="18"/>
      <c r="C24" s="20"/>
      <c r="D24" s="18"/>
      <c r="E24" s="18"/>
    </row>
    <row r="27" spans="1:5" x14ac:dyDescent="0.25">
      <c r="B27" s="22"/>
    </row>
    <row r="28" spans="1:5" x14ac:dyDescent="0.25">
      <c r="B28" s="22"/>
    </row>
    <row r="29" spans="1:5" x14ac:dyDescent="0.25">
      <c r="B29" s="22"/>
    </row>
  </sheetData>
  <mergeCells count="4">
    <mergeCell ref="A5:E5"/>
    <mergeCell ref="A6:E6"/>
    <mergeCell ref="A7:E7"/>
    <mergeCell ref="A9:E9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23"/>
  <sheetViews>
    <sheetView workbookViewId="0">
      <selection activeCell="G25" sqref="G25"/>
    </sheetView>
  </sheetViews>
  <sheetFormatPr baseColWidth="10" defaultRowHeight="15" x14ac:dyDescent="0.25"/>
  <cols>
    <col min="1" max="1" width="50.28515625" customWidth="1"/>
    <col min="2" max="2" width="25.5703125" customWidth="1"/>
    <col min="3" max="3" width="15.42578125" customWidth="1"/>
  </cols>
  <sheetData>
    <row r="5" spans="1:2" ht="17.25" x14ac:dyDescent="0.25">
      <c r="A5" s="86" t="s">
        <v>103</v>
      </c>
      <c r="B5" s="86"/>
    </row>
    <row r="6" spans="1:2" ht="17.25" x14ac:dyDescent="0.25">
      <c r="A6" s="86" t="s">
        <v>43</v>
      </c>
      <c r="B6" s="86"/>
    </row>
    <row r="7" spans="1:2" ht="17.25" x14ac:dyDescent="0.25">
      <c r="A7" s="86" t="s">
        <v>107</v>
      </c>
      <c r="B7" s="86"/>
    </row>
    <row r="8" spans="1:2" ht="17.25" x14ac:dyDescent="0.3">
      <c r="A8" s="81"/>
      <c r="B8" s="82"/>
    </row>
    <row r="9" spans="1:2" ht="15.75" x14ac:dyDescent="0.25">
      <c r="A9" s="87" t="s">
        <v>1</v>
      </c>
      <c r="B9" s="87"/>
    </row>
    <row r="10" spans="1:2" ht="19.5" thickBot="1" x14ac:dyDescent="0.35">
      <c r="A10" s="45"/>
      <c r="B10" s="46"/>
    </row>
    <row r="11" spans="1:2" ht="18" customHeight="1" thickBot="1" x14ac:dyDescent="0.3">
      <c r="A11" s="91" t="s">
        <v>44</v>
      </c>
      <c r="B11" s="92" t="s">
        <v>28</v>
      </c>
    </row>
    <row r="12" spans="1:2" ht="18" customHeight="1" x14ac:dyDescent="0.25">
      <c r="A12" s="41" t="s">
        <v>45</v>
      </c>
      <c r="B12" s="42">
        <f>+B13</f>
        <v>1508032.04</v>
      </c>
    </row>
    <row r="13" spans="1:2" ht="18" customHeight="1" x14ac:dyDescent="0.25">
      <c r="A13" s="43" t="s">
        <v>45</v>
      </c>
      <c r="B13" s="44">
        <v>1508032.04</v>
      </c>
    </row>
    <row r="14" spans="1:2" ht="18" customHeight="1" x14ac:dyDescent="0.25">
      <c r="A14" s="41" t="s">
        <v>46</v>
      </c>
      <c r="B14" s="42">
        <f>+B15-B16</f>
        <v>173715.79000000004</v>
      </c>
    </row>
    <row r="15" spans="1:2" ht="18" customHeight="1" x14ac:dyDescent="0.25">
      <c r="A15" s="43" t="s">
        <v>47</v>
      </c>
      <c r="B15" s="44">
        <v>3494850.6</v>
      </c>
    </row>
    <row r="16" spans="1:2" ht="18" customHeight="1" x14ac:dyDescent="0.25">
      <c r="A16" s="43" t="s">
        <v>48</v>
      </c>
      <c r="B16" s="44">
        <v>3321134.81</v>
      </c>
    </row>
    <row r="17" spans="1:3" ht="18" customHeight="1" x14ac:dyDescent="0.25">
      <c r="A17" s="41" t="s">
        <v>49</v>
      </c>
      <c r="B17" s="42">
        <f>+B18*-1</f>
        <v>-440277.98</v>
      </c>
    </row>
    <row r="18" spans="1:3" ht="18" customHeight="1" x14ac:dyDescent="0.25">
      <c r="A18" s="43" t="s">
        <v>50</v>
      </c>
      <c r="B18" s="44">
        <v>440277.98</v>
      </c>
    </row>
    <row r="19" spans="1:3" ht="18" customHeight="1" x14ac:dyDescent="0.25">
      <c r="A19" s="41" t="s">
        <v>51</v>
      </c>
      <c r="B19" s="42">
        <f>+B20-B21</f>
        <v>2622.9400000000023</v>
      </c>
    </row>
    <row r="20" spans="1:3" ht="18" customHeight="1" x14ac:dyDescent="0.25">
      <c r="A20" s="43" t="s">
        <v>52</v>
      </c>
      <c r="B20" s="44">
        <v>48126.16</v>
      </c>
      <c r="C20" s="2"/>
    </row>
    <row r="21" spans="1:3" ht="18" customHeight="1" thickBot="1" x14ac:dyDescent="0.3">
      <c r="A21" s="93" t="s">
        <v>53</v>
      </c>
      <c r="B21" s="95">
        <v>45503.22</v>
      </c>
    </row>
    <row r="22" spans="1:3" ht="18" customHeight="1" thickBot="1" x14ac:dyDescent="0.3">
      <c r="A22" s="94" t="s">
        <v>54</v>
      </c>
      <c r="B22" s="96">
        <f>+B12+B14+B17+B19</f>
        <v>1244092.79</v>
      </c>
    </row>
    <row r="23" spans="1:3" ht="18" customHeight="1" x14ac:dyDescent="0.25">
      <c r="A23" s="40"/>
      <c r="B23" s="40"/>
    </row>
  </sheetData>
  <mergeCells count="4">
    <mergeCell ref="A5:B5"/>
    <mergeCell ref="A6:B6"/>
    <mergeCell ref="A7:B7"/>
    <mergeCell ref="A9:B9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28"/>
  <sheetViews>
    <sheetView view="pageBreakPreview" zoomScaleNormal="100" zoomScaleSheetLayoutView="100" workbookViewId="0">
      <selection activeCell="A9" sqref="A9:F9"/>
    </sheetView>
  </sheetViews>
  <sheetFormatPr baseColWidth="10" defaultRowHeight="12.75" x14ac:dyDescent="0.2"/>
  <cols>
    <col min="1" max="1" width="8" style="48" customWidth="1"/>
    <col min="2" max="2" width="41.5703125" style="47" customWidth="1"/>
    <col min="3" max="3" width="14.42578125" style="47" customWidth="1"/>
    <col min="4" max="4" width="21.7109375" style="47" customWidth="1"/>
    <col min="5" max="5" width="20.140625" style="47" customWidth="1"/>
    <col min="6" max="6" width="22.5703125" style="47" customWidth="1"/>
    <col min="7" max="257" width="11.42578125" style="47"/>
    <col min="258" max="258" width="49.42578125" style="47" customWidth="1"/>
    <col min="259" max="259" width="14.42578125" style="47" customWidth="1"/>
    <col min="260" max="260" width="21.7109375" style="47" customWidth="1"/>
    <col min="261" max="261" width="20.140625" style="47" customWidth="1"/>
    <col min="262" max="262" width="22.5703125" style="47" customWidth="1"/>
    <col min="263" max="513" width="11.42578125" style="47"/>
    <col min="514" max="514" width="49.42578125" style="47" customWidth="1"/>
    <col min="515" max="515" width="14.42578125" style="47" customWidth="1"/>
    <col min="516" max="516" width="21.7109375" style="47" customWidth="1"/>
    <col min="517" max="517" width="20.140625" style="47" customWidth="1"/>
    <col min="518" max="518" width="22.5703125" style="47" customWidth="1"/>
    <col min="519" max="769" width="11.42578125" style="47"/>
    <col min="770" max="770" width="49.42578125" style="47" customWidth="1"/>
    <col min="771" max="771" width="14.42578125" style="47" customWidth="1"/>
    <col min="772" max="772" width="21.7109375" style="47" customWidth="1"/>
    <col min="773" max="773" width="20.140625" style="47" customWidth="1"/>
    <col min="774" max="774" width="22.5703125" style="47" customWidth="1"/>
    <col min="775" max="1025" width="11.42578125" style="47"/>
    <col min="1026" max="1026" width="49.42578125" style="47" customWidth="1"/>
    <col min="1027" max="1027" width="14.42578125" style="47" customWidth="1"/>
    <col min="1028" max="1028" width="21.7109375" style="47" customWidth="1"/>
    <col min="1029" max="1029" width="20.140625" style="47" customWidth="1"/>
    <col min="1030" max="1030" width="22.5703125" style="47" customWidth="1"/>
    <col min="1031" max="1281" width="11.42578125" style="47"/>
    <col min="1282" max="1282" width="49.42578125" style="47" customWidth="1"/>
    <col min="1283" max="1283" width="14.42578125" style="47" customWidth="1"/>
    <col min="1284" max="1284" width="21.7109375" style="47" customWidth="1"/>
    <col min="1285" max="1285" width="20.140625" style="47" customWidth="1"/>
    <col min="1286" max="1286" width="22.5703125" style="47" customWidth="1"/>
    <col min="1287" max="1537" width="11.42578125" style="47"/>
    <col min="1538" max="1538" width="49.42578125" style="47" customWidth="1"/>
    <col min="1539" max="1539" width="14.42578125" style="47" customWidth="1"/>
    <col min="1540" max="1540" width="21.7109375" style="47" customWidth="1"/>
    <col min="1541" max="1541" width="20.140625" style="47" customWidth="1"/>
    <col min="1542" max="1542" width="22.5703125" style="47" customWidth="1"/>
    <col min="1543" max="1793" width="11.42578125" style="47"/>
    <col min="1794" max="1794" width="49.42578125" style="47" customWidth="1"/>
    <col min="1795" max="1795" width="14.42578125" style="47" customWidth="1"/>
    <col min="1796" max="1796" width="21.7109375" style="47" customWidth="1"/>
    <col min="1797" max="1797" width="20.140625" style="47" customWidth="1"/>
    <col min="1798" max="1798" width="22.5703125" style="47" customWidth="1"/>
    <col min="1799" max="2049" width="11.42578125" style="47"/>
    <col min="2050" max="2050" width="49.42578125" style="47" customWidth="1"/>
    <col min="2051" max="2051" width="14.42578125" style="47" customWidth="1"/>
    <col min="2052" max="2052" width="21.7109375" style="47" customWidth="1"/>
    <col min="2053" max="2053" width="20.140625" style="47" customWidth="1"/>
    <col min="2054" max="2054" width="22.5703125" style="47" customWidth="1"/>
    <col min="2055" max="2305" width="11.42578125" style="47"/>
    <col min="2306" max="2306" width="49.42578125" style="47" customWidth="1"/>
    <col min="2307" max="2307" width="14.42578125" style="47" customWidth="1"/>
    <col min="2308" max="2308" width="21.7109375" style="47" customWidth="1"/>
    <col min="2309" max="2309" width="20.140625" style="47" customWidth="1"/>
    <col min="2310" max="2310" width="22.5703125" style="47" customWidth="1"/>
    <col min="2311" max="2561" width="11.42578125" style="47"/>
    <col min="2562" max="2562" width="49.42578125" style="47" customWidth="1"/>
    <col min="2563" max="2563" width="14.42578125" style="47" customWidth="1"/>
    <col min="2564" max="2564" width="21.7109375" style="47" customWidth="1"/>
    <col min="2565" max="2565" width="20.140625" style="47" customWidth="1"/>
    <col min="2566" max="2566" width="22.5703125" style="47" customWidth="1"/>
    <col min="2567" max="2817" width="11.42578125" style="47"/>
    <col min="2818" max="2818" width="49.42578125" style="47" customWidth="1"/>
    <col min="2819" max="2819" width="14.42578125" style="47" customWidth="1"/>
    <col min="2820" max="2820" width="21.7109375" style="47" customWidth="1"/>
    <col min="2821" max="2821" width="20.140625" style="47" customWidth="1"/>
    <col min="2822" max="2822" width="22.5703125" style="47" customWidth="1"/>
    <col min="2823" max="3073" width="11.42578125" style="47"/>
    <col min="3074" max="3074" width="49.42578125" style="47" customWidth="1"/>
    <col min="3075" max="3075" width="14.42578125" style="47" customWidth="1"/>
    <col min="3076" max="3076" width="21.7109375" style="47" customWidth="1"/>
    <col min="3077" max="3077" width="20.140625" style="47" customWidth="1"/>
    <col min="3078" max="3078" width="22.5703125" style="47" customWidth="1"/>
    <col min="3079" max="3329" width="11.42578125" style="47"/>
    <col min="3330" max="3330" width="49.42578125" style="47" customWidth="1"/>
    <col min="3331" max="3331" width="14.42578125" style="47" customWidth="1"/>
    <col min="3332" max="3332" width="21.7109375" style="47" customWidth="1"/>
    <col min="3333" max="3333" width="20.140625" style="47" customWidth="1"/>
    <col min="3334" max="3334" width="22.5703125" style="47" customWidth="1"/>
    <col min="3335" max="3585" width="11.42578125" style="47"/>
    <col min="3586" max="3586" width="49.42578125" style="47" customWidth="1"/>
    <col min="3587" max="3587" width="14.42578125" style="47" customWidth="1"/>
    <col min="3588" max="3588" width="21.7109375" style="47" customWidth="1"/>
    <col min="3589" max="3589" width="20.140625" style="47" customWidth="1"/>
    <col min="3590" max="3590" width="22.5703125" style="47" customWidth="1"/>
    <col min="3591" max="3841" width="11.42578125" style="47"/>
    <col min="3842" max="3842" width="49.42578125" style="47" customWidth="1"/>
    <col min="3843" max="3843" width="14.42578125" style="47" customWidth="1"/>
    <col min="3844" max="3844" width="21.7109375" style="47" customWidth="1"/>
    <col min="3845" max="3845" width="20.140625" style="47" customWidth="1"/>
    <col min="3846" max="3846" width="22.5703125" style="47" customWidth="1"/>
    <col min="3847" max="4097" width="11.42578125" style="47"/>
    <col min="4098" max="4098" width="49.42578125" style="47" customWidth="1"/>
    <col min="4099" max="4099" width="14.42578125" style="47" customWidth="1"/>
    <col min="4100" max="4100" width="21.7109375" style="47" customWidth="1"/>
    <col min="4101" max="4101" width="20.140625" style="47" customWidth="1"/>
    <col min="4102" max="4102" width="22.5703125" style="47" customWidth="1"/>
    <col min="4103" max="4353" width="11.42578125" style="47"/>
    <col min="4354" max="4354" width="49.42578125" style="47" customWidth="1"/>
    <col min="4355" max="4355" width="14.42578125" style="47" customWidth="1"/>
    <col min="4356" max="4356" width="21.7109375" style="47" customWidth="1"/>
    <col min="4357" max="4357" width="20.140625" style="47" customWidth="1"/>
    <col min="4358" max="4358" width="22.5703125" style="47" customWidth="1"/>
    <col min="4359" max="4609" width="11.42578125" style="47"/>
    <col min="4610" max="4610" width="49.42578125" style="47" customWidth="1"/>
    <col min="4611" max="4611" width="14.42578125" style="47" customWidth="1"/>
    <col min="4612" max="4612" width="21.7109375" style="47" customWidth="1"/>
    <col min="4613" max="4613" width="20.140625" style="47" customWidth="1"/>
    <col min="4614" max="4614" width="22.5703125" style="47" customWidth="1"/>
    <col min="4615" max="4865" width="11.42578125" style="47"/>
    <col min="4866" max="4866" width="49.42578125" style="47" customWidth="1"/>
    <col min="4867" max="4867" width="14.42578125" style="47" customWidth="1"/>
    <col min="4868" max="4868" width="21.7109375" style="47" customWidth="1"/>
    <col min="4869" max="4869" width="20.140625" style="47" customWidth="1"/>
    <col min="4870" max="4870" width="22.5703125" style="47" customWidth="1"/>
    <col min="4871" max="5121" width="11.42578125" style="47"/>
    <col min="5122" max="5122" width="49.42578125" style="47" customWidth="1"/>
    <col min="5123" max="5123" width="14.42578125" style="47" customWidth="1"/>
    <col min="5124" max="5124" width="21.7109375" style="47" customWidth="1"/>
    <col min="5125" max="5125" width="20.140625" style="47" customWidth="1"/>
    <col min="5126" max="5126" width="22.5703125" style="47" customWidth="1"/>
    <col min="5127" max="5377" width="11.42578125" style="47"/>
    <col min="5378" max="5378" width="49.42578125" style="47" customWidth="1"/>
    <col min="5379" max="5379" width="14.42578125" style="47" customWidth="1"/>
    <col min="5380" max="5380" width="21.7109375" style="47" customWidth="1"/>
    <col min="5381" max="5381" width="20.140625" style="47" customWidth="1"/>
    <col min="5382" max="5382" width="22.5703125" style="47" customWidth="1"/>
    <col min="5383" max="5633" width="11.42578125" style="47"/>
    <col min="5634" max="5634" width="49.42578125" style="47" customWidth="1"/>
    <col min="5635" max="5635" width="14.42578125" style="47" customWidth="1"/>
    <col min="5636" max="5636" width="21.7109375" style="47" customWidth="1"/>
    <col min="5637" max="5637" width="20.140625" style="47" customWidth="1"/>
    <col min="5638" max="5638" width="22.5703125" style="47" customWidth="1"/>
    <col min="5639" max="5889" width="11.42578125" style="47"/>
    <col min="5890" max="5890" width="49.42578125" style="47" customWidth="1"/>
    <col min="5891" max="5891" width="14.42578125" style="47" customWidth="1"/>
    <col min="5892" max="5892" width="21.7109375" style="47" customWidth="1"/>
    <col min="5893" max="5893" width="20.140625" style="47" customWidth="1"/>
    <col min="5894" max="5894" width="22.5703125" style="47" customWidth="1"/>
    <col min="5895" max="6145" width="11.42578125" style="47"/>
    <col min="6146" max="6146" width="49.42578125" style="47" customWidth="1"/>
    <col min="6147" max="6147" width="14.42578125" style="47" customWidth="1"/>
    <col min="6148" max="6148" width="21.7109375" style="47" customWidth="1"/>
    <col min="6149" max="6149" width="20.140625" style="47" customWidth="1"/>
    <col min="6150" max="6150" width="22.5703125" style="47" customWidth="1"/>
    <col min="6151" max="6401" width="11.42578125" style="47"/>
    <col min="6402" max="6402" width="49.42578125" style="47" customWidth="1"/>
    <col min="6403" max="6403" width="14.42578125" style="47" customWidth="1"/>
    <col min="6404" max="6404" width="21.7109375" style="47" customWidth="1"/>
    <col min="6405" max="6405" width="20.140625" style="47" customWidth="1"/>
    <col min="6406" max="6406" width="22.5703125" style="47" customWidth="1"/>
    <col min="6407" max="6657" width="11.42578125" style="47"/>
    <col min="6658" max="6658" width="49.42578125" style="47" customWidth="1"/>
    <col min="6659" max="6659" width="14.42578125" style="47" customWidth="1"/>
    <col min="6660" max="6660" width="21.7109375" style="47" customWidth="1"/>
    <col min="6661" max="6661" width="20.140625" style="47" customWidth="1"/>
    <col min="6662" max="6662" width="22.5703125" style="47" customWidth="1"/>
    <col min="6663" max="6913" width="11.42578125" style="47"/>
    <col min="6914" max="6914" width="49.42578125" style="47" customWidth="1"/>
    <col min="6915" max="6915" width="14.42578125" style="47" customWidth="1"/>
    <col min="6916" max="6916" width="21.7109375" style="47" customWidth="1"/>
    <col min="6917" max="6917" width="20.140625" style="47" customWidth="1"/>
    <col min="6918" max="6918" width="22.5703125" style="47" customWidth="1"/>
    <col min="6919" max="7169" width="11.42578125" style="47"/>
    <col min="7170" max="7170" width="49.42578125" style="47" customWidth="1"/>
    <col min="7171" max="7171" width="14.42578125" style="47" customWidth="1"/>
    <col min="7172" max="7172" width="21.7109375" style="47" customWidth="1"/>
    <col min="7173" max="7173" width="20.140625" style="47" customWidth="1"/>
    <col min="7174" max="7174" width="22.5703125" style="47" customWidth="1"/>
    <col min="7175" max="7425" width="11.42578125" style="47"/>
    <col min="7426" max="7426" width="49.42578125" style="47" customWidth="1"/>
    <col min="7427" max="7427" width="14.42578125" style="47" customWidth="1"/>
    <col min="7428" max="7428" width="21.7109375" style="47" customWidth="1"/>
    <col min="7429" max="7429" width="20.140625" style="47" customWidth="1"/>
    <col min="7430" max="7430" width="22.5703125" style="47" customWidth="1"/>
    <col min="7431" max="7681" width="11.42578125" style="47"/>
    <col min="7682" max="7682" width="49.42578125" style="47" customWidth="1"/>
    <col min="7683" max="7683" width="14.42578125" style="47" customWidth="1"/>
    <col min="7684" max="7684" width="21.7109375" style="47" customWidth="1"/>
    <col min="7685" max="7685" width="20.140625" style="47" customWidth="1"/>
    <col min="7686" max="7686" width="22.5703125" style="47" customWidth="1"/>
    <col min="7687" max="7937" width="11.42578125" style="47"/>
    <col min="7938" max="7938" width="49.42578125" style="47" customWidth="1"/>
    <col min="7939" max="7939" width="14.42578125" style="47" customWidth="1"/>
    <col min="7940" max="7940" width="21.7109375" style="47" customWidth="1"/>
    <col min="7941" max="7941" width="20.140625" style="47" customWidth="1"/>
    <col min="7942" max="7942" width="22.5703125" style="47" customWidth="1"/>
    <col min="7943" max="8193" width="11.42578125" style="47"/>
    <col min="8194" max="8194" width="49.42578125" style="47" customWidth="1"/>
    <col min="8195" max="8195" width="14.42578125" style="47" customWidth="1"/>
    <col min="8196" max="8196" width="21.7109375" style="47" customWidth="1"/>
    <col min="8197" max="8197" width="20.140625" style="47" customWidth="1"/>
    <col min="8198" max="8198" width="22.5703125" style="47" customWidth="1"/>
    <col min="8199" max="8449" width="11.42578125" style="47"/>
    <col min="8450" max="8450" width="49.42578125" style="47" customWidth="1"/>
    <col min="8451" max="8451" width="14.42578125" style="47" customWidth="1"/>
    <col min="8452" max="8452" width="21.7109375" style="47" customWidth="1"/>
    <col min="8453" max="8453" width="20.140625" style="47" customWidth="1"/>
    <col min="8454" max="8454" width="22.5703125" style="47" customWidth="1"/>
    <col min="8455" max="8705" width="11.42578125" style="47"/>
    <col min="8706" max="8706" width="49.42578125" style="47" customWidth="1"/>
    <col min="8707" max="8707" width="14.42578125" style="47" customWidth="1"/>
    <col min="8708" max="8708" width="21.7109375" style="47" customWidth="1"/>
    <col min="8709" max="8709" width="20.140625" style="47" customWidth="1"/>
    <col min="8710" max="8710" width="22.5703125" style="47" customWidth="1"/>
    <col min="8711" max="8961" width="11.42578125" style="47"/>
    <col min="8962" max="8962" width="49.42578125" style="47" customWidth="1"/>
    <col min="8963" max="8963" width="14.42578125" style="47" customWidth="1"/>
    <col min="8964" max="8964" width="21.7109375" style="47" customWidth="1"/>
    <col min="8965" max="8965" width="20.140625" style="47" customWidth="1"/>
    <col min="8966" max="8966" width="22.5703125" style="47" customWidth="1"/>
    <col min="8967" max="9217" width="11.42578125" style="47"/>
    <col min="9218" max="9218" width="49.42578125" style="47" customWidth="1"/>
    <col min="9219" max="9219" width="14.42578125" style="47" customWidth="1"/>
    <col min="9220" max="9220" width="21.7109375" style="47" customWidth="1"/>
    <col min="9221" max="9221" width="20.140625" style="47" customWidth="1"/>
    <col min="9222" max="9222" width="22.5703125" style="47" customWidth="1"/>
    <col min="9223" max="9473" width="11.42578125" style="47"/>
    <col min="9474" max="9474" width="49.42578125" style="47" customWidth="1"/>
    <col min="9475" max="9475" width="14.42578125" style="47" customWidth="1"/>
    <col min="9476" max="9476" width="21.7109375" style="47" customWidth="1"/>
    <col min="9477" max="9477" width="20.140625" style="47" customWidth="1"/>
    <col min="9478" max="9478" width="22.5703125" style="47" customWidth="1"/>
    <col min="9479" max="9729" width="11.42578125" style="47"/>
    <col min="9730" max="9730" width="49.42578125" style="47" customWidth="1"/>
    <col min="9731" max="9731" width="14.42578125" style="47" customWidth="1"/>
    <col min="9732" max="9732" width="21.7109375" style="47" customWidth="1"/>
    <col min="9733" max="9733" width="20.140625" style="47" customWidth="1"/>
    <col min="9734" max="9734" width="22.5703125" style="47" customWidth="1"/>
    <col min="9735" max="9985" width="11.42578125" style="47"/>
    <col min="9986" max="9986" width="49.42578125" style="47" customWidth="1"/>
    <col min="9987" max="9987" width="14.42578125" style="47" customWidth="1"/>
    <col min="9988" max="9988" width="21.7109375" style="47" customWidth="1"/>
    <col min="9989" max="9989" width="20.140625" style="47" customWidth="1"/>
    <col min="9990" max="9990" width="22.5703125" style="47" customWidth="1"/>
    <col min="9991" max="10241" width="11.42578125" style="47"/>
    <col min="10242" max="10242" width="49.42578125" style="47" customWidth="1"/>
    <col min="10243" max="10243" width="14.42578125" style="47" customWidth="1"/>
    <col min="10244" max="10244" width="21.7109375" style="47" customWidth="1"/>
    <col min="10245" max="10245" width="20.140625" style="47" customWidth="1"/>
    <col min="10246" max="10246" width="22.5703125" style="47" customWidth="1"/>
    <col min="10247" max="10497" width="11.42578125" style="47"/>
    <col min="10498" max="10498" width="49.42578125" style="47" customWidth="1"/>
    <col min="10499" max="10499" width="14.42578125" style="47" customWidth="1"/>
    <col min="10500" max="10500" width="21.7109375" style="47" customWidth="1"/>
    <col min="10501" max="10501" width="20.140625" style="47" customWidth="1"/>
    <col min="10502" max="10502" width="22.5703125" style="47" customWidth="1"/>
    <col min="10503" max="10753" width="11.42578125" style="47"/>
    <col min="10754" max="10754" width="49.42578125" style="47" customWidth="1"/>
    <col min="10755" max="10755" width="14.42578125" style="47" customWidth="1"/>
    <col min="10756" max="10756" width="21.7109375" style="47" customWidth="1"/>
    <col min="10757" max="10757" width="20.140625" style="47" customWidth="1"/>
    <col min="10758" max="10758" width="22.5703125" style="47" customWidth="1"/>
    <col min="10759" max="11009" width="11.42578125" style="47"/>
    <col min="11010" max="11010" width="49.42578125" style="47" customWidth="1"/>
    <col min="11011" max="11011" width="14.42578125" style="47" customWidth="1"/>
    <col min="11012" max="11012" width="21.7109375" style="47" customWidth="1"/>
    <col min="11013" max="11013" width="20.140625" style="47" customWidth="1"/>
    <col min="11014" max="11014" width="22.5703125" style="47" customWidth="1"/>
    <col min="11015" max="11265" width="11.42578125" style="47"/>
    <col min="11266" max="11266" width="49.42578125" style="47" customWidth="1"/>
    <col min="11267" max="11267" width="14.42578125" style="47" customWidth="1"/>
    <col min="11268" max="11268" width="21.7109375" style="47" customWidth="1"/>
    <col min="11269" max="11269" width="20.140625" style="47" customWidth="1"/>
    <col min="11270" max="11270" width="22.5703125" style="47" customWidth="1"/>
    <col min="11271" max="11521" width="11.42578125" style="47"/>
    <col min="11522" max="11522" width="49.42578125" style="47" customWidth="1"/>
    <col min="11523" max="11523" width="14.42578125" style="47" customWidth="1"/>
    <col min="11524" max="11524" width="21.7109375" style="47" customWidth="1"/>
    <col min="11525" max="11525" width="20.140625" style="47" customWidth="1"/>
    <col min="11526" max="11526" width="22.5703125" style="47" customWidth="1"/>
    <col min="11527" max="11777" width="11.42578125" style="47"/>
    <col min="11778" max="11778" width="49.42578125" style="47" customWidth="1"/>
    <col min="11779" max="11779" width="14.42578125" style="47" customWidth="1"/>
    <col min="11780" max="11780" width="21.7109375" style="47" customWidth="1"/>
    <col min="11781" max="11781" width="20.140625" style="47" customWidth="1"/>
    <col min="11782" max="11782" width="22.5703125" style="47" customWidth="1"/>
    <col min="11783" max="12033" width="11.42578125" style="47"/>
    <col min="12034" max="12034" width="49.42578125" style="47" customWidth="1"/>
    <col min="12035" max="12035" width="14.42578125" style="47" customWidth="1"/>
    <col min="12036" max="12036" width="21.7109375" style="47" customWidth="1"/>
    <col min="12037" max="12037" width="20.140625" style="47" customWidth="1"/>
    <col min="12038" max="12038" width="22.5703125" style="47" customWidth="1"/>
    <col min="12039" max="12289" width="11.42578125" style="47"/>
    <col min="12290" max="12290" width="49.42578125" style="47" customWidth="1"/>
    <col min="12291" max="12291" width="14.42578125" style="47" customWidth="1"/>
    <col min="12292" max="12292" width="21.7109375" style="47" customWidth="1"/>
    <col min="12293" max="12293" width="20.140625" style="47" customWidth="1"/>
    <col min="12294" max="12294" width="22.5703125" style="47" customWidth="1"/>
    <col min="12295" max="12545" width="11.42578125" style="47"/>
    <col min="12546" max="12546" width="49.42578125" style="47" customWidth="1"/>
    <col min="12547" max="12547" width="14.42578125" style="47" customWidth="1"/>
    <col min="12548" max="12548" width="21.7109375" style="47" customWidth="1"/>
    <col min="12549" max="12549" width="20.140625" style="47" customWidth="1"/>
    <col min="12550" max="12550" width="22.5703125" style="47" customWidth="1"/>
    <col min="12551" max="12801" width="11.42578125" style="47"/>
    <col min="12802" max="12802" width="49.42578125" style="47" customWidth="1"/>
    <col min="12803" max="12803" width="14.42578125" style="47" customWidth="1"/>
    <col min="12804" max="12804" width="21.7109375" style="47" customWidth="1"/>
    <col min="12805" max="12805" width="20.140625" style="47" customWidth="1"/>
    <col min="12806" max="12806" width="22.5703125" style="47" customWidth="1"/>
    <col min="12807" max="13057" width="11.42578125" style="47"/>
    <col min="13058" max="13058" width="49.42578125" style="47" customWidth="1"/>
    <col min="13059" max="13059" width="14.42578125" style="47" customWidth="1"/>
    <col min="13060" max="13060" width="21.7109375" style="47" customWidth="1"/>
    <col min="13061" max="13061" width="20.140625" style="47" customWidth="1"/>
    <col min="13062" max="13062" width="22.5703125" style="47" customWidth="1"/>
    <col min="13063" max="13313" width="11.42578125" style="47"/>
    <col min="13314" max="13314" width="49.42578125" style="47" customWidth="1"/>
    <col min="13315" max="13315" width="14.42578125" style="47" customWidth="1"/>
    <col min="13316" max="13316" width="21.7109375" style="47" customWidth="1"/>
    <col min="13317" max="13317" width="20.140625" style="47" customWidth="1"/>
    <col min="13318" max="13318" width="22.5703125" style="47" customWidth="1"/>
    <col min="13319" max="13569" width="11.42578125" style="47"/>
    <col min="13570" max="13570" width="49.42578125" style="47" customWidth="1"/>
    <col min="13571" max="13571" width="14.42578125" style="47" customWidth="1"/>
    <col min="13572" max="13572" width="21.7109375" style="47" customWidth="1"/>
    <col min="13573" max="13573" width="20.140625" style="47" customWidth="1"/>
    <col min="13574" max="13574" width="22.5703125" style="47" customWidth="1"/>
    <col min="13575" max="13825" width="11.42578125" style="47"/>
    <col min="13826" max="13826" width="49.42578125" style="47" customWidth="1"/>
    <col min="13827" max="13827" width="14.42578125" style="47" customWidth="1"/>
    <col min="13828" max="13828" width="21.7109375" style="47" customWidth="1"/>
    <col min="13829" max="13829" width="20.140625" style="47" customWidth="1"/>
    <col min="13830" max="13830" width="22.5703125" style="47" customWidth="1"/>
    <col min="13831" max="14081" width="11.42578125" style="47"/>
    <col min="14082" max="14082" width="49.42578125" style="47" customWidth="1"/>
    <col min="14083" max="14083" width="14.42578125" style="47" customWidth="1"/>
    <col min="14084" max="14084" width="21.7109375" style="47" customWidth="1"/>
    <col min="14085" max="14085" width="20.140625" style="47" customWidth="1"/>
    <col min="14086" max="14086" width="22.5703125" style="47" customWidth="1"/>
    <col min="14087" max="14337" width="11.42578125" style="47"/>
    <col min="14338" max="14338" width="49.42578125" style="47" customWidth="1"/>
    <col min="14339" max="14339" width="14.42578125" style="47" customWidth="1"/>
    <col min="14340" max="14340" width="21.7109375" style="47" customWidth="1"/>
    <col min="14341" max="14341" width="20.140625" style="47" customWidth="1"/>
    <col min="14342" max="14342" width="22.5703125" style="47" customWidth="1"/>
    <col min="14343" max="14593" width="11.42578125" style="47"/>
    <col min="14594" max="14594" width="49.42578125" style="47" customWidth="1"/>
    <col min="14595" max="14595" width="14.42578125" style="47" customWidth="1"/>
    <col min="14596" max="14596" width="21.7109375" style="47" customWidth="1"/>
    <col min="14597" max="14597" width="20.140625" style="47" customWidth="1"/>
    <col min="14598" max="14598" width="22.5703125" style="47" customWidth="1"/>
    <col min="14599" max="14849" width="11.42578125" style="47"/>
    <col min="14850" max="14850" width="49.42578125" style="47" customWidth="1"/>
    <col min="14851" max="14851" width="14.42578125" style="47" customWidth="1"/>
    <col min="14852" max="14852" width="21.7109375" style="47" customWidth="1"/>
    <col min="14853" max="14853" width="20.140625" style="47" customWidth="1"/>
    <col min="14854" max="14854" width="22.5703125" style="47" customWidth="1"/>
    <col min="14855" max="15105" width="11.42578125" style="47"/>
    <col min="15106" max="15106" width="49.42578125" style="47" customWidth="1"/>
    <col min="15107" max="15107" width="14.42578125" style="47" customWidth="1"/>
    <col min="15108" max="15108" width="21.7109375" style="47" customWidth="1"/>
    <col min="15109" max="15109" width="20.140625" style="47" customWidth="1"/>
    <col min="15110" max="15110" width="22.5703125" style="47" customWidth="1"/>
    <col min="15111" max="15361" width="11.42578125" style="47"/>
    <col min="15362" max="15362" width="49.42578125" style="47" customWidth="1"/>
    <col min="15363" max="15363" width="14.42578125" style="47" customWidth="1"/>
    <col min="15364" max="15364" width="21.7109375" style="47" customWidth="1"/>
    <col min="15365" max="15365" width="20.140625" style="47" customWidth="1"/>
    <col min="15366" max="15366" width="22.5703125" style="47" customWidth="1"/>
    <col min="15367" max="15617" width="11.42578125" style="47"/>
    <col min="15618" max="15618" width="49.42578125" style="47" customWidth="1"/>
    <col min="15619" max="15619" width="14.42578125" style="47" customWidth="1"/>
    <col min="15620" max="15620" width="21.7109375" style="47" customWidth="1"/>
    <col min="15621" max="15621" width="20.140625" style="47" customWidth="1"/>
    <col min="15622" max="15622" width="22.5703125" style="47" customWidth="1"/>
    <col min="15623" max="15873" width="11.42578125" style="47"/>
    <col min="15874" max="15874" width="49.42578125" style="47" customWidth="1"/>
    <col min="15875" max="15875" width="14.42578125" style="47" customWidth="1"/>
    <col min="15876" max="15876" width="21.7109375" style="47" customWidth="1"/>
    <col min="15877" max="15877" width="20.140625" style="47" customWidth="1"/>
    <col min="15878" max="15878" width="22.5703125" style="47" customWidth="1"/>
    <col min="15879" max="16129" width="11.42578125" style="47"/>
    <col min="16130" max="16130" width="49.42578125" style="47" customWidth="1"/>
    <col min="16131" max="16131" width="14.42578125" style="47" customWidth="1"/>
    <col min="16132" max="16132" width="21.7109375" style="47" customWidth="1"/>
    <col min="16133" max="16133" width="20.140625" style="47" customWidth="1"/>
    <col min="16134" max="16134" width="22.5703125" style="47" customWidth="1"/>
    <col min="16135" max="16384" width="11.42578125" style="47"/>
  </cols>
  <sheetData>
    <row r="6" spans="1:6" ht="15.75" x14ac:dyDescent="0.25">
      <c r="A6" s="88" t="s">
        <v>55</v>
      </c>
      <c r="B6" s="88"/>
      <c r="C6" s="88"/>
      <c r="D6" s="88"/>
      <c r="E6" s="88"/>
      <c r="F6" s="88"/>
    </row>
    <row r="7" spans="1:6" ht="15.75" x14ac:dyDescent="0.25">
      <c r="A7" s="88" t="s">
        <v>56</v>
      </c>
      <c r="B7" s="88"/>
      <c r="C7" s="88"/>
      <c r="D7" s="88"/>
      <c r="E7" s="88"/>
      <c r="F7" s="88"/>
    </row>
    <row r="8" spans="1:6" ht="15.75" x14ac:dyDescent="0.25">
      <c r="A8" s="88" t="s">
        <v>108</v>
      </c>
      <c r="B8" s="88"/>
      <c r="C8" s="88"/>
      <c r="D8" s="88"/>
      <c r="E8" s="88"/>
      <c r="F8" s="88"/>
    </row>
    <row r="9" spans="1:6" ht="15.75" x14ac:dyDescent="0.25">
      <c r="A9" s="88" t="s">
        <v>1</v>
      </c>
      <c r="B9" s="88"/>
      <c r="C9" s="88"/>
      <c r="D9" s="88"/>
      <c r="E9" s="88"/>
      <c r="F9" s="88"/>
    </row>
    <row r="10" spans="1:6" ht="19.5" customHeight="1" thickBot="1" x14ac:dyDescent="0.3">
      <c r="A10" s="89"/>
      <c r="B10" s="89"/>
      <c r="C10" s="89"/>
      <c r="D10" s="89"/>
      <c r="E10" s="89"/>
      <c r="F10" s="89"/>
    </row>
    <row r="11" spans="1:6" ht="30.75" customHeight="1" thickBot="1" x14ac:dyDescent="0.25">
      <c r="A11" s="50" t="s">
        <v>57</v>
      </c>
      <c r="B11" s="51" t="s">
        <v>58</v>
      </c>
      <c r="C11" s="52"/>
      <c r="D11" s="51" t="s">
        <v>59</v>
      </c>
      <c r="E11" s="51" t="s">
        <v>60</v>
      </c>
      <c r="F11" s="53" t="s">
        <v>61</v>
      </c>
    </row>
    <row r="12" spans="1:6" ht="25.5" customHeight="1" x14ac:dyDescent="0.25">
      <c r="A12" s="54">
        <v>12</v>
      </c>
      <c r="B12" s="55" t="s">
        <v>62</v>
      </c>
      <c r="C12" s="55"/>
      <c r="D12" s="56">
        <v>262500</v>
      </c>
      <c r="E12" s="56">
        <v>225611.74</v>
      </c>
      <c r="F12" s="56">
        <f>+D12-E12</f>
        <v>36888.260000000009</v>
      </c>
    </row>
    <row r="13" spans="1:6" ht="25.5" customHeight="1" x14ac:dyDescent="0.25">
      <c r="A13" s="54">
        <v>122</v>
      </c>
      <c r="B13" s="55" t="s">
        <v>63</v>
      </c>
      <c r="C13" s="55"/>
      <c r="D13" s="56">
        <v>262500</v>
      </c>
      <c r="E13" s="56">
        <v>225611.74</v>
      </c>
      <c r="F13" s="56">
        <f t="shared" ref="F13:F21" si="0">+D13-E13</f>
        <v>36888.260000000009</v>
      </c>
    </row>
    <row r="14" spans="1:6" ht="25.5" customHeight="1" x14ac:dyDescent="0.25">
      <c r="A14" s="54">
        <v>15</v>
      </c>
      <c r="B14" s="55" t="s">
        <v>64</v>
      </c>
      <c r="C14" s="55"/>
      <c r="D14" s="57">
        <v>0</v>
      </c>
      <c r="E14" s="58">
        <v>28161.69</v>
      </c>
      <c r="F14" s="56">
        <f t="shared" si="0"/>
        <v>-28161.69</v>
      </c>
    </row>
    <row r="15" spans="1:6" ht="25.5" customHeight="1" x14ac:dyDescent="0.25">
      <c r="A15" s="54">
        <v>156</v>
      </c>
      <c r="B15" s="55" t="s">
        <v>65</v>
      </c>
      <c r="C15" s="55"/>
      <c r="D15" s="57">
        <v>0</v>
      </c>
      <c r="E15" s="58">
        <v>45</v>
      </c>
      <c r="F15" s="56">
        <f>+D15-E15</f>
        <v>-45</v>
      </c>
    </row>
    <row r="16" spans="1:6" ht="25.5" customHeight="1" x14ac:dyDescent="0.25">
      <c r="A16" s="54">
        <v>157</v>
      </c>
      <c r="B16" s="55" t="s">
        <v>66</v>
      </c>
      <c r="C16" s="55"/>
      <c r="D16" s="57">
        <v>0</v>
      </c>
      <c r="E16" s="58">
        <v>28116.69</v>
      </c>
      <c r="F16" s="56">
        <f t="shared" si="0"/>
        <v>-28116.69</v>
      </c>
    </row>
    <row r="17" spans="1:6" ht="25.5" customHeight="1" x14ac:dyDescent="0.25">
      <c r="A17" s="54">
        <v>16</v>
      </c>
      <c r="B17" s="55" t="s">
        <v>67</v>
      </c>
      <c r="C17" s="55"/>
      <c r="D17" s="56">
        <v>3447080</v>
      </c>
      <c r="E17" s="56">
        <v>3004815.97</v>
      </c>
      <c r="F17" s="56">
        <f t="shared" si="0"/>
        <v>442264.0299999998</v>
      </c>
    </row>
    <row r="18" spans="1:6" ht="25.5" customHeight="1" x14ac:dyDescent="0.25">
      <c r="A18" s="54">
        <v>162</v>
      </c>
      <c r="B18" s="55" t="s">
        <v>68</v>
      </c>
      <c r="C18" s="55"/>
      <c r="D18" s="56">
        <v>3266060</v>
      </c>
      <c r="E18" s="56">
        <v>2930732.71</v>
      </c>
      <c r="F18" s="56">
        <f>+D18-E18</f>
        <v>335327.29000000004</v>
      </c>
    </row>
    <row r="19" spans="1:6" ht="25.5" customHeight="1" x14ac:dyDescent="0.25">
      <c r="A19" s="54">
        <v>163</v>
      </c>
      <c r="B19" s="55" t="s">
        <v>69</v>
      </c>
      <c r="C19" s="55"/>
      <c r="D19" s="56">
        <v>181020</v>
      </c>
      <c r="E19" s="56">
        <v>74083.259999999995</v>
      </c>
      <c r="F19" s="56">
        <f t="shared" si="0"/>
        <v>106936.74</v>
      </c>
    </row>
    <row r="20" spans="1:6" ht="25.5" customHeight="1" x14ac:dyDescent="0.25">
      <c r="A20" s="54">
        <v>32</v>
      </c>
      <c r="B20" s="55" t="s">
        <v>70</v>
      </c>
      <c r="C20" s="55"/>
      <c r="D20" s="56">
        <v>1661120</v>
      </c>
      <c r="E20" s="56">
        <v>0</v>
      </c>
      <c r="F20" s="56">
        <f t="shared" si="0"/>
        <v>1661120</v>
      </c>
    </row>
    <row r="21" spans="1:6" ht="25.5" customHeight="1" thickBot="1" x14ac:dyDescent="0.3">
      <c r="A21" s="54">
        <v>321</v>
      </c>
      <c r="B21" s="55" t="s">
        <v>71</v>
      </c>
      <c r="C21" s="59"/>
      <c r="D21" s="60">
        <v>1661120</v>
      </c>
      <c r="E21" s="60">
        <v>0</v>
      </c>
      <c r="F21" s="60">
        <f t="shared" si="0"/>
        <v>1661120</v>
      </c>
    </row>
    <row r="22" spans="1:6" ht="25.5" customHeight="1" x14ac:dyDescent="0.25">
      <c r="A22" s="54"/>
      <c r="B22" s="55"/>
      <c r="C22" s="61" t="s">
        <v>72</v>
      </c>
      <c r="D22" s="62">
        <f>+D12+D14+D17+D20</f>
        <v>5370700</v>
      </c>
      <c r="E22" s="62">
        <f>+E12+E14+E17+E20</f>
        <v>3258589.4000000004</v>
      </c>
      <c r="F22" s="62">
        <f>+F12+F14+F17+F20</f>
        <v>2112110.5999999996</v>
      </c>
    </row>
    <row r="23" spans="1:6" ht="25.5" customHeight="1" x14ac:dyDescent="0.25">
      <c r="A23" s="54"/>
      <c r="B23" s="55"/>
      <c r="C23" s="61" t="s">
        <v>73</v>
      </c>
      <c r="D23" s="63">
        <f>+D13+D15+D16+D18+D19+D21</f>
        <v>5370700</v>
      </c>
      <c r="E23" s="63">
        <f>+E13+E15+E16+E18+E19+E21</f>
        <v>3258589.4</v>
      </c>
      <c r="F23" s="63">
        <f>+F13+F15+F16+F18+F19+F21</f>
        <v>2112110.6</v>
      </c>
    </row>
    <row r="24" spans="1:6" ht="15.75" x14ac:dyDescent="0.25">
      <c r="A24" s="54"/>
      <c r="B24" s="55"/>
      <c r="C24" s="55"/>
      <c r="D24" s="55"/>
      <c r="E24" s="55"/>
      <c r="F24" s="55" t="s">
        <v>74</v>
      </c>
    </row>
    <row r="27" spans="1:6" x14ac:dyDescent="0.2">
      <c r="B27" s="49"/>
      <c r="C27" s="49"/>
      <c r="D27" s="49"/>
      <c r="E27" s="49"/>
    </row>
    <row r="28" spans="1:6" x14ac:dyDescent="0.2">
      <c r="B28" s="49"/>
      <c r="C28" s="49"/>
      <c r="D28" s="49"/>
      <c r="E28" s="49"/>
    </row>
  </sheetData>
  <mergeCells count="5">
    <mergeCell ref="A6:F6"/>
    <mergeCell ref="A7:F7"/>
    <mergeCell ref="A8:F8"/>
    <mergeCell ref="A9:F9"/>
    <mergeCell ref="A10:F10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G45"/>
  <sheetViews>
    <sheetView zoomScaleNormal="100" zoomScaleSheetLayoutView="125" workbookViewId="0">
      <selection activeCell="D12" sqref="D12"/>
    </sheetView>
  </sheetViews>
  <sheetFormatPr baseColWidth="10" defaultRowHeight="15.75" x14ac:dyDescent="0.25"/>
  <cols>
    <col min="1" max="1" width="11.42578125" style="66"/>
    <col min="2" max="2" width="49.42578125" style="67" customWidth="1"/>
    <col min="3" max="3" width="14.42578125" style="67" customWidth="1"/>
    <col min="4" max="4" width="21.7109375" style="67" customWidth="1"/>
    <col min="5" max="5" width="20.140625" style="67" customWidth="1"/>
    <col min="6" max="6" width="22.5703125" style="67" customWidth="1"/>
    <col min="7" max="257" width="11.42578125" style="64"/>
    <col min="258" max="258" width="49.42578125" style="64" customWidth="1"/>
    <col min="259" max="259" width="14.42578125" style="64" customWidth="1"/>
    <col min="260" max="260" width="21.7109375" style="64" customWidth="1"/>
    <col min="261" max="261" width="20.140625" style="64" customWidth="1"/>
    <col min="262" max="262" width="22.5703125" style="64" customWidth="1"/>
    <col min="263" max="513" width="11.42578125" style="64"/>
    <col min="514" max="514" width="49.42578125" style="64" customWidth="1"/>
    <col min="515" max="515" width="14.42578125" style="64" customWidth="1"/>
    <col min="516" max="516" width="21.7109375" style="64" customWidth="1"/>
    <col min="517" max="517" width="20.140625" style="64" customWidth="1"/>
    <col min="518" max="518" width="22.5703125" style="64" customWidth="1"/>
    <col min="519" max="769" width="11.42578125" style="64"/>
    <col min="770" max="770" width="49.42578125" style="64" customWidth="1"/>
    <col min="771" max="771" width="14.42578125" style="64" customWidth="1"/>
    <col min="772" max="772" width="21.7109375" style="64" customWidth="1"/>
    <col min="773" max="773" width="20.140625" style="64" customWidth="1"/>
    <col min="774" max="774" width="22.5703125" style="64" customWidth="1"/>
    <col min="775" max="1025" width="11.42578125" style="64"/>
    <col min="1026" max="1026" width="49.42578125" style="64" customWidth="1"/>
    <col min="1027" max="1027" width="14.42578125" style="64" customWidth="1"/>
    <col min="1028" max="1028" width="21.7109375" style="64" customWidth="1"/>
    <col min="1029" max="1029" width="20.140625" style="64" customWidth="1"/>
    <col min="1030" max="1030" width="22.5703125" style="64" customWidth="1"/>
    <col min="1031" max="1281" width="11.42578125" style="64"/>
    <col min="1282" max="1282" width="49.42578125" style="64" customWidth="1"/>
    <col min="1283" max="1283" width="14.42578125" style="64" customWidth="1"/>
    <col min="1284" max="1284" width="21.7109375" style="64" customWidth="1"/>
    <col min="1285" max="1285" width="20.140625" style="64" customWidth="1"/>
    <col min="1286" max="1286" width="22.5703125" style="64" customWidth="1"/>
    <col min="1287" max="1537" width="11.42578125" style="64"/>
    <col min="1538" max="1538" width="49.42578125" style="64" customWidth="1"/>
    <col min="1539" max="1539" width="14.42578125" style="64" customWidth="1"/>
    <col min="1540" max="1540" width="21.7109375" style="64" customWidth="1"/>
    <col min="1541" max="1541" width="20.140625" style="64" customWidth="1"/>
    <col min="1542" max="1542" width="22.5703125" style="64" customWidth="1"/>
    <col min="1543" max="1793" width="11.42578125" style="64"/>
    <col min="1794" max="1794" width="49.42578125" style="64" customWidth="1"/>
    <col min="1795" max="1795" width="14.42578125" style="64" customWidth="1"/>
    <col min="1796" max="1796" width="21.7109375" style="64" customWidth="1"/>
    <col min="1797" max="1797" width="20.140625" style="64" customWidth="1"/>
    <col min="1798" max="1798" width="22.5703125" style="64" customWidth="1"/>
    <col min="1799" max="2049" width="11.42578125" style="64"/>
    <col min="2050" max="2050" width="49.42578125" style="64" customWidth="1"/>
    <col min="2051" max="2051" width="14.42578125" style="64" customWidth="1"/>
    <col min="2052" max="2052" width="21.7109375" style="64" customWidth="1"/>
    <col min="2053" max="2053" width="20.140625" style="64" customWidth="1"/>
    <col min="2054" max="2054" width="22.5703125" style="64" customWidth="1"/>
    <col min="2055" max="2305" width="11.42578125" style="64"/>
    <col min="2306" max="2306" width="49.42578125" style="64" customWidth="1"/>
    <col min="2307" max="2307" width="14.42578125" style="64" customWidth="1"/>
    <col min="2308" max="2308" width="21.7109375" style="64" customWidth="1"/>
    <col min="2309" max="2309" width="20.140625" style="64" customWidth="1"/>
    <col min="2310" max="2310" width="22.5703125" style="64" customWidth="1"/>
    <col min="2311" max="2561" width="11.42578125" style="64"/>
    <col min="2562" max="2562" width="49.42578125" style="64" customWidth="1"/>
    <col min="2563" max="2563" width="14.42578125" style="64" customWidth="1"/>
    <col min="2564" max="2564" width="21.7109375" style="64" customWidth="1"/>
    <col min="2565" max="2565" width="20.140625" style="64" customWidth="1"/>
    <col min="2566" max="2566" width="22.5703125" style="64" customWidth="1"/>
    <col min="2567" max="2817" width="11.42578125" style="64"/>
    <col min="2818" max="2818" width="49.42578125" style="64" customWidth="1"/>
    <col min="2819" max="2819" width="14.42578125" style="64" customWidth="1"/>
    <col min="2820" max="2820" width="21.7109375" style="64" customWidth="1"/>
    <col min="2821" max="2821" width="20.140625" style="64" customWidth="1"/>
    <col min="2822" max="2822" width="22.5703125" style="64" customWidth="1"/>
    <col min="2823" max="3073" width="11.42578125" style="64"/>
    <col min="3074" max="3074" width="49.42578125" style="64" customWidth="1"/>
    <col min="3075" max="3075" width="14.42578125" style="64" customWidth="1"/>
    <col min="3076" max="3076" width="21.7109375" style="64" customWidth="1"/>
    <col min="3077" max="3077" width="20.140625" style="64" customWidth="1"/>
    <col min="3078" max="3078" width="22.5703125" style="64" customWidth="1"/>
    <col min="3079" max="3329" width="11.42578125" style="64"/>
    <col min="3330" max="3330" width="49.42578125" style="64" customWidth="1"/>
    <col min="3331" max="3331" width="14.42578125" style="64" customWidth="1"/>
    <col min="3332" max="3332" width="21.7109375" style="64" customWidth="1"/>
    <col min="3333" max="3333" width="20.140625" style="64" customWidth="1"/>
    <col min="3334" max="3334" width="22.5703125" style="64" customWidth="1"/>
    <col min="3335" max="3585" width="11.42578125" style="64"/>
    <col min="3586" max="3586" width="49.42578125" style="64" customWidth="1"/>
    <col min="3587" max="3587" width="14.42578125" style="64" customWidth="1"/>
    <col min="3588" max="3588" width="21.7109375" style="64" customWidth="1"/>
    <col min="3589" max="3589" width="20.140625" style="64" customWidth="1"/>
    <col min="3590" max="3590" width="22.5703125" style="64" customWidth="1"/>
    <col min="3591" max="3841" width="11.42578125" style="64"/>
    <col min="3842" max="3842" width="49.42578125" style="64" customWidth="1"/>
    <col min="3843" max="3843" width="14.42578125" style="64" customWidth="1"/>
    <col min="3844" max="3844" width="21.7109375" style="64" customWidth="1"/>
    <col min="3845" max="3845" width="20.140625" style="64" customWidth="1"/>
    <col min="3846" max="3846" width="22.5703125" style="64" customWidth="1"/>
    <col min="3847" max="4097" width="11.42578125" style="64"/>
    <col min="4098" max="4098" width="49.42578125" style="64" customWidth="1"/>
    <col min="4099" max="4099" width="14.42578125" style="64" customWidth="1"/>
    <col min="4100" max="4100" width="21.7109375" style="64" customWidth="1"/>
    <col min="4101" max="4101" width="20.140625" style="64" customWidth="1"/>
    <col min="4102" max="4102" width="22.5703125" style="64" customWidth="1"/>
    <col min="4103" max="4353" width="11.42578125" style="64"/>
    <col min="4354" max="4354" width="49.42578125" style="64" customWidth="1"/>
    <col min="4355" max="4355" width="14.42578125" style="64" customWidth="1"/>
    <col min="4356" max="4356" width="21.7109375" style="64" customWidth="1"/>
    <col min="4357" max="4357" width="20.140625" style="64" customWidth="1"/>
    <col min="4358" max="4358" width="22.5703125" style="64" customWidth="1"/>
    <col min="4359" max="4609" width="11.42578125" style="64"/>
    <col min="4610" max="4610" width="49.42578125" style="64" customWidth="1"/>
    <col min="4611" max="4611" width="14.42578125" style="64" customWidth="1"/>
    <col min="4612" max="4612" width="21.7109375" style="64" customWidth="1"/>
    <col min="4613" max="4613" width="20.140625" style="64" customWidth="1"/>
    <col min="4614" max="4614" width="22.5703125" style="64" customWidth="1"/>
    <col min="4615" max="4865" width="11.42578125" style="64"/>
    <col min="4866" max="4866" width="49.42578125" style="64" customWidth="1"/>
    <col min="4867" max="4867" width="14.42578125" style="64" customWidth="1"/>
    <col min="4868" max="4868" width="21.7109375" style="64" customWidth="1"/>
    <col min="4869" max="4869" width="20.140625" style="64" customWidth="1"/>
    <col min="4870" max="4870" width="22.5703125" style="64" customWidth="1"/>
    <col min="4871" max="5121" width="11.42578125" style="64"/>
    <col min="5122" max="5122" width="49.42578125" style="64" customWidth="1"/>
    <col min="5123" max="5123" width="14.42578125" style="64" customWidth="1"/>
    <col min="5124" max="5124" width="21.7109375" style="64" customWidth="1"/>
    <col min="5125" max="5125" width="20.140625" style="64" customWidth="1"/>
    <col min="5126" max="5126" width="22.5703125" style="64" customWidth="1"/>
    <col min="5127" max="5377" width="11.42578125" style="64"/>
    <col min="5378" max="5378" width="49.42578125" style="64" customWidth="1"/>
    <col min="5379" max="5379" width="14.42578125" style="64" customWidth="1"/>
    <col min="5380" max="5380" width="21.7109375" style="64" customWidth="1"/>
    <col min="5381" max="5381" width="20.140625" style="64" customWidth="1"/>
    <col min="5382" max="5382" width="22.5703125" style="64" customWidth="1"/>
    <col min="5383" max="5633" width="11.42578125" style="64"/>
    <col min="5634" max="5634" width="49.42578125" style="64" customWidth="1"/>
    <col min="5635" max="5635" width="14.42578125" style="64" customWidth="1"/>
    <col min="5636" max="5636" width="21.7109375" style="64" customWidth="1"/>
    <col min="5637" max="5637" width="20.140625" style="64" customWidth="1"/>
    <col min="5638" max="5638" width="22.5703125" style="64" customWidth="1"/>
    <col min="5639" max="5889" width="11.42578125" style="64"/>
    <col min="5890" max="5890" width="49.42578125" style="64" customWidth="1"/>
    <col min="5891" max="5891" width="14.42578125" style="64" customWidth="1"/>
    <col min="5892" max="5892" width="21.7109375" style="64" customWidth="1"/>
    <col min="5893" max="5893" width="20.140625" style="64" customWidth="1"/>
    <col min="5894" max="5894" width="22.5703125" style="64" customWidth="1"/>
    <col min="5895" max="6145" width="11.42578125" style="64"/>
    <col min="6146" max="6146" width="49.42578125" style="64" customWidth="1"/>
    <col min="6147" max="6147" width="14.42578125" style="64" customWidth="1"/>
    <col min="6148" max="6148" width="21.7109375" style="64" customWidth="1"/>
    <col min="6149" max="6149" width="20.140625" style="64" customWidth="1"/>
    <col min="6150" max="6150" width="22.5703125" style="64" customWidth="1"/>
    <col min="6151" max="6401" width="11.42578125" style="64"/>
    <col min="6402" max="6402" width="49.42578125" style="64" customWidth="1"/>
    <col min="6403" max="6403" width="14.42578125" style="64" customWidth="1"/>
    <col min="6404" max="6404" width="21.7109375" style="64" customWidth="1"/>
    <col min="6405" max="6405" width="20.140625" style="64" customWidth="1"/>
    <col min="6406" max="6406" width="22.5703125" style="64" customWidth="1"/>
    <col min="6407" max="6657" width="11.42578125" style="64"/>
    <col min="6658" max="6658" width="49.42578125" style="64" customWidth="1"/>
    <col min="6659" max="6659" width="14.42578125" style="64" customWidth="1"/>
    <col min="6660" max="6660" width="21.7109375" style="64" customWidth="1"/>
    <col min="6661" max="6661" width="20.140625" style="64" customWidth="1"/>
    <col min="6662" max="6662" width="22.5703125" style="64" customWidth="1"/>
    <col min="6663" max="6913" width="11.42578125" style="64"/>
    <col min="6914" max="6914" width="49.42578125" style="64" customWidth="1"/>
    <col min="6915" max="6915" width="14.42578125" style="64" customWidth="1"/>
    <col min="6916" max="6916" width="21.7109375" style="64" customWidth="1"/>
    <col min="6917" max="6917" width="20.140625" style="64" customWidth="1"/>
    <col min="6918" max="6918" width="22.5703125" style="64" customWidth="1"/>
    <col min="6919" max="7169" width="11.42578125" style="64"/>
    <col min="7170" max="7170" width="49.42578125" style="64" customWidth="1"/>
    <col min="7171" max="7171" width="14.42578125" style="64" customWidth="1"/>
    <col min="7172" max="7172" width="21.7109375" style="64" customWidth="1"/>
    <col min="7173" max="7173" width="20.140625" style="64" customWidth="1"/>
    <col min="7174" max="7174" width="22.5703125" style="64" customWidth="1"/>
    <col min="7175" max="7425" width="11.42578125" style="64"/>
    <col min="7426" max="7426" width="49.42578125" style="64" customWidth="1"/>
    <col min="7427" max="7427" width="14.42578125" style="64" customWidth="1"/>
    <col min="7428" max="7428" width="21.7109375" style="64" customWidth="1"/>
    <col min="7429" max="7429" width="20.140625" style="64" customWidth="1"/>
    <col min="7430" max="7430" width="22.5703125" style="64" customWidth="1"/>
    <col min="7431" max="7681" width="11.42578125" style="64"/>
    <col min="7682" max="7682" width="49.42578125" style="64" customWidth="1"/>
    <col min="7683" max="7683" width="14.42578125" style="64" customWidth="1"/>
    <col min="7684" max="7684" width="21.7109375" style="64" customWidth="1"/>
    <col min="7685" max="7685" width="20.140625" style="64" customWidth="1"/>
    <col min="7686" max="7686" width="22.5703125" style="64" customWidth="1"/>
    <col min="7687" max="7937" width="11.42578125" style="64"/>
    <col min="7938" max="7938" width="49.42578125" style="64" customWidth="1"/>
    <col min="7939" max="7939" width="14.42578125" style="64" customWidth="1"/>
    <col min="7940" max="7940" width="21.7109375" style="64" customWidth="1"/>
    <col min="7941" max="7941" width="20.140625" style="64" customWidth="1"/>
    <col min="7942" max="7942" width="22.5703125" style="64" customWidth="1"/>
    <col min="7943" max="8193" width="11.42578125" style="64"/>
    <col min="8194" max="8194" width="49.42578125" style="64" customWidth="1"/>
    <col min="8195" max="8195" width="14.42578125" style="64" customWidth="1"/>
    <col min="8196" max="8196" width="21.7109375" style="64" customWidth="1"/>
    <col min="8197" max="8197" width="20.140625" style="64" customWidth="1"/>
    <col min="8198" max="8198" width="22.5703125" style="64" customWidth="1"/>
    <col min="8199" max="8449" width="11.42578125" style="64"/>
    <col min="8450" max="8450" width="49.42578125" style="64" customWidth="1"/>
    <col min="8451" max="8451" width="14.42578125" style="64" customWidth="1"/>
    <col min="8452" max="8452" width="21.7109375" style="64" customWidth="1"/>
    <col min="8453" max="8453" width="20.140625" style="64" customWidth="1"/>
    <col min="8454" max="8454" width="22.5703125" style="64" customWidth="1"/>
    <col min="8455" max="8705" width="11.42578125" style="64"/>
    <col min="8706" max="8706" width="49.42578125" style="64" customWidth="1"/>
    <col min="8707" max="8707" width="14.42578125" style="64" customWidth="1"/>
    <col min="8708" max="8708" width="21.7109375" style="64" customWidth="1"/>
    <col min="8709" max="8709" width="20.140625" style="64" customWidth="1"/>
    <col min="8710" max="8710" width="22.5703125" style="64" customWidth="1"/>
    <col min="8711" max="8961" width="11.42578125" style="64"/>
    <col min="8962" max="8962" width="49.42578125" style="64" customWidth="1"/>
    <col min="8963" max="8963" width="14.42578125" style="64" customWidth="1"/>
    <col min="8964" max="8964" width="21.7109375" style="64" customWidth="1"/>
    <col min="8965" max="8965" width="20.140625" style="64" customWidth="1"/>
    <col min="8966" max="8966" width="22.5703125" style="64" customWidth="1"/>
    <col min="8967" max="9217" width="11.42578125" style="64"/>
    <col min="9218" max="9218" width="49.42578125" style="64" customWidth="1"/>
    <col min="9219" max="9219" width="14.42578125" style="64" customWidth="1"/>
    <col min="9220" max="9220" width="21.7109375" style="64" customWidth="1"/>
    <col min="9221" max="9221" width="20.140625" style="64" customWidth="1"/>
    <col min="9222" max="9222" width="22.5703125" style="64" customWidth="1"/>
    <col min="9223" max="9473" width="11.42578125" style="64"/>
    <col min="9474" max="9474" width="49.42578125" style="64" customWidth="1"/>
    <col min="9475" max="9475" width="14.42578125" style="64" customWidth="1"/>
    <col min="9476" max="9476" width="21.7109375" style="64" customWidth="1"/>
    <col min="9477" max="9477" width="20.140625" style="64" customWidth="1"/>
    <col min="9478" max="9478" width="22.5703125" style="64" customWidth="1"/>
    <col min="9479" max="9729" width="11.42578125" style="64"/>
    <col min="9730" max="9730" width="49.42578125" style="64" customWidth="1"/>
    <col min="9731" max="9731" width="14.42578125" style="64" customWidth="1"/>
    <col min="9732" max="9732" width="21.7109375" style="64" customWidth="1"/>
    <col min="9733" max="9733" width="20.140625" style="64" customWidth="1"/>
    <col min="9734" max="9734" width="22.5703125" style="64" customWidth="1"/>
    <col min="9735" max="9985" width="11.42578125" style="64"/>
    <col min="9986" max="9986" width="49.42578125" style="64" customWidth="1"/>
    <col min="9987" max="9987" width="14.42578125" style="64" customWidth="1"/>
    <col min="9988" max="9988" width="21.7109375" style="64" customWidth="1"/>
    <col min="9989" max="9989" width="20.140625" style="64" customWidth="1"/>
    <col min="9990" max="9990" width="22.5703125" style="64" customWidth="1"/>
    <col min="9991" max="10241" width="11.42578125" style="64"/>
    <col min="10242" max="10242" width="49.42578125" style="64" customWidth="1"/>
    <col min="10243" max="10243" width="14.42578125" style="64" customWidth="1"/>
    <col min="10244" max="10244" width="21.7109375" style="64" customWidth="1"/>
    <col min="10245" max="10245" width="20.140625" style="64" customWidth="1"/>
    <col min="10246" max="10246" width="22.5703125" style="64" customWidth="1"/>
    <col min="10247" max="10497" width="11.42578125" style="64"/>
    <col min="10498" max="10498" width="49.42578125" style="64" customWidth="1"/>
    <col min="10499" max="10499" width="14.42578125" style="64" customWidth="1"/>
    <col min="10500" max="10500" width="21.7109375" style="64" customWidth="1"/>
    <col min="10501" max="10501" width="20.140625" style="64" customWidth="1"/>
    <col min="10502" max="10502" width="22.5703125" style="64" customWidth="1"/>
    <col min="10503" max="10753" width="11.42578125" style="64"/>
    <col min="10754" max="10754" width="49.42578125" style="64" customWidth="1"/>
    <col min="10755" max="10755" width="14.42578125" style="64" customWidth="1"/>
    <col min="10756" max="10756" width="21.7109375" style="64" customWidth="1"/>
    <col min="10757" max="10757" width="20.140625" style="64" customWidth="1"/>
    <col min="10758" max="10758" width="22.5703125" style="64" customWidth="1"/>
    <col min="10759" max="11009" width="11.42578125" style="64"/>
    <col min="11010" max="11010" width="49.42578125" style="64" customWidth="1"/>
    <col min="11011" max="11011" width="14.42578125" style="64" customWidth="1"/>
    <col min="11012" max="11012" width="21.7109375" style="64" customWidth="1"/>
    <col min="11013" max="11013" width="20.140625" style="64" customWidth="1"/>
    <col min="11014" max="11014" width="22.5703125" style="64" customWidth="1"/>
    <col min="11015" max="11265" width="11.42578125" style="64"/>
    <col min="11266" max="11266" width="49.42578125" style="64" customWidth="1"/>
    <col min="11267" max="11267" width="14.42578125" style="64" customWidth="1"/>
    <col min="11268" max="11268" width="21.7109375" style="64" customWidth="1"/>
    <col min="11269" max="11269" width="20.140625" style="64" customWidth="1"/>
    <col min="11270" max="11270" width="22.5703125" style="64" customWidth="1"/>
    <col min="11271" max="11521" width="11.42578125" style="64"/>
    <col min="11522" max="11522" width="49.42578125" style="64" customWidth="1"/>
    <col min="11523" max="11523" width="14.42578125" style="64" customWidth="1"/>
    <col min="11524" max="11524" width="21.7109375" style="64" customWidth="1"/>
    <col min="11525" max="11525" width="20.140625" style="64" customWidth="1"/>
    <col min="11526" max="11526" width="22.5703125" style="64" customWidth="1"/>
    <col min="11527" max="11777" width="11.42578125" style="64"/>
    <col min="11778" max="11778" width="49.42578125" style="64" customWidth="1"/>
    <col min="11779" max="11779" width="14.42578125" style="64" customWidth="1"/>
    <col min="11780" max="11780" width="21.7109375" style="64" customWidth="1"/>
    <col min="11781" max="11781" width="20.140625" style="64" customWidth="1"/>
    <col min="11782" max="11782" width="22.5703125" style="64" customWidth="1"/>
    <col min="11783" max="12033" width="11.42578125" style="64"/>
    <col min="12034" max="12034" width="49.42578125" style="64" customWidth="1"/>
    <col min="12035" max="12035" width="14.42578125" style="64" customWidth="1"/>
    <col min="12036" max="12036" width="21.7109375" style="64" customWidth="1"/>
    <col min="12037" max="12037" width="20.140625" style="64" customWidth="1"/>
    <col min="12038" max="12038" width="22.5703125" style="64" customWidth="1"/>
    <col min="12039" max="12289" width="11.42578125" style="64"/>
    <col min="12290" max="12290" width="49.42578125" style="64" customWidth="1"/>
    <col min="12291" max="12291" width="14.42578125" style="64" customWidth="1"/>
    <col min="12292" max="12292" width="21.7109375" style="64" customWidth="1"/>
    <col min="12293" max="12293" width="20.140625" style="64" customWidth="1"/>
    <col min="12294" max="12294" width="22.5703125" style="64" customWidth="1"/>
    <col min="12295" max="12545" width="11.42578125" style="64"/>
    <col min="12546" max="12546" width="49.42578125" style="64" customWidth="1"/>
    <col min="12547" max="12547" width="14.42578125" style="64" customWidth="1"/>
    <col min="12548" max="12548" width="21.7109375" style="64" customWidth="1"/>
    <col min="12549" max="12549" width="20.140625" style="64" customWidth="1"/>
    <col min="12550" max="12550" width="22.5703125" style="64" customWidth="1"/>
    <col min="12551" max="12801" width="11.42578125" style="64"/>
    <col min="12802" max="12802" width="49.42578125" style="64" customWidth="1"/>
    <col min="12803" max="12803" width="14.42578125" style="64" customWidth="1"/>
    <col min="12804" max="12804" width="21.7109375" style="64" customWidth="1"/>
    <col min="12805" max="12805" width="20.140625" style="64" customWidth="1"/>
    <col min="12806" max="12806" width="22.5703125" style="64" customWidth="1"/>
    <col min="12807" max="13057" width="11.42578125" style="64"/>
    <col min="13058" max="13058" width="49.42578125" style="64" customWidth="1"/>
    <col min="13059" max="13059" width="14.42578125" style="64" customWidth="1"/>
    <col min="13060" max="13060" width="21.7109375" style="64" customWidth="1"/>
    <col min="13061" max="13061" width="20.140625" style="64" customWidth="1"/>
    <col min="13062" max="13062" width="22.5703125" style="64" customWidth="1"/>
    <col min="13063" max="13313" width="11.42578125" style="64"/>
    <col min="13314" max="13314" width="49.42578125" style="64" customWidth="1"/>
    <col min="13315" max="13315" width="14.42578125" style="64" customWidth="1"/>
    <col min="13316" max="13316" width="21.7109375" style="64" customWidth="1"/>
    <col min="13317" max="13317" width="20.140625" style="64" customWidth="1"/>
    <col min="13318" max="13318" width="22.5703125" style="64" customWidth="1"/>
    <col min="13319" max="13569" width="11.42578125" style="64"/>
    <col min="13570" max="13570" width="49.42578125" style="64" customWidth="1"/>
    <col min="13571" max="13571" width="14.42578125" style="64" customWidth="1"/>
    <col min="13572" max="13572" width="21.7109375" style="64" customWidth="1"/>
    <col min="13573" max="13573" width="20.140625" style="64" customWidth="1"/>
    <col min="13574" max="13574" width="22.5703125" style="64" customWidth="1"/>
    <col min="13575" max="13825" width="11.42578125" style="64"/>
    <col min="13826" max="13826" width="49.42578125" style="64" customWidth="1"/>
    <col min="13827" max="13827" width="14.42578125" style="64" customWidth="1"/>
    <col min="13828" max="13828" width="21.7109375" style="64" customWidth="1"/>
    <col min="13829" max="13829" width="20.140625" style="64" customWidth="1"/>
    <col min="13830" max="13830" width="22.5703125" style="64" customWidth="1"/>
    <col min="13831" max="14081" width="11.42578125" style="64"/>
    <col min="14082" max="14082" width="49.42578125" style="64" customWidth="1"/>
    <col min="14083" max="14083" width="14.42578125" style="64" customWidth="1"/>
    <col min="14084" max="14084" width="21.7109375" style="64" customWidth="1"/>
    <col min="14085" max="14085" width="20.140625" style="64" customWidth="1"/>
    <col min="14086" max="14086" width="22.5703125" style="64" customWidth="1"/>
    <col min="14087" max="14337" width="11.42578125" style="64"/>
    <col min="14338" max="14338" width="49.42578125" style="64" customWidth="1"/>
    <col min="14339" max="14339" width="14.42578125" style="64" customWidth="1"/>
    <col min="14340" max="14340" width="21.7109375" style="64" customWidth="1"/>
    <col min="14341" max="14341" width="20.140625" style="64" customWidth="1"/>
    <col min="14342" max="14342" width="22.5703125" style="64" customWidth="1"/>
    <col min="14343" max="14593" width="11.42578125" style="64"/>
    <col min="14594" max="14594" width="49.42578125" style="64" customWidth="1"/>
    <col min="14595" max="14595" width="14.42578125" style="64" customWidth="1"/>
    <col min="14596" max="14596" width="21.7109375" style="64" customWidth="1"/>
    <col min="14597" max="14597" width="20.140625" style="64" customWidth="1"/>
    <col min="14598" max="14598" width="22.5703125" style="64" customWidth="1"/>
    <col min="14599" max="14849" width="11.42578125" style="64"/>
    <col min="14850" max="14850" width="49.42578125" style="64" customWidth="1"/>
    <col min="14851" max="14851" width="14.42578125" style="64" customWidth="1"/>
    <col min="14852" max="14852" width="21.7109375" style="64" customWidth="1"/>
    <col min="14853" max="14853" width="20.140625" style="64" customWidth="1"/>
    <col min="14854" max="14854" width="22.5703125" style="64" customWidth="1"/>
    <col min="14855" max="15105" width="11.42578125" style="64"/>
    <col min="15106" max="15106" width="49.42578125" style="64" customWidth="1"/>
    <col min="15107" max="15107" width="14.42578125" style="64" customWidth="1"/>
    <col min="15108" max="15108" width="21.7109375" style="64" customWidth="1"/>
    <col min="15109" max="15109" width="20.140625" style="64" customWidth="1"/>
    <col min="15110" max="15110" width="22.5703125" style="64" customWidth="1"/>
    <col min="15111" max="15361" width="11.42578125" style="64"/>
    <col min="15362" max="15362" width="49.42578125" style="64" customWidth="1"/>
    <col min="15363" max="15363" width="14.42578125" style="64" customWidth="1"/>
    <col min="15364" max="15364" width="21.7109375" style="64" customWidth="1"/>
    <col min="15365" max="15365" width="20.140625" style="64" customWidth="1"/>
    <col min="15366" max="15366" width="22.5703125" style="64" customWidth="1"/>
    <col min="15367" max="15617" width="11.42578125" style="64"/>
    <col min="15618" max="15618" width="49.42578125" style="64" customWidth="1"/>
    <col min="15619" max="15619" width="14.42578125" style="64" customWidth="1"/>
    <col min="15620" max="15620" width="21.7109375" style="64" customWidth="1"/>
    <col min="15621" max="15621" width="20.140625" style="64" customWidth="1"/>
    <col min="15622" max="15622" width="22.5703125" style="64" customWidth="1"/>
    <col min="15623" max="15873" width="11.42578125" style="64"/>
    <col min="15874" max="15874" width="49.42578125" style="64" customWidth="1"/>
    <col min="15875" max="15875" width="14.42578125" style="64" customWidth="1"/>
    <col min="15876" max="15876" width="21.7109375" style="64" customWidth="1"/>
    <col min="15877" max="15877" width="20.140625" style="64" customWidth="1"/>
    <col min="15878" max="15878" width="22.5703125" style="64" customWidth="1"/>
    <col min="15879" max="16129" width="11.42578125" style="64"/>
    <col min="16130" max="16130" width="49.42578125" style="64" customWidth="1"/>
    <col min="16131" max="16131" width="14.42578125" style="64" customWidth="1"/>
    <col min="16132" max="16132" width="21.7109375" style="64" customWidth="1"/>
    <col min="16133" max="16133" width="20.140625" style="64" customWidth="1"/>
    <col min="16134" max="16134" width="22.5703125" style="64" customWidth="1"/>
    <col min="16135" max="16384" width="11.42578125" style="64"/>
  </cols>
  <sheetData>
    <row r="6" spans="1:6" x14ac:dyDescent="0.25">
      <c r="A6" s="90" t="s">
        <v>55</v>
      </c>
      <c r="B6" s="90"/>
      <c r="C6" s="90"/>
      <c r="D6" s="90"/>
      <c r="E6" s="90"/>
      <c r="F6" s="90"/>
    </row>
    <row r="7" spans="1:6" x14ac:dyDescent="0.25">
      <c r="A7" s="90" t="s">
        <v>75</v>
      </c>
      <c r="B7" s="90"/>
      <c r="C7" s="90"/>
      <c r="D7" s="90"/>
      <c r="E7" s="90"/>
      <c r="F7" s="90"/>
    </row>
    <row r="8" spans="1:6" x14ac:dyDescent="0.25">
      <c r="A8" s="90" t="s">
        <v>108</v>
      </c>
      <c r="B8" s="90"/>
      <c r="C8" s="90"/>
      <c r="D8" s="90"/>
      <c r="E8" s="90"/>
      <c r="F8" s="90"/>
    </row>
    <row r="9" spans="1:6" x14ac:dyDescent="0.25">
      <c r="A9" s="90" t="s">
        <v>1</v>
      </c>
      <c r="B9" s="90"/>
      <c r="C9" s="90"/>
      <c r="D9" s="90"/>
      <c r="E9" s="90"/>
      <c r="F9" s="90"/>
    </row>
    <row r="10" spans="1:6" ht="16.5" thickBot="1" x14ac:dyDescent="0.3"/>
    <row r="11" spans="1:6" ht="30.75" customHeight="1" thickBot="1" x14ac:dyDescent="0.25">
      <c r="A11" s="68" t="s">
        <v>57</v>
      </c>
      <c r="B11" s="69" t="s">
        <v>58</v>
      </c>
      <c r="C11" s="70"/>
      <c r="D11" s="71" t="s">
        <v>76</v>
      </c>
      <c r="E11" s="69" t="s">
        <v>60</v>
      </c>
      <c r="F11" s="72" t="s">
        <v>61</v>
      </c>
    </row>
    <row r="12" spans="1:6" ht="25.5" customHeight="1" x14ac:dyDescent="0.25">
      <c r="A12" s="80">
        <v>51</v>
      </c>
      <c r="B12" s="79" t="s">
        <v>77</v>
      </c>
      <c r="C12" s="79"/>
      <c r="D12" s="78">
        <v>2780805</v>
      </c>
      <c r="E12" s="78">
        <f>SUM(E13:E18)</f>
        <v>2284403.3000000003</v>
      </c>
      <c r="F12" s="78">
        <f>+D12-E12</f>
        <v>496401.69999999972</v>
      </c>
    </row>
    <row r="13" spans="1:6" ht="25.5" customHeight="1" x14ac:dyDescent="0.25">
      <c r="A13" s="66">
        <v>511</v>
      </c>
      <c r="B13" s="67" t="s">
        <v>78</v>
      </c>
      <c r="D13" s="73">
        <v>76800</v>
      </c>
      <c r="E13" s="73">
        <v>31250</v>
      </c>
      <c r="F13" s="73">
        <f t="shared" ref="F13:F38" si="0">+D13-E13</f>
        <v>45550</v>
      </c>
    </row>
    <row r="14" spans="1:6" ht="25.5" customHeight="1" x14ac:dyDescent="0.25">
      <c r="A14" s="66">
        <v>512</v>
      </c>
      <c r="B14" s="67" t="s">
        <v>79</v>
      </c>
      <c r="D14" s="73">
        <v>2195600</v>
      </c>
      <c r="E14" s="73">
        <v>1919485.34</v>
      </c>
      <c r="F14" s="73">
        <f t="shared" si="0"/>
        <v>276114.65999999992</v>
      </c>
    </row>
    <row r="15" spans="1:6" ht="25.5" customHeight="1" x14ac:dyDescent="0.25">
      <c r="A15" s="66">
        <v>514</v>
      </c>
      <c r="B15" s="67" t="s">
        <v>80</v>
      </c>
      <c r="D15" s="73">
        <v>111290</v>
      </c>
      <c r="E15" s="73">
        <v>81192.44</v>
      </c>
      <c r="F15" s="73">
        <f t="shared" si="0"/>
        <v>30097.559999999998</v>
      </c>
    </row>
    <row r="16" spans="1:6" ht="25.5" customHeight="1" x14ac:dyDescent="0.25">
      <c r="A16" s="66">
        <v>515</v>
      </c>
      <c r="B16" s="67" t="s">
        <v>81</v>
      </c>
      <c r="D16" s="73">
        <v>151500</v>
      </c>
      <c r="E16" s="73">
        <v>114218.42</v>
      </c>
      <c r="F16" s="73">
        <f t="shared" si="0"/>
        <v>37281.58</v>
      </c>
    </row>
    <row r="17" spans="1:6" ht="25.5" customHeight="1" x14ac:dyDescent="0.25">
      <c r="A17" s="66">
        <v>517</v>
      </c>
      <c r="B17" s="67" t="s">
        <v>82</v>
      </c>
      <c r="D17" s="73">
        <v>162900</v>
      </c>
      <c r="E17" s="73">
        <v>127536.35</v>
      </c>
      <c r="F17" s="73">
        <f t="shared" si="0"/>
        <v>35363.649999999994</v>
      </c>
    </row>
    <row r="18" spans="1:6" ht="25.5" customHeight="1" x14ac:dyDescent="0.25">
      <c r="A18" s="66">
        <v>519</v>
      </c>
      <c r="B18" s="67" t="s">
        <v>83</v>
      </c>
      <c r="D18" s="73">
        <v>82715</v>
      </c>
      <c r="E18" s="73">
        <v>10720.75</v>
      </c>
      <c r="F18" s="73">
        <f t="shared" si="0"/>
        <v>71994.25</v>
      </c>
    </row>
    <row r="19" spans="1:6" ht="25.5" customHeight="1" x14ac:dyDescent="0.25">
      <c r="A19" s="80">
        <v>54</v>
      </c>
      <c r="B19" s="79" t="s">
        <v>84</v>
      </c>
      <c r="C19" s="79"/>
      <c r="D19" s="78">
        <v>840775</v>
      </c>
      <c r="E19" s="78">
        <f>SUM(E20:E24)</f>
        <v>313789.74</v>
      </c>
      <c r="F19" s="78">
        <f t="shared" si="0"/>
        <v>526985.26</v>
      </c>
    </row>
    <row r="20" spans="1:6" ht="25.5" customHeight="1" x14ac:dyDescent="0.25">
      <c r="A20" s="66">
        <v>541</v>
      </c>
      <c r="B20" s="67" t="s">
        <v>85</v>
      </c>
      <c r="D20" s="73">
        <v>190280</v>
      </c>
      <c r="E20" s="73">
        <v>75496.649999999994</v>
      </c>
      <c r="F20" s="73">
        <f t="shared" si="0"/>
        <v>114783.35</v>
      </c>
    </row>
    <row r="21" spans="1:6" ht="25.5" customHeight="1" x14ac:dyDescent="0.25">
      <c r="A21" s="66">
        <v>542</v>
      </c>
      <c r="B21" s="67" t="s">
        <v>86</v>
      </c>
      <c r="D21" s="73">
        <v>117250</v>
      </c>
      <c r="E21" s="73">
        <v>72176.350000000006</v>
      </c>
      <c r="F21" s="73">
        <f t="shared" si="0"/>
        <v>45073.649999999994</v>
      </c>
    </row>
    <row r="22" spans="1:6" ht="25.5" customHeight="1" x14ac:dyDescent="0.25">
      <c r="A22" s="66">
        <v>543</v>
      </c>
      <c r="B22" s="67" t="s">
        <v>87</v>
      </c>
      <c r="D22" s="73">
        <v>305285</v>
      </c>
      <c r="E22" s="73">
        <v>131754.74</v>
      </c>
      <c r="F22" s="73">
        <f t="shared" si="0"/>
        <v>173530.26</v>
      </c>
    </row>
    <row r="23" spans="1:6" ht="25.5" customHeight="1" x14ac:dyDescent="0.25">
      <c r="A23" s="66">
        <v>544</v>
      </c>
      <c r="B23" s="67" t="s">
        <v>88</v>
      </c>
      <c r="D23" s="73">
        <v>124510</v>
      </c>
      <c r="E23" s="73">
        <v>21414</v>
      </c>
      <c r="F23" s="73">
        <f t="shared" si="0"/>
        <v>103096</v>
      </c>
    </row>
    <row r="24" spans="1:6" ht="25.5" customHeight="1" x14ac:dyDescent="0.25">
      <c r="A24" s="66">
        <v>545</v>
      </c>
      <c r="B24" s="67" t="s">
        <v>89</v>
      </c>
      <c r="D24" s="73">
        <v>103450</v>
      </c>
      <c r="E24" s="73">
        <v>12948</v>
      </c>
      <c r="F24" s="73">
        <f t="shared" si="0"/>
        <v>90502</v>
      </c>
    </row>
    <row r="25" spans="1:6" ht="25.5" customHeight="1" x14ac:dyDescent="0.25">
      <c r="A25" s="80">
        <v>55</v>
      </c>
      <c r="B25" s="79" t="s">
        <v>36</v>
      </c>
      <c r="C25" s="79"/>
      <c r="D25" s="78">
        <v>579750</v>
      </c>
      <c r="E25" s="78">
        <f>SUM(E26:E29)</f>
        <v>323316.51</v>
      </c>
      <c r="F25" s="78">
        <f t="shared" si="0"/>
        <v>256433.49</v>
      </c>
    </row>
    <row r="26" spans="1:6" ht="25.5" customHeight="1" x14ac:dyDescent="0.25">
      <c r="A26" s="66">
        <v>553</v>
      </c>
      <c r="B26" s="67" t="s">
        <v>90</v>
      </c>
      <c r="D26" s="73">
        <v>40000</v>
      </c>
      <c r="E26" s="73">
        <v>1958.31</v>
      </c>
      <c r="F26" s="73">
        <f t="shared" si="0"/>
        <v>38041.69</v>
      </c>
    </row>
    <row r="27" spans="1:6" ht="25.5" customHeight="1" x14ac:dyDescent="0.25">
      <c r="A27" s="66">
        <v>555</v>
      </c>
      <c r="B27" s="67" t="s">
        <v>91</v>
      </c>
      <c r="D27" s="73">
        <v>7650</v>
      </c>
      <c r="E27" s="73">
        <v>5027.51</v>
      </c>
      <c r="F27" s="73">
        <f t="shared" si="0"/>
        <v>2622.49</v>
      </c>
    </row>
    <row r="28" spans="1:6" ht="25.5" customHeight="1" x14ac:dyDescent="0.25">
      <c r="A28" s="66">
        <v>556</v>
      </c>
      <c r="B28" s="67" t="s">
        <v>92</v>
      </c>
      <c r="D28" s="73">
        <v>320400</v>
      </c>
      <c r="E28" s="73">
        <v>316330.69</v>
      </c>
      <c r="F28" s="73">
        <f t="shared" si="0"/>
        <v>4069.3099999999977</v>
      </c>
    </row>
    <row r="29" spans="1:6" ht="25.5" customHeight="1" x14ac:dyDescent="0.25">
      <c r="A29" s="66">
        <v>557</v>
      </c>
      <c r="B29" s="67" t="s">
        <v>93</v>
      </c>
      <c r="D29" s="73">
        <v>211700</v>
      </c>
      <c r="E29" s="73">
        <v>0</v>
      </c>
      <c r="F29" s="73">
        <f t="shared" si="0"/>
        <v>211700</v>
      </c>
    </row>
    <row r="30" spans="1:6" ht="25.5" customHeight="1" x14ac:dyDescent="0.25">
      <c r="A30" s="80">
        <v>56</v>
      </c>
      <c r="B30" s="79" t="s">
        <v>94</v>
      </c>
      <c r="C30" s="79"/>
      <c r="D30" s="78">
        <v>83620</v>
      </c>
      <c r="E30" s="78">
        <f>SUM(E31:E32)</f>
        <v>34153.760000000002</v>
      </c>
      <c r="F30" s="78">
        <f t="shared" si="0"/>
        <v>49466.239999999998</v>
      </c>
    </row>
    <row r="31" spans="1:6" ht="25.5" customHeight="1" x14ac:dyDescent="0.25">
      <c r="A31" s="66">
        <v>563</v>
      </c>
      <c r="B31" s="67" t="s">
        <v>95</v>
      </c>
      <c r="D31" s="73">
        <v>18620</v>
      </c>
      <c r="E31" s="73">
        <v>0</v>
      </c>
      <c r="F31" s="73">
        <f t="shared" si="0"/>
        <v>18620</v>
      </c>
    </row>
    <row r="32" spans="1:6" ht="25.5" customHeight="1" x14ac:dyDescent="0.25">
      <c r="A32" s="66">
        <v>564</v>
      </c>
      <c r="B32" s="67" t="s">
        <v>96</v>
      </c>
      <c r="D32" s="73">
        <v>65000</v>
      </c>
      <c r="E32" s="73">
        <v>34153.760000000002</v>
      </c>
      <c r="F32" s="73">
        <f t="shared" si="0"/>
        <v>30846.239999999998</v>
      </c>
    </row>
    <row r="33" spans="1:7" ht="25.5" customHeight="1" x14ac:dyDescent="0.25">
      <c r="A33" s="80">
        <v>61</v>
      </c>
      <c r="B33" s="79" t="s">
        <v>97</v>
      </c>
      <c r="C33" s="79"/>
      <c r="D33" s="78">
        <v>635750</v>
      </c>
      <c r="E33" s="78">
        <f>SUM(E34:E36)</f>
        <v>104731.53</v>
      </c>
      <c r="F33" s="78">
        <f t="shared" si="0"/>
        <v>531018.47</v>
      </c>
    </row>
    <row r="34" spans="1:7" ht="25.5" customHeight="1" x14ac:dyDescent="0.25">
      <c r="A34" s="66">
        <v>611</v>
      </c>
      <c r="B34" s="67" t="s">
        <v>98</v>
      </c>
      <c r="D34" s="73">
        <v>505850</v>
      </c>
      <c r="E34" s="73">
        <v>95571.01</v>
      </c>
      <c r="F34" s="73">
        <f t="shared" si="0"/>
        <v>410278.99</v>
      </c>
    </row>
    <row r="35" spans="1:7" ht="25.5" customHeight="1" x14ac:dyDescent="0.25">
      <c r="A35" s="66">
        <v>614</v>
      </c>
      <c r="B35" s="67" t="s">
        <v>99</v>
      </c>
      <c r="D35" s="73">
        <v>31500</v>
      </c>
      <c r="E35" s="73">
        <v>9160.52</v>
      </c>
      <c r="F35" s="73">
        <f t="shared" si="0"/>
        <v>22339.48</v>
      </c>
    </row>
    <row r="36" spans="1:7" ht="25.5" customHeight="1" x14ac:dyDescent="0.25">
      <c r="A36" s="66">
        <v>616</v>
      </c>
      <c r="B36" s="67" t="s">
        <v>100</v>
      </c>
      <c r="D36" s="73">
        <v>98400</v>
      </c>
      <c r="E36" s="73">
        <v>0</v>
      </c>
      <c r="F36" s="73">
        <f t="shared" si="0"/>
        <v>98400</v>
      </c>
    </row>
    <row r="37" spans="1:7" ht="25.5" customHeight="1" x14ac:dyDescent="0.25">
      <c r="A37" s="80">
        <v>71</v>
      </c>
      <c r="B37" s="79" t="s">
        <v>101</v>
      </c>
      <c r="C37" s="79"/>
      <c r="D37" s="78">
        <v>450000</v>
      </c>
      <c r="E37" s="78">
        <v>440277.98</v>
      </c>
      <c r="F37" s="78">
        <f t="shared" si="0"/>
        <v>9722.0200000000186</v>
      </c>
    </row>
    <row r="38" spans="1:7" ht="25.5" customHeight="1" thickBot="1" x14ac:dyDescent="0.3">
      <c r="A38" s="66">
        <v>713</v>
      </c>
      <c r="B38" s="67" t="s">
        <v>102</v>
      </c>
      <c r="C38" s="74"/>
      <c r="D38" s="75">
        <v>450000</v>
      </c>
      <c r="E38" s="75">
        <v>440277.98</v>
      </c>
      <c r="F38" s="75">
        <f t="shared" si="0"/>
        <v>9722.0200000000186</v>
      </c>
    </row>
    <row r="39" spans="1:7" ht="25.5" customHeight="1" x14ac:dyDescent="0.25">
      <c r="C39" s="76" t="s">
        <v>72</v>
      </c>
      <c r="D39" s="77">
        <f>+D37+D33+D30+D25+D19+D12</f>
        <v>5370700</v>
      </c>
      <c r="E39" s="77">
        <f>+E37+E33+E30+E25+E19+E12</f>
        <v>3500672.8200000003</v>
      </c>
      <c r="F39" s="77">
        <f>+D39-E39</f>
        <v>1870027.1799999997</v>
      </c>
      <c r="G39" s="65"/>
    </row>
    <row r="40" spans="1:7" ht="25.5" customHeight="1" x14ac:dyDescent="0.25">
      <c r="C40" s="76" t="s">
        <v>73</v>
      </c>
      <c r="D40" s="78">
        <f>+D13+D14+D15+D16+D17+D18+D20+D21+D22+D23+D24+D26+D27+D28+D29+D31+D32+D34+D35+D36+D38</f>
        <v>5370700</v>
      </c>
      <c r="E40" s="78">
        <f>+E13+E14+E15+E16+E17+E18+E20+E21+E22+E23+E24+E26+E27+E28+E31+E32+E34+E35+E36+E38</f>
        <v>3500672.8199999994</v>
      </c>
      <c r="F40" s="78">
        <f>+F13+F14+F15+F16+F17+F18+F20+F21+F22+F23+F24+F26+F27+F28+F29+F31+F32+F34+F35+F36+F38</f>
        <v>1870027.18</v>
      </c>
    </row>
    <row r="44" spans="1:7" x14ac:dyDescent="0.25">
      <c r="B44" s="79"/>
      <c r="C44" s="79"/>
      <c r="D44" s="79"/>
      <c r="E44" s="79"/>
    </row>
    <row r="45" spans="1:7" x14ac:dyDescent="0.25">
      <c r="B45" s="79"/>
      <c r="C45" s="79"/>
      <c r="D45" s="79"/>
      <c r="E45" s="79"/>
    </row>
  </sheetData>
  <mergeCells count="4">
    <mergeCell ref="A6:F6"/>
    <mergeCell ref="A7:F7"/>
    <mergeCell ref="A8:F8"/>
    <mergeCell ref="A9:F9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Situación Financiera</vt:lpstr>
      <vt:lpstr>Estado de Rendimiento Económico</vt:lpstr>
      <vt:lpstr>Estado de Flujo de Fondos</vt:lpstr>
      <vt:lpstr>Estado de Ejecución de Ingresos</vt:lpstr>
      <vt:lpstr>Estado de Ejecución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Campos</dc:creator>
  <cp:lastModifiedBy>Gerardo Campos</cp:lastModifiedBy>
  <cp:lastPrinted>2020-10-28T19:15:57Z</cp:lastPrinted>
  <dcterms:created xsi:type="dcterms:W3CDTF">2020-10-28T15:18:47Z</dcterms:created>
  <dcterms:modified xsi:type="dcterms:W3CDTF">2021-01-26T17:31:22Z</dcterms:modified>
</cp:coreProperties>
</file>