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COREi5\Documents\presupuestos municipales\"/>
    </mc:Choice>
  </mc:AlternateContent>
  <xr:revisionPtr revIDLastSave="0" documentId="13_ncr:1_{DA7D740D-F75E-4FEB-860B-15E9FEBFB34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gresos" sheetId="3" r:id="rId1"/>
  </sheets>
  <definedNames>
    <definedName name="_xlnm.Print_Titles" localSheetId="0">Ingresos!$1:$5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8" i="3" l="1"/>
  <c r="C58" i="3" l="1"/>
  <c r="H60" i="3"/>
  <c r="H59" i="3"/>
  <c r="H33" i="3" l="1"/>
  <c r="H40" i="3"/>
  <c r="H38" i="3"/>
  <c r="H43" i="3"/>
  <c r="G58" i="3"/>
  <c r="F59" i="3" l="1"/>
  <c r="E60" i="3"/>
  <c r="E53" i="3"/>
  <c r="E54" i="3"/>
  <c r="E59" i="3" s="1"/>
  <c r="E58" i="3" l="1"/>
  <c r="D60" i="3"/>
  <c r="C60" i="3"/>
  <c r="F60" i="3"/>
  <c r="G60" i="3"/>
  <c r="D50" i="3"/>
  <c r="C46" i="3"/>
  <c r="F45" i="3"/>
  <c r="H44" i="3"/>
  <c r="H42" i="3"/>
  <c r="G41" i="3"/>
  <c r="H39" i="3"/>
  <c r="H37" i="3"/>
  <c r="H36" i="3"/>
  <c r="H35" i="3"/>
  <c r="G34" i="3"/>
  <c r="H34" i="3" s="1"/>
  <c r="H32" i="3"/>
  <c r="H31" i="3"/>
  <c r="G30" i="3"/>
  <c r="G29" i="3" s="1"/>
  <c r="H28" i="3"/>
  <c r="H27" i="3"/>
  <c r="H26" i="3"/>
  <c r="H25" i="3"/>
  <c r="G24" i="3"/>
  <c r="H24" i="3" s="1"/>
  <c r="H23" i="3"/>
  <c r="H22" i="3"/>
  <c r="H21" i="3"/>
  <c r="H20" i="3"/>
  <c r="H19" i="3"/>
  <c r="H18" i="3"/>
  <c r="H17" i="3"/>
  <c r="H16" i="3"/>
  <c r="H15" i="3"/>
  <c r="H14" i="3"/>
  <c r="H13" i="3"/>
  <c r="G12" i="3"/>
  <c r="H10" i="3"/>
  <c r="H9" i="3"/>
  <c r="H8" i="3"/>
  <c r="G7" i="3"/>
  <c r="H7" i="3" s="1"/>
  <c r="H6" i="3" s="1"/>
  <c r="C45" i="3" l="1"/>
  <c r="C59" i="3"/>
  <c r="G59" i="3"/>
  <c r="D59" i="3"/>
  <c r="D49" i="3"/>
  <c r="G33" i="3"/>
  <c r="D58" i="3"/>
  <c r="H30" i="3"/>
  <c r="H29" i="3" s="1"/>
  <c r="H41" i="3"/>
  <c r="G11" i="3"/>
  <c r="H11" i="3" s="1"/>
  <c r="H12" i="3"/>
  <c r="G6" i="3"/>
  <c r="F58" i="3" l="1"/>
</calcChain>
</file>

<file path=xl/sharedStrings.xml><?xml version="1.0" encoding="utf-8"?>
<sst xmlns="http://schemas.openxmlformats.org/spreadsheetml/2006/main" count="68" uniqueCount="65">
  <si>
    <t>TOTAL</t>
  </si>
  <si>
    <t xml:space="preserve">Rubro </t>
  </si>
  <si>
    <t>Fondo General</t>
  </si>
  <si>
    <t>Fondos Propios</t>
  </si>
  <si>
    <t>Cuenta</t>
  </si>
  <si>
    <t xml:space="preserve">FODES  </t>
  </si>
  <si>
    <t xml:space="preserve">FODES </t>
  </si>
  <si>
    <t>Municipales</t>
  </si>
  <si>
    <t>Obj.Esp</t>
  </si>
  <si>
    <t>(4) CONCEPTOS DE INGRESO:</t>
  </si>
  <si>
    <t>25%(FF1)</t>
  </si>
  <si>
    <t xml:space="preserve"> 75%(FF1)</t>
  </si>
  <si>
    <t>FF2</t>
  </si>
  <si>
    <t>SOLICITADO</t>
  </si>
  <si>
    <t xml:space="preserve">IMPUESTOS  </t>
  </si>
  <si>
    <t>IMPUESTOS MUNICIPALES</t>
  </si>
  <si>
    <t>Comercio</t>
  </si>
  <si>
    <t>Vialidad</t>
  </si>
  <si>
    <t>TASAS Y DERECHOS</t>
  </si>
  <si>
    <t>TASAS DE SERVICIOS PUBLICOS</t>
  </si>
  <si>
    <t>Servicios de Certificación</t>
  </si>
  <si>
    <t>Expedición Docum. de Identificación</t>
  </si>
  <si>
    <t>Alumbrado Público</t>
  </si>
  <si>
    <t>Aseo Público</t>
  </si>
  <si>
    <t>Cementerios Municipales</t>
  </si>
  <si>
    <t>Fiestas</t>
  </si>
  <si>
    <t>Mercados</t>
  </si>
  <si>
    <t>Pavimentación</t>
  </si>
  <si>
    <t>Postes, Torres y Antenas</t>
  </si>
  <si>
    <t>Rastro y Tiangue</t>
  </si>
  <si>
    <t xml:space="preserve">DERECHOS  </t>
  </si>
  <si>
    <t>Permisos y licencias municipales</t>
  </si>
  <si>
    <t>Cotejo de Fierros</t>
  </si>
  <si>
    <t>Derechos diversos</t>
  </si>
  <si>
    <t>VENTA DE BIENES Y SERVICIOS</t>
  </si>
  <si>
    <t>INGRESOS POR PRESTACION DE SERVICIOS PUBLICOS</t>
  </si>
  <si>
    <t>Servicios diversos</t>
  </si>
  <si>
    <t>INGRESOS FINANCIEROS Y OTROS</t>
  </si>
  <si>
    <t>MULTAS E INTERESES POR MORA</t>
  </si>
  <si>
    <t>Multas por mora de Impuestos</t>
  </si>
  <si>
    <t>Intereses por Mora Impuestos</t>
  </si>
  <si>
    <t>Multa del Registro Civil</t>
  </si>
  <si>
    <t>Otras multas municipales</t>
  </si>
  <si>
    <t>Multas e Intereses Diversos</t>
  </si>
  <si>
    <t>OTROS INGRESOS NO CLASIFICADOS</t>
  </si>
  <si>
    <t>Rentabilidad de cuentas bancarias</t>
  </si>
  <si>
    <t>Ingresos Diversos</t>
  </si>
  <si>
    <t xml:space="preserve">TRANSFERENCIAS CORRIENTES  </t>
  </si>
  <si>
    <t>TRANS. CTES DEL SECTOR PUBLICO</t>
  </si>
  <si>
    <t>Transferencias Corrientes del Sec.Pub</t>
  </si>
  <si>
    <t>TRANSFERENCIAS DE CAPITAL</t>
  </si>
  <si>
    <t>TRANS. CAP.SECTOR PUBLICO</t>
  </si>
  <si>
    <t>Transferencias Corrientes de Cap.Pub</t>
  </si>
  <si>
    <t>SALDOS DE AÑOS ANTERIORES</t>
  </si>
  <si>
    <t>SALDOS INICIALES CAJA Y BANCOS</t>
  </si>
  <si>
    <t>Saldo Inicial en Banco</t>
  </si>
  <si>
    <t>total de rubro de agrupación</t>
  </si>
  <si>
    <t>total cuenta presupuestaria</t>
  </si>
  <si>
    <t>Total Objeto Específico</t>
  </si>
  <si>
    <t>FISDL/PFGL</t>
  </si>
  <si>
    <t>112  (FF1)</t>
  </si>
  <si>
    <t>Deudores monetarios por percibir</t>
  </si>
  <si>
    <t>Prestamo</t>
  </si>
  <si>
    <t>FF 4</t>
  </si>
  <si>
    <t xml:space="preserve">DEPARTAMENTO DE SAN MIGUEL
ALCALDIA MUNICIPAL DE SAN RAFAEL ORIENTE
FORMULACIÓN DEL PRESUPUESTO MUNICIPAL DE INGRESOS
AÑO 2017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</si>
</sst>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164" fontId="5" fillId="0" borderId="0" xfId="1" applyNumberFormat="1" applyFont="1" applyFill="1" applyBorder="1"/>
    <xf numFmtId="164" fontId="4" fillId="0" borderId="0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3" fontId="6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164" fontId="7" fillId="4" borderId="1" xfId="1" applyNumberFormat="1" applyFont="1" applyFill="1" applyBorder="1"/>
    <xf numFmtId="0" fontId="6" fillId="2" borderId="1" xfId="0" applyFont="1" applyFill="1" applyBorder="1"/>
    <xf numFmtId="164" fontId="6" fillId="2" borderId="1" xfId="1" applyNumberFormat="1" applyFont="1" applyFill="1" applyBorder="1"/>
    <xf numFmtId="43" fontId="6" fillId="2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/>
    <xf numFmtId="164" fontId="6" fillId="4" borderId="1" xfId="1" applyNumberFormat="1" applyFont="1" applyFill="1" applyBorder="1"/>
    <xf numFmtId="0" fontId="6" fillId="4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64" fontId="7" fillId="3" borderId="1" xfId="1" applyNumberFormat="1" applyFont="1" applyFill="1" applyBorder="1"/>
    <xf numFmtId="0" fontId="6" fillId="3" borderId="1" xfId="0" applyFont="1" applyFill="1" applyBorder="1"/>
    <xf numFmtId="164" fontId="6" fillId="3" borderId="1" xfId="1" applyNumberFormat="1" applyFont="1" applyFill="1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4" fontId="7" fillId="0" borderId="1" xfId="1" applyNumberFormat="1" applyFont="1" applyFill="1" applyBorder="1"/>
    <xf numFmtId="43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164" fontId="6" fillId="0" borderId="1" xfId="1" applyNumberFormat="1" applyFont="1" applyFill="1" applyBorder="1" applyAlignment="1">
      <alignment horizontal="left"/>
    </xf>
    <xf numFmtId="164" fontId="6" fillId="0" borderId="1" xfId="1" applyNumberFormat="1" applyFont="1" applyFill="1" applyBorder="1"/>
    <xf numFmtId="164" fontId="6" fillId="2" borderId="1" xfId="1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</cellXfs>
  <cellStyles count="3">
    <cellStyle name="Euro" xfId="2" xr:uid="{00000000-0005-0000-0000-000001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tabSelected="1" zoomScaleNormal="100" workbookViewId="0">
      <pane xSplit="19965" topLeftCell="AF1"/>
      <selection activeCell="I1" sqref="I1"/>
      <selection pane="topRight" activeCell="H1" sqref="H1"/>
    </sheetView>
  </sheetViews>
  <sheetFormatPr baseColWidth="10" defaultRowHeight="15" x14ac:dyDescent="0.25"/>
  <cols>
    <col min="1" max="1" width="8.42578125" customWidth="1"/>
    <col min="2" max="2" width="68" customWidth="1"/>
    <col min="3" max="3" width="15" customWidth="1"/>
    <col min="4" max="4" width="15.140625" customWidth="1"/>
    <col min="5" max="5" width="14.5703125" customWidth="1"/>
    <col min="6" max="6" width="12.42578125" bestFit="1" customWidth="1"/>
    <col min="7" max="7" width="15.140625" customWidth="1"/>
    <col min="8" max="8" width="15.42578125" customWidth="1"/>
    <col min="10" max="10" width="17.42578125" customWidth="1"/>
  </cols>
  <sheetData>
    <row r="1" spans="1:10" ht="64.5" customHeight="1" x14ac:dyDescent="0.25">
      <c r="A1" s="39" t="s">
        <v>64</v>
      </c>
      <c r="B1" s="40"/>
      <c r="C1" s="40"/>
      <c r="D1" s="40"/>
      <c r="E1" s="40"/>
      <c r="F1" s="40"/>
      <c r="G1" s="40"/>
      <c r="H1" s="41"/>
      <c r="J1" s="1"/>
    </row>
    <row r="2" spans="1:10" x14ac:dyDescent="0.25">
      <c r="A2" s="27" t="s">
        <v>1</v>
      </c>
      <c r="B2" s="28"/>
      <c r="C2" s="29"/>
      <c r="D2" s="29"/>
      <c r="E2" s="29"/>
      <c r="F2" s="29"/>
      <c r="G2" s="29"/>
      <c r="H2" s="29"/>
      <c r="J2" s="1"/>
    </row>
    <row r="3" spans="1:10" x14ac:dyDescent="0.25">
      <c r="A3" s="27"/>
      <c r="B3" s="28"/>
      <c r="C3" s="29" t="s">
        <v>2</v>
      </c>
      <c r="D3" s="29" t="s">
        <v>2</v>
      </c>
      <c r="E3" s="29" t="s">
        <v>62</v>
      </c>
      <c r="F3" s="29" t="s">
        <v>2</v>
      </c>
      <c r="G3" s="29" t="s">
        <v>3</v>
      </c>
      <c r="H3" s="29"/>
      <c r="J3" s="1"/>
    </row>
    <row r="4" spans="1:10" ht="15.75" x14ac:dyDescent="0.25">
      <c r="A4" s="27" t="s">
        <v>4</v>
      </c>
      <c r="B4" s="28"/>
      <c r="C4" s="29" t="s">
        <v>5</v>
      </c>
      <c r="D4" s="29" t="s">
        <v>6</v>
      </c>
      <c r="E4" s="29" t="s">
        <v>62</v>
      </c>
      <c r="F4" s="29" t="s">
        <v>59</v>
      </c>
      <c r="G4" s="29" t="s">
        <v>7</v>
      </c>
      <c r="H4" s="29" t="s">
        <v>0</v>
      </c>
      <c r="J4" s="2"/>
    </row>
    <row r="5" spans="1:10" ht="15.75" x14ac:dyDescent="0.25">
      <c r="A5" s="27" t="s">
        <v>8</v>
      </c>
      <c r="B5" s="28" t="s">
        <v>9</v>
      </c>
      <c r="C5" s="29" t="s">
        <v>10</v>
      </c>
      <c r="D5" s="29" t="s">
        <v>11</v>
      </c>
      <c r="E5" s="29" t="s">
        <v>63</v>
      </c>
      <c r="F5" s="29" t="s">
        <v>60</v>
      </c>
      <c r="G5" s="29" t="s">
        <v>12</v>
      </c>
      <c r="H5" s="29" t="s">
        <v>13</v>
      </c>
      <c r="J5" s="3"/>
    </row>
    <row r="6" spans="1:10" ht="15.75" x14ac:dyDescent="0.25">
      <c r="A6" s="6">
        <v>11</v>
      </c>
      <c r="B6" s="7" t="s">
        <v>14</v>
      </c>
      <c r="C6" s="8"/>
      <c r="D6" s="8"/>
      <c r="E6" s="8"/>
      <c r="F6" s="8"/>
      <c r="G6" s="8">
        <f>+G7</f>
        <v>7500</v>
      </c>
      <c r="H6" s="8">
        <f t="shared" ref="H6" si="0">+H7</f>
        <v>7500</v>
      </c>
      <c r="J6" s="4"/>
    </row>
    <row r="7" spans="1:10" ht="15.75" x14ac:dyDescent="0.25">
      <c r="A7" s="9">
        <v>118</v>
      </c>
      <c r="B7" s="10" t="s">
        <v>15</v>
      </c>
      <c r="C7" s="11"/>
      <c r="D7" s="11"/>
      <c r="E7" s="11"/>
      <c r="F7" s="11"/>
      <c r="G7" s="11">
        <f>+G8+G9</f>
        <v>7500</v>
      </c>
      <c r="H7" s="12">
        <f t="shared" ref="H7:H44" si="1">G7</f>
        <v>7500</v>
      </c>
      <c r="J7" s="4"/>
    </row>
    <row r="8" spans="1:10" ht="15.75" x14ac:dyDescent="0.25">
      <c r="A8" s="13">
        <v>11801</v>
      </c>
      <c r="B8" s="14" t="s">
        <v>16</v>
      </c>
      <c r="C8" s="15"/>
      <c r="D8" s="15"/>
      <c r="E8" s="15"/>
      <c r="F8" s="15"/>
      <c r="G8" s="15">
        <v>3500</v>
      </c>
      <c r="H8" s="12">
        <f t="shared" si="1"/>
        <v>3500</v>
      </c>
      <c r="J8" s="4"/>
    </row>
    <row r="9" spans="1:10" ht="15.75" x14ac:dyDescent="0.25">
      <c r="A9" s="13">
        <v>11818</v>
      </c>
      <c r="B9" s="14" t="s">
        <v>17</v>
      </c>
      <c r="C9" s="15"/>
      <c r="D9" s="15"/>
      <c r="E9" s="15"/>
      <c r="F9" s="15"/>
      <c r="G9" s="15">
        <v>4000</v>
      </c>
      <c r="H9" s="12">
        <f t="shared" si="1"/>
        <v>4000</v>
      </c>
      <c r="J9" s="5"/>
    </row>
    <row r="10" spans="1:10" ht="15.75" x14ac:dyDescent="0.25">
      <c r="A10" s="13"/>
      <c r="B10" s="14"/>
      <c r="C10" s="15"/>
      <c r="D10" s="15"/>
      <c r="E10" s="15"/>
      <c r="F10" s="15"/>
      <c r="G10" s="15"/>
      <c r="H10" s="12">
        <f t="shared" si="1"/>
        <v>0</v>
      </c>
      <c r="J10" s="5"/>
    </row>
    <row r="11" spans="1:10" ht="15.75" x14ac:dyDescent="0.25">
      <c r="A11" s="6">
        <v>12</v>
      </c>
      <c r="B11" s="16" t="s">
        <v>18</v>
      </c>
      <c r="C11" s="17"/>
      <c r="D11" s="17"/>
      <c r="E11" s="17"/>
      <c r="F11" s="17"/>
      <c r="G11" s="17">
        <f>+G12+G24</f>
        <v>189500</v>
      </c>
      <c r="H11" s="18">
        <f t="shared" si="1"/>
        <v>189500</v>
      </c>
      <c r="J11" s="4"/>
    </row>
    <row r="12" spans="1:10" ht="15.75" x14ac:dyDescent="0.25">
      <c r="A12" s="9">
        <v>121</v>
      </c>
      <c r="B12" s="19" t="s">
        <v>19</v>
      </c>
      <c r="C12" s="11"/>
      <c r="D12" s="11"/>
      <c r="E12" s="11"/>
      <c r="F12" s="11"/>
      <c r="G12" s="20">
        <f>+G13+G14+G15+G16+G17+G18+G19+G20+G21+G22</f>
        <v>183000</v>
      </c>
      <c r="H12" s="12">
        <f t="shared" si="1"/>
        <v>183000</v>
      </c>
      <c r="J12" s="4"/>
    </row>
    <row r="13" spans="1:10" ht="15.75" x14ac:dyDescent="0.25">
      <c r="A13" s="13">
        <v>12105</v>
      </c>
      <c r="B13" s="14" t="s">
        <v>20</v>
      </c>
      <c r="C13" s="15"/>
      <c r="D13" s="15"/>
      <c r="E13" s="15"/>
      <c r="F13" s="15"/>
      <c r="G13" s="15">
        <v>22000</v>
      </c>
      <c r="H13" s="12">
        <f t="shared" si="1"/>
        <v>22000</v>
      </c>
      <c r="J13" s="4"/>
    </row>
    <row r="14" spans="1:10" ht="15.75" x14ac:dyDescent="0.25">
      <c r="A14" s="13">
        <v>12106</v>
      </c>
      <c r="B14" s="14" t="s">
        <v>21</v>
      </c>
      <c r="C14" s="15"/>
      <c r="D14" s="15"/>
      <c r="E14" s="15"/>
      <c r="F14" s="15"/>
      <c r="G14" s="15">
        <v>1000</v>
      </c>
      <c r="H14" s="12">
        <f t="shared" si="1"/>
        <v>1000</v>
      </c>
      <c r="J14" s="4"/>
    </row>
    <row r="15" spans="1:10" ht="15.75" x14ac:dyDescent="0.25">
      <c r="A15" s="13">
        <v>12108</v>
      </c>
      <c r="B15" s="14" t="s">
        <v>22</v>
      </c>
      <c r="C15" s="15"/>
      <c r="D15" s="15"/>
      <c r="E15" s="15"/>
      <c r="F15" s="15"/>
      <c r="G15" s="15">
        <v>17000</v>
      </c>
      <c r="H15" s="12">
        <f t="shared" si="1"/>
        <v>17000</v>
      </c>
      <c r="J15" s="4"/>
    </row>
    <row r="16" spans="1:10" ht="15.75" x14ac:dyDescent="0.25">
      <c r="A16" s="13">
        <v>12109</v>
      </c>
      <c r="B16" s="14" t="s">
        <v>23</v>
      </c>
      <c r="C16" s="15"/>
      <c r="D16" s="15"/>
      <c r="E16" s="15"/>
      <c r="F16" s="15"/>
      <c r="G16" s="15">
        <v>15000</v>
      </c>
      <c r="H16" s="12">
        <f t="shared" si="1"/>
        <v>15000</v>
      </c>
      <c r="J16" s="4"/>
    </row>
    <row r="17" spans="1:10" ht="15.75" x14ac:dyDescent="0.25">
      <c r="A17" s="13">
        <v>12111</v>
      </c>
      <c r="B17" s="14" t="s">
        <v>24</v>
      </c>
      <c r="C17" s="15"/>
      <c r="D17" s="15"/>
      <c r="E17" s="15"/>
      <c r="F17" s="15"/>
      <c r="G17" s="15">
        <v>5000</v>
      </c>
      <c r="H17" s="12">
        <f t="shared" si="1"/>
        <v>5000</v>
      </c>
      <c r="J17" s="4"/>
    </row>
    <row r="18" spans="1:10" ht="15.75" x14ac:dyDescent="0.25">
      <c r="A18" s="13">
        <v>12114</v>
      </c>
      <c r="B18" s="14" t="s">
        <v>25</v>
      </c>
      <c r="C18" s="15"/>
      <c r="D18" s="15"/>
      <c r="E18" s="15"/>
      <c r="F18" s="15"/>
      <c r="G18" s="15">
        <v>12000</v>
      </c>
      <c r="H18" s="12">
        <f t="shared" si="1"/>
        <v>12000</v>
      </c>
      <c r="J18" s="4"/>
    </row>
    <row r="19" spans="1:10" ht="15.75" x14ac:dyDescent="0.25">
      <c r="A19" s="13">
        <v>12115</v>
      </c>
      <c r="B19" s="14" t="s">
        <v>26</v>
      </c>
      <c r="C19" s="15"/>
      <c r="D19" s="15"/>
      <c r="E19" s="15"/>
      <c r="F19" s="15"/>
      <c r="G19" s="15">
        <v>3000</v>
      </c>
      <c r="H19" s="12">
        <f t="shared" si="1"/>
        <v>3000</v>
      </c>
      <c r="J19" s="4"/>
    </row>
    <row r="20" spans="1:10" ht="15.75" x14ac:dyDescent="0.25">
      <c r="A20" s="13">
        <v>12117</v>
      </c>
      <c r="B20" s="14" t="s">
        <v>27</v>
      </c>
      <c r="C20" s="15"/>
      <c r="D20" s="15"/>
      <c r="E20" s="15"/>
      <c r="F20" s="15"/>
      <c r="G20" s="15">
        <v>15000</v>
      </c>
      <c r="H20" s="12">
        <f t="shared" si="1"/>
        <v>15000</v>
      </c>
      <c r="J20" s="4"/>
    </row>
    <row r="21" spans="1:10" ht="15.75" x14ac:dyDescent="0.25">
      <c r="A21" s="13">
        <v>12118</v>
      </c>
      <c r="B21" s="14" t="s">
        <v>28</v>
      </c>
      <c r="C21" s="15"/>
      <c r="D21" s="15"/>
      <c r="E21" s="15"/>
      <c r="F21" s="15"/>
      <c r="G21" s="15">
        <v>85000</v>
      </c>
      <c r="H21" s="12">
        <f t="shared" si="1"/>
        <v>85000</v>
      </c>
      <c r="J21" s="4"/>
    </row>
    <row r="22" spans="1:10" ht="15.75" x14ac:dyDescent="0.25">
      <c r="A22" s="13">
        <v>12119</v>
      </c>
      <c r="B22" s="14" t="s">
        <v>29</v>
      </c>
      <c r="C22" s="15"/>
      <c r="D22" s="15"/>
      <c r="E22" s="15"/>
      <c r="F22" s="15"/>
      <c r="G22" s="15">
        <v>8000</v>
      </c>
      <c r="H22" s="12">
        <f t="shared" si="1"/>
        <v>8000</v>
      </c>
      <c r="J22" s="5"/>
    </row>
    <row r="23" spans="1:10" ht="15.75" x14ac:dyDescent="0.25">
      <c r="A23" s="13"/>
      <c r="B23" s="14"/>
      <c r="C23" s="15"/>
      <c r="D23" s="15"/>
      <c r="E23" s="15"/>
      <c r="F23" s="15"/>
      <c r="G23" s="15"/>
      <c r="H23" s="12">
        <f t="shared" si="1"/>
        <v>0</v>
      </c>
      <c r="J23" s="4"/>
    </row>
    <row r="24" spans="1:10" ht="15.75" x14ac:dyDescent="0.25">
      <c r="A24" s="9">
        <v>122</v>
      </c>
      <c r="B24" s="19" t="s">
        <v>30</v>
      </c>
      <c r="C24" s="11"/>
      <c r="D24" s="11"/>
      <c r="E24" s="11"/>
      <c r="F24" s="11"/>
      <c r="G24" s="20">
        <f>+G25+G26+G27</f>
        <v>6500</v>
      </c>
      <c r="H24" s="12">
        <f t="shared" si="1"/>
        <v>6500</v>
      </c>
      <c r="J24" s="4"/>
    </row>
    <row r="25" spans="1:10" ht="15.75" x14ac:dyDescent="0.25">
      <c r="A25" s="13">
        <v>12210</v>
      </c>
      <c r="B25" s="14" t="s">
        <v>31</v>
      </c>
      <c r="C25" s="15"/>
      <c r="D25" s="15"/>
      <c r="E25" s="15"/>
      <c r="F25" s="15"/>
      <c r="G25" s="15">
        <v>5000</v>
      </c>
      <c r="H25" s="12">
        <f t="shared" si="1"/>
        <v>5000</v>
      </c>
      <c r="J25" s="4"/>
    </row>
    <row r="26" spans="1:10" ht="15.75" x14ac:dyDescent="0.25">
      <c r="A26" s="13">
        <v>12211</v>
      </c>
      <c r="B26" s="14" t="s">
        <v>32</v>
      </c>
      <c r="C26" s="15"/>
      <c r="D26" s="15"/>
      <c r="E26" s="15"/>
      <c r="F26" s="15"/>
      <c r="G26" s="15">
        <v>1000</v>
      </c>
      <c r="H26" s="12">
        <f t="shared" si="1"/>
        <v>1000</v>
      </c>
      <c r="J26" s="4"/>
    </row>
    <row r="27" spans="1:10" ht="15.75" x14ac:dyDescent="0.25">
      <c r="A27" s="13">
        <v>12299</v>
      </c>
      <c r="B27" s="14" t="s">
        <v>33</v>
      </c>
      <c r="C27" s="15"/>
      <c r="D27" s="15"/>
      <c r="E27" s="15"/>
      <c r="F27" s="15"/>
      <c r="G27" s="15">
        <v>500</v>
      </c>
      <c r="H27" s="12">
        <f t="shared" si="1"/>
        <v>500</v>
      </c>
      <c r="J27" s="5"/>
    </row>
    <row r="28" spans="1:10" ht="15.75" x14ac:dyDescent="0.25">
      <c r="A28" s="13"/>
      <c r="B28" s="14"/>
      <c r="C28" s="15"/>
      <c r="D28" s="15"/>
      <c r="E28" s="15"/>
      <c r="F28" s="15"/>
      <c r="G28" s="15"/>
      <c r="H28" s="12">
        <f t="shared" si="1"/>
        <v>0</v>
      </c>
      <c r="J28" s="3"/>
    </row>
    <row r="29" spans="1:10" ht="15.75" x14ac:dyDescent="0.25">
      <c r="A29" s="6">
        <v>14</v>
      </c>
      <c r="B29" s="16" t="s">
        <v>34</v>
      </c>
      <c r="C29" s="17"/>
      <c r="D29" s="17"/>
      <c r="E29" s="17"/>
      <c r="F29" s="17"/>
      <c r="G29" s="17">
        <f t="shared" ref="G29:H29" si="2">+G30</f>
        <v>1000</v>
      </c>
      <c r="H29" s="17">
        <f t="shared" si="2"/>
        <v>1000</v>
      </c>
      <c r="J29" s="4"/>
    </row>
    <row r="30" spans="1:10" ht="15.75" customHeight="1" x14ac:dyDescent="0.25">
      <c r="A30" s="9">
        <v>142</v>
      </c>
      <c r="B30" s="21" t="s">
        <v>35</v>
      </c>
      <c r="C30" s="11"/>
      <c r="D30" s="11"/>
      <c r="E30" s="11"/>
      <c r="F30" s="11"/>
      <c r="G30" s="11">
        <f>+G31</f>
        <v>1000</v>
      </c>
      <c r="H30" s="11">
        <f>+H31+H32</f>
        <v>1000</v>
      </c>
      <c r="J30" s="4"/>
    </row>
    <row r="31" spans="1:10" ht="15.75" x14ac:dyDescent="0.25">
      <c r="A31" s="13">
        <v>14299</v>
      </c>
      <c r="B31" s="14" t="s">
        <v>36</v>
      </c>
      <c r="C31" s="15"/>
      <c r="D31" s="15"/>
      <c r="E31" s="15"/>
      <c r="F31" s="15"/>
      <c r="G31" s="15">
        <v>1000</v>
      </c>
      <c r="H31" s="12">
        <f t="shared" si="1"/>
        <v>1000</v>
      </c>
      <c r="J31" s="5"/>
    </row>
    <row r="32" spans="1:10" ht="15.75" x14ac:dyDescent="0.25">
      <c r="A32" s="13"/>
      <c r="B32" s="14"/>
      <c r="C32" s="15"/>
      <c r="D32" s="15"/>
      <c r="E32" s="15"/>
      <c r="F32" s="15"/>
      <c r="G32" s="15"/>
      <c r="H32" s="12">
        <f t="shared" si="1"/>
        <v>0</v>
      </c>
      <c r="J32" s="4"/>
    </row>
    <row r="33" spans="1:10" ht="15.75" x14ac:dyDescent="0.25">
      <c r="A33" s="6">
        <v>15</v>
      </c>
      <c r="B33" s="16" t="s">
        <v>37</v>
      </c>
      <c r="C33" s="17"/>
      <c r="D33" s="17"/>
      <c r="E33" s="17"/>
      <c r="F33" s="17"/>
      <c r="G33" s="17">
        <f>+G34+G41</f>
        <v>13000</v>
      </c>
      <c r="H33" s="18">
        <f>G33</f>
        <v>13000</v>
      </c>
      <c r="J33" s="4"/>
    </row>
    <row r="34" spans="1:10" ht="15.75" x14ac:dyDescent="0.25">
      <c r="A34" s="9">
        <v>153</v>
      </c>
      <c r="B34" s="19" t="s">
        <v>38</v>
      </c>
      <c r="C34" s="11"/>
      <c r="D34" s="11"/>
      <c r="E34" s="11"/>
      <c r="F34" s="11"/>
      <c r="G34" s="20">
        <f>+G35+G36+G37+G38+G39</f>
        <v>8500</v>
      </c>
      <c r="H34" s="12">
        <f t="shared" si="1"/>
        <v>8500</v>
      </c>
      <c r="J34" s="4"/>
    </row>
    <row r="35" spans="1:10" ht="15.75" x14ac:dyDescent="0.25">
      <c r="A35" s="13">
        <v>15301</v>
      </c>
      <c r="B35" s="14" t="s">
        <v>39</v>
      </c>
      <c r="C35" s="15"/>
      <c r="D35" s="20"/>
      <c r="E35" s="20"/>
      <c r="F35" s="20"/>
      <c r="G35" s="15">
        <v>3000</v>
      </c>
      <c r="H35" s="12">
        <f t="shared" si="1"/>
        <v>3000</v>
      </c>
      <c r="J35" s="4"/>
    </row>
    <row r="36" spans="1:10" ht="15.75" x14ac:dyDescent="0.25">
      <c r="A36" s="13">
        <v>15302</v>
      </c>
      <c r="B36" s="14" t="s">
        <v>40</v>
      </c>
      <c r="C36" s="15"/>
      <c r="D36" s="15"/>
      <c r="E36" s="15"/>
      <c r="F36" s="15"/>
      <c r="G36" s="15">
        <v>1000</v>
      </c>
      <c r="H36" s="12">
        <f t="shared" si="1"/>
        <v>1000</v>
      </c>
      <c r="J36" s="4"/>
    </row>
    <row r="37" spans="1:10" ht="15.75" x14ac:dyDescent="0.25">
      <c r="A37" s="13">
        <v>15312</v>
      </c>
      <c r="B37" s="14" t="s">
        <v>41</v>
      </c>
      <c r="C37" s="15"/>
      <c r="D37" s="15"/>
      <c r="E37" s="15"/>
      <c r="F37" s="15"/>
      <c r="G37" s="15">
        <v>500</v>
      </c>
      <c r="H37" s="12">
        <f t="shared" si="1"/>
        <v>500</v>
      </c>
      <c r="J37" s="4"/>
    </row>
    <row r="38" spans="1:10" ht="15.75" x14ac:dyDescent="0.25">
      <c r="A38" s="13">
        <v>15314</v>
      </c>
      <c r="B38" s="14" t="s">
        <v>42</v>
      </c>
      <c r="C38" s="15"/>
      <c r="D38" s="15"/>
      <c r="E38" s="15"/>
      <c r="F38" s="15"/>
      <c r="G38" s="15">
        <v>4000</v>
      </c>
      <c r="H38" s="12">
        <f>G38</f>
        <v>4000</v>
      </c>
      <c r="J38" s="4"/>
    </row>
    <row r="39" spans="1:10" ht="15.75" x14ac:dyDescent="0.25">
      <c r="A39" s="13">
        <v>15399</v>
      </c>
      <c r="B39" s="14" t="s">
        <v>43</v>
      </c>
      <c r="C39" s="15"/>
      <c r="D39" s="15"/>
      <c r="E39" s="15"/>
      <c r="F39" s="15"/>
      <c r="G39" s="15">
        <v>0</v>
      </c>
      <c r="H39" s="12">
        <f t="shared" si="1"/>
        <v>0</v>
      </c>
      <c r="J39" s="5"/>
    </row>
    <row r="40" spans="1:10" ht="15.75" x14ac:dyDescent="0.25">
      <c r="A40" s="30"/>
      <c r="B40" s="31"/>
      <c r="C40" s="32"/>
      <c r="D40" s="32"/>
      <c r="E40" s="32"/>
      <c r="F40" s="32"/>
      <c r="G40" s="32"/>
      <c r="H40" s="33">
        <f>G40</f>
        <v>0</v>
      </c>
      <c r="J40" s="4"/>
    </row>
    <row r="41" spans="1:10" ht="15.75" x14ac:dyDescent="0.25">
      <c r="A41" s="6">
        <v>157</v>
      </c>
      <c r="B41" s="16" t="s">
        <v>44</v>
      </c>
      <c r="C41" s="38"/>
      <c r="D41" s="38"/>
      <c r="E41" s="38"/>
      <c r="F41" s="38"/>
      <c r="G41" s="17">
        <f>+G42+G43</f>
        <v>4500</v>
      </c>
      <c r="H41" s="17">
        <f>+H42+H43</f>
        <v>4500</v>
      </c>
      <c r="J41" s="4"/>
    </row>
    <row r="42" spans="1:10" ht="15.75" x14ac:dyDescent="0.25">
      <c r="A42" s="30">
        <v>15703</v>
      </c>
      <c r="B42" s="31" t="s">
        <v>45</v>
      </c>
      <c r="C42" s="32"/>
      <c r="D42" s="37"/>
      <c r="E42" s="37"/>
      <c r="F42" s="37"/>
      <c r="G42" s="32">
        <v>1000</v>
      </c>
      <c r="H42" s="33">
        <f t="shared" si="1"/>
        <v>1000</v>
      </c>
      <c r="J42" s="4"/>
    </row>
    <row r="43" spans="1:10" ht="15.75" x14ac:dyDescent="0.25">
      <c r="A43" s="30">
        <v>15799</v>
      </c>
      <c r="B43" s="31" t="s">
        <v>46</v>
      </c>
      <c r="C43" s="32"/>
      <c r="D43" s="32"/>
      <c r="E43" s="32"/>
      <c r="F43" s="32"/>
      <c r="G43" s="32">
        <v>3500</v>
      </c>
      <c r="H43" s="33">
        <f>G43</f>
        <v>3500</v>
      </c>
      <c r="J43" s="5"/>
    </row>
    <row r="44" spans="1:10" ht="15.75" x14ac:dyDescent="0.25">
      <c r="A44" s="30"/>
      <c r="B44" s="31"/>
      <c r="C44" s="32"/>
      <c r="D44" s="32"/>
      <c r="E44" s="32"/>
      <c r="F44" s="32"/>
      <c r="G44" s="32"/>
      <c r="H44" s="33">
        <f t="shared" si="1"/>
        <v>0</v>
      </c>
      <c r="J44" s="5"/>
    </row>
    <row r="45" spans="1:10" ht="15.75" x14ac:dyDescent="0.25">
      <c r="A45" s="34">
        <v>16</v>
      </c>
      <c r="B45" s="35" t="s">
        <v>47</v>
      </c>
      <c r="C45" s="37">
        <f>+C46</f>
        <v>366571.56</v>
      </c>
      <c r="D45" s="37"/>
      <c r="E45" s="37"/>
      <c r="F45" s="37">
        <f>+F46</f>
        <v>0</v>
      </c>
      <c r="G45" s="32"/>
      <c r="H45" s="33">
        <v>366571.56</v>
      </c>
      <c r="J45" s="4"/>
    </row>
    <row r="46" spans="1:10" ht="15.75" x14ac:dyDescent="0.25">
      <c r="A46" s="34">
        <v>162</v>
      </c>
      <c r="B46" s="35" t="s">
        <v>48</v>
      </c>
      <c r="C46" s="36">
        <f>+C47+C48</f>
        <v>366571.56</v>
      </c>
      <c r="D46" s="36"/>
      <c r="E46" s="36"/>
      <c r="F46" s="36"/>
      <c r="G46" s="32"/>
      <c r="H46" s="33"/>
      <c r="J46" s="4"/>
    </row>
    <row r="47" spans="1:10" ht="15.75" x14ac:dyDescent="0.25">
      <c r="A47" s="30">
        <v>16201</v>
      </c>
      <c r="B47" s="31" t="s">
        <v>49</v>
      </c>
      <c r="C47" s="32">
        <v>366571.56</v>
      </c>
      <c r="D47" s="32"/>
      <c r="E47" s="32"/>
      <c r="F47" s="32"/>
      <c r="G47" s="32"/>
      <c r="H47" s="33"/>
      <c r="J47" s="5"/>
    </row>
    <row r="48" spans="1:10" ht="15.75" x14ac:dyDescent="0.25">
      <c r="A48" s="30"/>
      <c r="B48" s="31"/>
      <c r="C48" s="32"/>
      <c r="D48" s="32"/>
      <c r="E48" s="32"/>
      <c r="F48" s="32"/>
      <c r="G48" s="32"/>
      <c r="H48" s="33"/>
      <c r="J48" s="5"/>
    </row>
    <row r="49" spans="1:10" ht="15.75" x14ac:dyDescent="0.25">
      <c r="A49" s="6">
        <v>22</v>
      </c>
      <c r="B49" s="16" t="s">
        <v>50</v>
      </c>
      <c r="C49" s="17"/>
      <c r="D49" s="17">
        <f>+D50</f>
        <v>1099714.8</v>
      </c>
      <c r="E49" s="17"/>
      <c r="F49" s="17"/>
      <c r="G49" s="17"/>
      <c r="H49" s="18">
        <v>1099714.8</v>
      </c>
      <c r="J49" s="4"/>
    </row>
    <row r="50" spans="1:10" ht="15.75" x14ac:dyDescent="0.25">
      <c r="A50" s="9">
        <v>222</v>
      </c>
      <c r="B50" s="19" t="s">
        <v>51</v>
      </c>
      <c r="C50" s="20"/>
      <c r="D50" s="20">
        <f>+D51+D52</f>
        <v>1099714.8</v>
      </c>
      <c r="E50" s="20"/>
      <c r="F50" s="20"/>
      <c r="G50" s="20"/>
      <c r="H50" s="12"/>
      <c r="J50" s="4"/>
    </row>
    <row r="51" spans="1:10" ht="15.75" x14ac:dyDescent="0.25">
      <c r="A51" s="13">
        <v>22201</v>
      </c>
      <c r="B51" s="14" t="s">
        <v>52</v>
      </c>
      <c r="C51" s="15"/>
      <c r="D51" s="15">
        <v>1099714.8</v>
      </c>
      <c r="E51" s="15"/>
      <c r="F51" s="15"/>
      <c r="G51" s="20"/>
      <c r="H51" s="12"/>
      <c r="J51" s="5"/>
    </row>
    <row r="52" spans="1:10" ht="15.75" x14ac:dyDescent="0.25">
      <c r="A52" s="13"/>
      <c r="B52" s="14"/>
      <c r="C52" s="15"/>
      <c r="D52" s="15"/>
      <c r="E52" s="15"/>
      <c r="F52" s="15"/>
      <c r="G52" s="15"/>
      <c r="H52" s="12"/>
      <c r="J52" s="4"/>
    </row>
    <row r="53" spans="1:10" ht="15.75" x14ac:dyDescent="0.25">
      <c r="A53" s="6">
        <v>32</v>
      </c>
      <c r="B53" s="16" t="s">
        <v>53</v>
      </c>
      <c r="C53" s="17"/>
      <c r="D53" s="17"/>
      <c r="E53" s="17">
        <f>E56</f>
        <v>104787.94</v>
      </c>
      <c r="F53" s="17"/>
      <c r="G53" s="17"/>
      <c r="H53" s="17">
        <v>104787.94</v>
      </c>
      <c r="J53" s="4"/>
    </row>
    <row r="54" spans="1:10" ht="15.75" x14ac:dyDescent="0.25">
      <c r="A54" s="9">
        <v>321</v>
      </c>
      <c r="B54" s="19" t="s">
        <v>54</v>
      </c>
      <c r="C54" s="20"/>
      <c r="D54" s="20"/>
      <c r="E54" s="20">
        <f>E56</f>
        <v>104787.94</v>
      </c>
      <c r="F54" s="20"/>
      <c r="G54" s="20"/>
      <c r="H54" s="12"/>
      <c r="J54" s="4"/>
    </row>
    <row r="55" spans="1:10" ht="15.75" x14ac:dyDescent="0.25">
      <c r="A55" s="13">
        <v>32102</v>
      </c>
      <c r="B55" s="14" t="s">
        <v>55</v>
      </c>
      <c r="C55" s="15"/>
      <c r="D55" s="15"/>
      <c r="E55" s="15"/>
      <c r="F55" s="15"/>
      <c r="G55" s="15"/>
      <c r="H55" s="12"/>
      <c r="J55" s="4"/>
    </row>
    <row r="56" spans="1:10" ht="15.75" x14ac:dyDescent="0.25">
      <c r="A56" s="13">
        <v>32201</v>
      </c>
      <c r="B56" s="14" t="s">
        <v>61</v>
      </c>
      <c r="C56" s="15"/>
      <c r="D56" s="15"/>
      <c r="E56" s="15">
        <v>104787.94</v>
      </c>
      <c r="F56" s="15"/>
      <c r="G56" s="15"/>
      <c r="H56" s="12"/>
      <c r="J56" s="4"/>
    </row>
    <row r="57" spans="1:10" ht="15.75" x14ac:dyDescent="0.25">
      <c r="A57" s="13"/>
      <c r="B57" s="14"/>
      <c r="C57" s="15"/>
      <c r="D57" s="15"/>
      <c r="E57" s="15"/>
      <c r="F57" s="15"/>
      <c r="G57" s="15"/>
      <c r="H57" s="12"/>
      <c r="J57" s="4"/>
    </row>
    <row r="58" spans="1:10" ht="15.75" x14ac:dyDescent="0.25">
      <c r="A58" s="22"/>
      <c r="B58" s="23" t="s">
        <v>56</v>
      </c>
      <c r="C58" s="24">
        <f>C6+C11+C29+C33+C45+C49+C53</f>
        <v>366571.56</v>
      </c>
      <c r="D58" s="24">
        <f>D6+D11+D29+D33+D45+D49+D53</f>
        <v>1099714.8</v>
      </c>
      <c r="E58" s="24">
        <f>E6+E11+E29+E33+E45+E49+E53</f>
        <v>104787.94</v>
      </c>
      <c r="F58" s="24">
        <f>+F53+F49+F45+F33+F29+F11+F6</f>
        <v>0</v>
      </c>
      <c r="G58" s="24">
        <f>+G53+G49+G45+G33+G29+G11+G6</f>
        <v>211000</v>
      </c>
      <c r="H58" s="24">
        <f>+E58+D58+C58+G58</f>
        <v>1782074.3</v>
      </c>
      <c r="J58" s="5"/>
    </row>
    <row r="59" spans="1:10" x14ac:dyDescent="0.25">
      <c r="A59" s="22"/>
      <c r="B59" s="23" t="s">
        <v>57</v>
      </c>
      <c r="C59" s="24">
        <f t="shared" ref="C59:G59" si="3">+C7+C12+C24+C30+C34+C41+C46+C50+C54</f>
        <v>366571.56</v>
      </c>
      <c r="D59" s="24">
        <f t="shared" si="3"/>
        <v>1099714.8</v>
      </c>
      <c r="E59" s="24">
        <f t="shared" si="3"/>
        <v>104787.94</v>
      </c>
      <c r="F59" s="24">
        <f t="shared" si="3"/>
        <v>0</v>
      </c>
      <c r="G59" s="24">
        <f t="shared" si="3"/>
        <v>211000</v>
      </c>
      <c r="H59" s="24">
        <f>+E59+D59+C59+G59</f>
        <v>1782074.3</v>
      </c>
    </row>
    <row r="60" spans="1:10" x14ac:dyDescent="0.25">
      <c r="A60" s="23"/>
      <c r="B60" s="25" t="s">
        <v>58</v>
      </c>
      <c r="C60" s="26">
        <f>C47</f>
        <v>366571.56</v>
      </c>
      <c r="D60" s="26">
        <f>D51</f>
        <v>1099714.8</v>
      </c>
      <c r="E60" s="26">
        <f>E56</f>
        <v>104787.94</v>
      </c>
      <c r="F60" s="26">
        <f>F8+F9+F13+F14+F15+F16+F17+F18+F19+F20+F21+F22+F25+F26+F27+F31+F35+F36+F37+F38+F42+F43</f>
        <v>0</v>
      </c>
      <c r="G60" s="26">
        <f t="shared" ref="G60" si="4">G8+G9+G13+G14+G15+G16+G17+G18+G19+G20+G21+G22+G25+G26+G27+G31+G35+G36+G37+G38+G42+G43</f>
        <v>211000</v>
      </c>
      <c r="H60" s="24">
        <f>+E60+D60+C60+G60</f>
        <v>1782074.3</v>
      </c>
    </row>
  </sheetData>
  <mergeCells count="1">
    <mergeCell ref="A1:H1"/>
  </mergeCells>
  <pageMargins left="0.51181102362204722" right="0.39370078740157483" top="0.70866141732283472" bottom="0.70866141732283472" header="0.31496062992125984" footer="0.31496062992125984"/>
  <pageSetup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win81</dc:creator>
  <cp:lastModifiedBy>COREi5</cp:lastModifiedBy>
  <cp:lastPrinted>2019-02-28T21:41:59Z</cp:lastPrinted>
  <dcterms:created xsi:type="dcterms:W3CDTF">2016-12-16T20:50:12Z</dcterms:created>
  <dcterms:modified xsi:type="dcterms:W3CDTF">2019-07-30T17:16:14Z</dcterms:modified>
</cp:coreProperties>
</file>