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440" windowHeight="3435" tabRatio="839" activeTab="8"/>
  </bookViews>
  <sheets>
    <sheet name="AÑO 2012" sheetId="1" r:id="rId1"/>
    <sheet name="AÑO 2013 " sheetId="3" r:id="rId2"/>
    <sheet name="AÑO 2014 " sheetId="5" r:id="rId3"/>
    <sheet name="AÑO 2015 " sheetId="4" r:id="rId4"/>
    <sheet name="AÑO 2016 " sheetId="2" r:id="rId5"/>
    <sheet name="AÑO 2017 " sheetId="6" r:id="rId6"/>
    <sheet name="AÑO 2018 " sheetId="7" r:id="rId7"/>
    <sheet name="AÑO 2019 " sheetId="8" r:id="rId8"/>
    <sheet name="AÑO 2020 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9" l="1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6" i="9"/>
  <c r="J27" i="9"/>
  <c r="J28" i="9"/>
  <c r="J29" i="9"/>
  <c r="J30" i="9"/>
  <c r="J31" i="9"/>
  <c r="J32" i="9"/>
  <c r="J33" i="9"/>
  <c r="J34" i="9"/>
  <c r="J35" i="9"/>
  <c r="J36" i="9"/>
  <c r="J38" i="9"/>
  <c r="J39" i="9"/>
  <c r="J40" i="9"/>
  <c r="J41" i="9"/>
  <c r="J42" i="9"/>
  <c r="J43" i="9"/>
  <c r="J44" i="9"/>
  <c r="J45" i="9"/>
  <c r="J46" i="9"/>
  <c r="J47" i="9"/>
  <c r="J49" i="9"/>
  <c r="J51" i="9"/>
  <c r="J52" i="9"/>
  <c r="J53" i="9"/>
  <c r="J54" i="9"/>
  <c r="J55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4" i="9"/>
  <c r="J175" i="9"/>
  <c r="J176" i="9"/>
  <c r="J177" i="9"/>
  <c r="J178" i="9"/>
  <c r="J179" i="9"/>
  <c r="J180" i="9"/>
  <c r="J181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4" i="9"/>
  <c r="N10" i="9" s="1"/>
  <c r="J5" i="8"/>
  <c r="J6" i="8"/>
  <c r="N12" i="8" s="1"/>
  <c r="J7" i="8"/>
  <c r="N11" i="8" s="1"/>
  <c r="J8" i="8"/>
  <c r="J9" i="8"/>
  <c r="J10" i="8"/>
  <c r="J11" i="8"/>
  <c r="J12" i="8"/>
  <c r="J13" i="8"/>
  <c r="J14" i="8"/>
  <c r="J15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1" i="8"/>
  <c r="J32" i="8"/>
  <c r="J33" i="8"/>
  <c r="J34" i="8"/>
  <c r="J35" i="8"/>
  <c r="J36" i="8"/>
  <c r="J37" i="8"/>
  <c r="J38" i="8"/>
  <c r="J39" i="8"/>
  <c r="J40" i="8"/>
  <c r="J41" i="8"/>
  <c r="J42" i="8"/>
  <c r="J44" i="8"/>
  <c r="J45" i="8"/>
  <c r="J46" i="8"/>
  <c r="J47" i="8"/>
  <c r="J48" i="8"/>
  <c r="J49" i="8"/>
  <c r="J50" i="8"/>
  <c r="J51" i="8"/>
  <c r="J52" i="8"/>
  <c r="J53" i="8"/>
  <c r="J54" i="8"/>
  <c r="J55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3" i="8"/>
  <c r="J74" i="8"/>
  <c r="J75" i="8"/>
  <c r="J76" i="8"/>
  <c r="J77" i="8"/>
  <c r="J78" i="8"/>
  <c r="J79" i="8"/>
  <c r="J80" i="8"/>
  <c r="J81" i="8"/>
  <c r="J83" i="8"/>
  <c r="J84" i="8"/>
  <c r="J85" i="8"/>
  <c r="J86" i="8"/>
  <c r="J87" i="8"/>
  <c r="J88" i="8"/>
  <c r="J89" i="8"/>
  <c r="J90" i="8"/>
  <c r="J91" i="8"/>
  <c r="J92" i="8"/>
  <c r="J94" i="8"/>
  <c r="J95" i="8"/>
  <c r="J96" i="8"/>
  <c r="J97" i="8"/>
  <c r="J98" i="8"/>
  <c r="J99" i="8"/>
  <c r="J100" i="8"/>
  <c r="J101" i="8"/>
  <c r="J102" i="8"/>
  <c r="J103" i="8"/>
  <c r="J105" i="8"/>
  <c r="J106" i="8"/>
  <c r="J107" i="8"/>
  <c r="J108" i="8"/>
  <c r="J109" i="8"/>
  <c r="J110" i="8"/>
  <c r="J111" i="8"/>
  <c r="J112" i="8"/>
  <c r="J113" i="8"/>
  <c r="J114" i="8"/>
  <c r="J115" i="8"/>
  <c r="J117" i="8"/>
  <c r="J118" i="8"/>
  <c r="J119" i="8"/>
  <c r="J120" i="8"/>
  <c r="J121" i="8"/>
  <c r="J122" i="8"/>
  <c r="J123" i="8"/>
  <c r="J124" i="8"/>
  <c r="J125" i="8"/>
  <c r="J126" i="8"/>
  <c r="J127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4" i="7"/>
  <c r="N12" i="7" s="1"/>
  <c r="J5" i="7"/>
  <c r="J6" i="7"/>
  <c r="N10" i="7" s="1"/>
  <c r="J7" i="7"/>
  <c r="J8" i="7"/>
  <c r="J9" i="7"/>
  <c r="J10" i="7"/>
  <c r="J11" i="7"/>
  <c r="J12" i="7"/>
  <c r="J13" i="7"/>
  <c r="J14" i="7"/>
  <c r="J15" i="7"/>
  <c r="J16" i="7"/>
  <c r="J18" i="7"/>
  <c r="J19" i="7"/>
  <c r="J20" i="7"/>
  <c r="J21" i="7"/>
  <c r="J22" i="7"/>
  <c r="J23" i="7"/>
  <c r="J25" i="7"/>
  <c r="J26" i="7"/>
  <c r="J27" i="7"/>
  <c r="J28" i="7"/>
  <c r="J29" i="7"/>
  <c r="J30" i="7"/>
  <c r="J31" i="7"/>
  <c r="J32" i="7"/>
  <c r="J33" i="7"/>
  <c r="J34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60" i="7"/>
  <c r="J61" i="7"/>
  <c r="J62" i="7"/>
  <c r="J63" i="7"/>
  <c r="J64" i="7"/>
  <c r="J65" i="7"/>
  <c r="J66" i="7"/>
  <c r="J67" i="7"/>
  <c r="J68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7" i="7"/>
  <c r="J118" i="7"/>
  <c r="J119" i="7"/>
  <c r="J120" i="7"/>
  <c r="J121" i="7"/>
  <c r="J122" i="7"/>
  <c r="J123" i="7"/>
  <c r="J125" i="7"/>
  <c r="J126" i="7"/>
  <c r="J127" i="7"/>
  <c r="J128" i="7"/>
  <c r="J129" i="7"/>
  <c r="J130" i="7"/>
  <c r="J131" i="7"/>
  <c r="J132" i="7"/>
  <c r="J133" i="7"/>
  <c r="J134" i="7"/>
  <c r="J135" i="7"/>
  <c r="J137" i="7"/>
  <c r="J138" i="7"/>
  <c r="J139" i="7"/>
  <c r="J140" i="7"/>
  <c r="J141" i="7"/>
  <c r="J142" i="7"/>
  <c r="J143" i="7"/>
  <c r="J144" i="7"/>
  <c r="J145" i="7"/>
  <c r="J147" i="7"/>
  <c r="J148" i="7"/>
  <c r="J149" i="7"/>
  <c r="J150" i="7"/>
  <c r="J151" i="7"/>
  <c r="J152" i="7"/>
  <c r="J6" i="6"/>
  <c r="N11" i="6" s="1"/>
  <c r="J5" i="6"/>
  <c r="J7" i="6"/>
  <c r="J8" i="6"/>
  <c r="N12" i="6" s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8" i="6"/>
  <c r="J49" i="6"/>
  <c r="J50" i="6"/>
  <c r="J51" i="6"/>
  <c r="J52" i="6"/>
  <c r="J53" i="6"/>
  <c r="J54" i="6"/>
  <c r="J55" i="6"/>
  <c r="J56" i="6"/>
  <c r="J57" i="6"/>
  <c r="J58" i="6"/>
  <c r="J59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8" i="6"/>
  <c r="J79" i="6"/>
  <c r="J80" i="6"/>
  <c r="J81" i="6"/>
  <c r="J82" i="6"/>
  <c r="J83" i="6"/>
  <c r="J84" i="6"/>
  <c r="J85" i="6"/>
  <c r="J86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8" i="6"/>
  <c r="J109" i="6"/>
  <c r="J110" i="6"/>
  <c r="J111" i="6"/>
  <c r="J112" i="6"/>
  <c r="J113" i="6"/>
  <c r="J114" i="6"/>
  <c r="J115" i="6"/>
  <c r="J116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2" i="6"/>
  <c r="J133" i="6"/>
  <c r="J134" i="6"/>
  <c r="J135" i="6"/>
  <c r="J136" i="6"/>
  <c r="J137" i="6"/>
  <c r="J138" i="6"/>
  <c r="J139" i="6"/>
  <c r="J140" i="6"/>
  <c r="J142" i="6"/>
  <c r="J143" i="6"/>
  <c r="J144" i="6"/>
  <c r="J145" i="6"/>
  <c r="J146" i="6"/>
  <c r="J147" i="6"/>
  <c r="J148" i="6"/>
  <c r="J149" i="6"/>
  <c r="J150" i="6"/>
  <c r="J151" i="6"/>
  <c r="J152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7" i="6"/>
  <c r="J168" i="6"/>
  <c r="J169" i="6"/>
  <c r="J170" i="6"/>
  <c r="J171" i="6"/>
  <c r="J5" i="2"/>
  <c r="J6" i="2"/>
  <c r="N11" i="2" s="1"/>
  <c r="J7" i="2"/>
  <c r="N12" i="2" s="1"/>
  <c r="J8" i="2"/>
  <c r="J9" i="2"/>
  <c r="J10" i="2"/>
  <c r="J11" i="2"/>
  <c r="J12" i="2"/>
  <c r="J13" i="2"/>
  <c r="J14" i="2"/>
  <c r="J15" i="2"/>
  <c r="J16" i="2"/>
  <c r="J18" i="2"/>
  <c r="J19" i="2"/>
  <c r="J20" i="2"/>
  <c r="J21" i="2"/>
  <c r="J22" i="2"/>
  <c r="J23" i="2"/>
  <c r="J24" i="2"/>
  <c r="J25" i="2"/>
  <c r="J27" i="2"/>
  <c r="J28" i="2"/>
  <c r="J29" i="2"/>
  <c r="J30" i="2"/>
  <c r="J31" i="2"/>
  <c r="J32" i="2"/>
  <c r="J33" i="2"/>
  <c r="J34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3" i="2"/>
  <c r="J134" i="2"/>
  <c r="J135" i="2"/>
  <c r="J136" i="2"/>
  <c r="J137" i="2"/>
  <c r="J138" i="2"/>
  <c r="J139" i="2"/>
  <c r="J140" i="2"/>
  <c r="J141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6" i="2"/>
  <c r="J157" i="2"/>
  <c r="J158" i="2"/>
  <c r="J159" i="2"/>
  <c r="J160" i="2"/>
  <c r="J161" i="2"/>
  <c r="J162" i="2"/>
  <c r="J163" i="2"/>
  <c r="J164" i="2"/>
  <c r="J118" i="4"/>
  <c r="J152" i="4"/>
  <c r="J162" i="4"/>
  <c r="J167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9" i="4"/>
  <c r="J40" i="4"/>
  <c r="J41" i="4"/>
  <c r="J42" i="4"/>
  <c r="J43" i="4"/>
  <c r="J44" i="4"/>
  <c r="J45" i="4"/>
  <c r="J46" i="4"/>
  <c r="J47" i="4"/>
  <c r="J48" i="4"/>
  <c r="J49" i="4"/>
  <c r="J51" i="4"/>
  <c r="J52" i="4"/>
  <c r="J53" i="4"/>
  <c r="J54" i="4"/>
  <c r="J55" i="4"/>
  <c r="J56" i="4"/>
  <c r="J57" i="4"/>
  <c r="J58" i="4"/>
  <c r="J60" i="4"/>
  <c r="J61" i="4"/>
  <c r="J62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9" i="4"/>
  <c r="J120" i="4"/>
  <c r="J121" i="4"/>
  <c r="J122" i="4"/>
  <c r="J123" i="4"/>
  <c r="J124" i="4"/>
  <c r="J125" i="4"/>
  <c r="J126" i="4"/>
  <c r="J128" i="4"/>
  <c r="J129" i="4"/>
  <c r="J130" i="4"/>
  <c r="J131" i="4"/>
  <c r="J132" i="4"/>
  <c r="J133" i="4"/>
  <c r="J135" i="4"/>
  <c r="J136" i="4"/>
  <c r="J137" i="4"/>
  <c r="J138" i="4"/>
  <c r="J139" i="4"/>
  <c r="J141" i="4"/>
  <c r="J142" i="4"/>
  <c r="J143" i="4"/>
  <c r="J144" i="4"/>
  <c r="J145" i="4"/>
  <c r="J146" i="4"/>
  <c r="J147" i="4"/>
  <c r="J148" i="4"/>
  <c r="J149" i="4"/>
  <c r="J150" i="4"/>
  <c r="J151" i="4"/>
  <c r="J153" i="4"/>
  <c r="J154" i="4"/>
  <c r="J155" i="4"/>
  <c r="J157" i="4"/>
  <c r="J158" i="4"/>
  <c r="J159" i="4"/>
  <c r="J160" i="4"/>
  <c r="J163" i="4"/>
  <c r="J164" i="4"/>
  <c r="J165" i="4"/>
  <c r="J166" i="4"/>
  <c r="J168" i="4"/>
  <c r="J170" i="4"/>
  <c r="J171" i="4"/>
  <c r="J172" i="4"/>
  <c r="J173" i="4"/>
  <c r="J174" i="4"/>
  <c r="J175" i="4"/>
  <c r="J176" i="4"/>
  <c r="J178" i="4"/>
  <c r="J179" i="4"/>
  <c r="J180" i="4"/>
  <c r="J181" i="4"/>
  <c r="J182" i="4"/>
  <c r="J183" i="4"/>
  <c r="J184" i="4"/>
  <c r="J185" i="4"/>
  <c r="J186" i="4"/>
  <c r="J5" i="4"/>
  <c r="J4" i="4"/>
  <c r="O12" i="4" s="1"/>
  <c r="J4" i="5"/>
  <c r="N12" i="5" s="1"/>
  <c r="J35" i="5"/>
  <c r="J5" i="5"/>
  <c r="J6" i="5"/>
  <c r="N11" i="5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1" i="5"/>
  <c r="J22" i="5"/>
  <c r="J23" i="5"/>
  <c r="J24" i="5"/>
  <c r="J25" i="5"/>
  <c r="J26" i="5"/>
  <c r="J27" i="5"/>
  <c r="J28" i="5"/>
  <c r="J31" i="5"/>
  <c r="J32" i="5"/>
  <c r="J33" i="5"/>
  <c r="J34" i="5"/>
  <c r="J36" i="5"/>
  <c r="J37" i="5"/>
  <c r="J38" i="5"/>
  <c r="J39" i="5"/>
  <c r="J40" i="5"/>
  <c r="J41" i="5"/>
  <c r="J42" i="5"/>
  <c r="J44" i="5"/>
  <c r="J45" i="5"/>
  <c r="J46" i="5"/>
  <c r="J47" i="5"/>
  <c r="J48" i="5"/>
  <c r="J49" i="5"/>
  <c r="J50" i="5"/>
  <c r="J51" i="5"/>
  <c r="J52" i="5"/>
  <c r="J53" i="5"/>
  <c r="J55" i="5"/>
  <c r="J56" i="5"/>
  <c r="J58" i="5"/>
  <c r="J59" i="5"/>
  <c r="J60" i="5"/>
  <c r="J61" i="5"/>
  <c r="J62" i="5"/>
  <c r="J63" i="5"/>
  <c r="J64" i="5"/>
  <c r="J66" i="5"/>
  <c r="J67" i="5"/>
  <c r="J68" i="5"/>
  <c r="J69" i="5"/>
  <c r="J70" i="5"/>
  <c r="J71" i="5"/>
  <c r="J72" i="5"/>
  <c r="J73" i="5"/>
  <c r="J74" i="5"/>
  <c r="J75" i="5"/>
  <c r="J76" i="5"/>
  <c r="J77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7" i="5"/>
  <c r="J98" i="5"/>
  <c r="J99" i="5"/>
  <c r="J100" i="5"/>
  <c r="J101" i="5"/>
  <c r="J102" i="5"/>
  <c r="J103" i="5"/>
  <c r="J104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5" i="3"/>
  <c r="O12" i="3" s="1"/>
  <c r="J69" i="3"/>
  <c r="J7" i="3"/>
  <c r="O13" i="3" s="1"/>
  <c r="J6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2" i="3"/>
  <c r="J23" i="3"/>
  <c r="J25" i="3"/>
  <c r="J27" i="3"/>
  <c r="J28" i="3"/>
  <c r="J29" i="3"/>
  <c r="J30" i="3"/>
  <c r="J31" i="3"/>
  <c r="J32" i="3"/>
  <c r="J34" i="3"/>
  <c r="J35" i="3"/>
  <c r="J36" i="3"/>
  <c r="J37" i="3"/>
  <c r="J38" i="3"/>
  <c r="J39" i="3"/>
  <c r="J40" i="3"/>
  <c r="J42" i="3"/>
  <c r="J43" i="3"/>
  <c r="J44" i="3"/>
  <c r="J45" i="3"/>
  <c r="J46" i="3"/>
  <c r="J47" i="3"/>
  <c r="J48" i="3"/>
  <c r="J49" i="3"/>
  <c r="J50" i="3"/>
  <c r="J51" i="3"/>
  <c r="J52" i="3"/>
  <c r="J53" i="3"/>
  <c r="J55" i="3"/>
  <c r="J56" i="3"/>
  <c r="J57" i="3"/>
  <c r="J58" i="3"/>
  <c r="J59" i="3"/>
  <c r="J60" i="3"/>
  <c r="J61" i="3"/>
  <c r="J62" i="3"/>
  <c r="J63" i="3"/>
  <c r="J64" i="3"/>
  <c r="J65" i="3"/>
  <c r="J67" i="3"/>
  <c r="J68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4" i="3"/>
  <c r="J85" i="3"/>
  <c r="J86" i="3"/>
  <c r="J87" i="3"/>
  <c r="J88" i="3"/>
  <c r="J89" i="3"/>
  <c r="J90" i="3"/>
  <c r="J91" i="3"/>
  <c r="J92" i="3"/>
  <c r="J93" i="3"/>
  <c r="J94" i="3"/>
  <c r="J96" i="3"/>
  <c r="J97" i="3"/>
  <c r="J98" i="3"/>
  <c r="J99" i="3"/>
  <c r="J100" i="3"/>
  <c r="J101" i="3"/>
  <c r="J102" i="3"/>
  <c r="J103" i="3"/>
  <c r="J104" i="3"/>
  <c r="J105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1" i="3"/>
  <c r="J122" i="3"/>
  <c r="J123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9" i="3"/>
  <c r="J140" i="3"/>
  <c r="J141" i="3"/>
  <c r="J142" i="3"/>
  <c r="J143" i="3"/>
  <c r="J144" i="3"/>
  <c r="J145" i="3"/>
  <c r="J146" i="3"/>
  <c r="J148" i="3"/>
  <c r="J150" i="3"/>
  <c r="J151" i="3"/>
  <c r="J152" i="3"/>
  <c r="J153" i="3"/>
  <c r="J4" i="1"/>
  <c r="J13" i="1"/>
  <c r="J14" i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3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60" i="1"/>
  <c r="J62" i="1"/>
  <c r="J63" i="1"/>
  <c r="J64" i="1"/>
  <c r="J65" i="1"/>
  <c r="J66" i="1"/>
  <c r="J67" i="1"/>
  <c r="J68" i="1"/>
  <c r="J69" i="1"/>
  <c r="J70" i="1"/>
  <c r="J71" i="1"/>
  <c r="J72" i="1"/>
  <c r="J74" i="1"/>
  <c r="J75" i="1"/>
  <c r="J76" i="1"/>
  <c r="J77" i="1"/>
  <c r="J78" i="1"/>
  <c r="J79" i="1"/>
  <c r="J80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5" i="1"/>
  <c r="J116" i="1"/>
  <c r="J117" i="1"/>
  <c r="J118" i="1"/>
  <c r="J119" i="1"/>
  <c r="J120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6" i="1"/>
  <c r="N12" i="1" s="1"/>
  <c r="J7" i="1"/>
  <c r="J8" i="1"/>
  <c r="J9" i="1"/>
  <c r="J10" i="1"/>
  <c r="J11" i="1"/>
  <c r="J12" i="1"/>
  <c r="J5" i="1"/>
  <c r="O11" i="3" l="1"/>
  <c r="O10" i="3"/>
  <c r="N7" i="5"/>
  <c r="N9" i="5"/>
  <c r="O7" i="4"/>
  <c r="O9" i="4"/>
  <c r="O11" i="4"/>
  <c r="N8" i="2"/>
  <c r="N10" i="2"/>
  <c r="N8" i="6"/>
  <c r="N10" i="6"/>
  <c r="N11" i="7"/>
  <c r="N8" i="7"/>
  <c r="N7" i="8"/>
  <c r="N9" i="8"/>
  <c r="N5" i="9"/>
  <c r="N7" i="9"/>
  <c r="N9" i="9"/>
  <c r="O9" i="3"/>
  <c r="O8" i="3"/>
  <c r="N8" i="5"/>
  <c r="N13" i="5" s="1"/>
  <c r="N10" i="5"/>
  <c r="O8" i="4"/>
  <c r="O10" i="4"/>
  <c r="N7" i="2"/>
  <c r="N13" i="2" s="1"/>
  <c r="N9" i="2"/>
  <c r="N7" i="6"/>
  <c r="N9" i="6"/>
  <c r="N7" i="7"/>
  <c r="N13" i="7" s="1"/>
  <c r="N9" i="7"/>
  <c r="N8" i="8"/>
  <c r="N10" i="8"/>
  <c r="N6" i="9"/>
  <c r="N8" i="9"/>
  <c r="N13" i="8"/>
  <c r="O13" i="4"/>
  <c r="N7" i="1"/>
  <c r="N10" i="1"/>
  <c r="N11" i="1"/>
  <c r="N8" i="1"/>
  <c r="N9" i="1"/>
  <c r="C131" i="6"/>
  <c r="D131" i="6"/>
  <c r="D175" i="6" s="1"/>
  <c r="D117" i="6"/>
  <c r="C117" i="6"/>
  <c r="D107" i="6"/>
  <c r="C107" i="6"/>
  <c r="D87" i="6"/>
  <c r="C87" i="6"/>
  <c r="D77" i="6"/>
  <c r="C77" i="6"/>
  <c r="D60" i="6"/>
  <c r="C60" i="6"/>
  <c r="D47" i="6"/>
  <c r="C47" i="6"/>
  <c r="D32" i="6"/>
  <c r="C32" i="6"/>
  <c r="D216" i="9"/>
  <c r="C216" i="9"/>
  <c r="D200" i="9"/>
  <c r="C200" i="9"/>
  <c r="D182" i="9"/>
  <c r="C182" i="9"/>
  <c r="D173" i="9"/>
  <c r="C173" i="9"/>
  <c r="D142" i="9"/>
  <c r="C142" i="9"/>
  <c r="D110" i="9"/>
  <c r="C110" i="9"/>
  <c r="D82" i="9"/>
  <c r="C82" i="9"/>
  <c r="D56" i="9"/>
  <c r="C56" i="9"/>
  <c r="C50" i="9"/>
  <c r="D48" i="9"/>
  <c r="C48" i="9"/>
  <c r="D37" i="9"/>
  <c r="C37" i="9"/>
  <c r="D25" i="9"/>
  <c r="C25" i="9"/>
  <c r="D156" i="8"/>
  <c r="C156" i="8"/>
  <c r="D143" i="8"/>
  <c r="C143" i="8"/>
  <c r="D128" i="8"/>
  <c r="C128" i="8"/>
  <c r="D116" i="8"/>
  <c r="C116" i="8"/>
  <c r="D104" i="8"/>
  <c r="C104" i="8"/>
  <c r="D93" i="8"/>
  <c r="C93" i="8"/>
  <c r="D82" i="8"/>
  <c r="C82" i="8"/>
  <c r="D72" i="8"/>
  <c r="C72" i="8"/>
  <c r="D56" i="8"/>
  <c r="C56" i="8"/>
  <c r="D43" i="8"/>
  <c r="C43" i="8"/>
  <c r="D16" i="8"/>
  <c r="C16" i="8"/>
  <c r="D159" i="8" s="1"/>
  <c r="D153" i="7"/>
  <c r="C153" i="7"/>
  <c r="D146" i="7"/>
  <c r="C146" i="7"/>
  <c r="D136" i="7"/>
  <c r="C136" i="7"/>
  <c r="D124" i="7"/>
  <c r="C124" i="7"/>
  <c r="D116" i="7"/>
  <c r="C116" i="7"/>
  <c r="D103" i="7"/>
  <c r="C103" i="7"/>
  <c r="D83" i="7"/>
  <c r="C83" i="7"/>
  <c r="D69" i="7"/>
  <c r="C69" i="7"/>
  <c r="D59" i="7"/>
  <c r="C59" i="7"/>
  <c r="D35" i="7"/>
  <c r="C35" i="7"/>
  <c r="C24" i="7"/>
  <c r="D17" i="7"/>
  <c r="C17" i="7"/>
  <c r="D172" i="6"/>
  <c r="C172" i="6"/>
  <c r="D166" i="6"/>
  <c r="C166" i="6"/>
  <c r="D153" i="6"/>
  <c r="C153" i="6"/>
  <c r="D141" i="6"/>
  <c r="C141" i="6"/>
  <c r="D219" i="9" l="1"/>
  <c r="F162" i="8"/>
  <c r="D221" i="9"/>
  <c r="O14" i="3"/>
  <c r="N11" i="9"/>
  <c r="N13" i="6"/>
  <c r="D157" i="7"/>
  <c r="D177" i="6"/>
  <c r="F178" i="6" s="1"/>
  <c r="D161" i="8"/>
  <c r="D177" i="4"/>
  <c r="C177" i="4"/>
  <c r="C65" i="5"/>
  <c r="D65" i="5"/>
  <c r="D54" i="5"/>
  <c r="C54" i="5"/>
  <c r="D161" i="4"/>
  <c r="C161" i="4"/>
  <c r="D140" i="4"/>
  <c r="C140" i="4"/>
  <c r="D127" i="4"/>
  <c r="C127" i="4"/>
  <c r="D96" i="4"/>
  <c r="C96" i="4"/>
  <c r="D79" i="4"/>
  <c r="C79" i="4"/>
  <c r="D63" i="4"/>
  <c r="C63" i="4"/>
  <c r="D50" i="4"/>
  <c r="C50" i="4"/>
  <c r="D38" i="4"/>
  <c r="C38" i="4"/>
  <c r="D22" i="4"/>
  <c r="C22" i="4"/>
  <c r="D168" i="5"/>
  <c r="C168" i="5"/>
  <c r="D153" i="5"/>
  <c r="C153" i="5"/>
  <c r="D139" i="5"/>
  <c r="C139" i="5"/>
  <c r="D122" i="5"/>
  <c r="C122" i="5"/>
  <c r="D105" i="5"/>
  <c r="C105" i="5"/>
  <c r="D96" i="5"/>
  <c r="C96" i="5"/>
  <c r="D78" i="5"/>
  <c r="C78" i="5"/>
  <c r="D43" i="5"/>
  <c r="C43" i="5"/>
  <c r="D29" i="5"/>
  <c r="C29" i="5"/>
  <c r="D20" i="5"/>
  <c r="C20" i="5"/>
  <c r="D165" i="2"/>
  <c r="C165" i="2"/>
  <c r="D155" i="2"/>
  <c r="C155" i="2"/>
  <c r="D142" i="2"/>
  <c r="C142" i="2"/>
  <c r="D132" i="2"/>
  <c r="C132" i="2"/>
  <c r="D114" i="2"/>
  <c r="C114" i="2"/>
  <c r="D99" i="2"/>
  <c r="C99" i="2"/>
  <c r="D85" i="2"/>
  <c r="C85" i="2"/>
  <c r="D71" i="2"/>
  <c r="C71" i="2"/>
  <c r="D55" i="2"/>
  <c r="C55" i="2"/>
  <c r="D35" i="2"/>
  <c r="C35" i="2"/>
  <c r="D26" i="2"/>
  <c r="C26" i="2"/>
  <c r="D17" i="2"/>
  <c r="C17" i="2"/>
  <c r="C187" i="4"/>
  <c r="D187" i="4"/>
  <c r="C154" i="3"/>
  <c r="D154" i="3"/>
  <c r="D147" i="3"/>
  <c r="C147" i="3"/>
  <c r="D138" i="3"/>
  <c r="C138" i="3"/>
  <c r="D120" i="3"/>
  <c r="C120" i="3"/>
  <c r="D106" i="3"/>
  <c r="C106" i="3"/>
  <c r="D95" i="3"/>
  <c r="C95" i="3"/>
  <c r="D83" i="3"/>
  <c r="C83" i="3"/>
  <c r="D66" i="3"/>
  <c r="C66" i="3"/>
  <c r="D54" i="3"/>
  <c r="C54" i="3"/>
  <c r="D41" i="3"/>
  <c r="C41" i="3"/>
  <c r="D33" i="3"/>
  <c r="C33" i="3"/>
  <c r="D26" i="3"/>
  <c r="C26" i="3"/>
  <c r="F223" i="9" l="1"/>
  <c r="D168" i="2"/>
  <c r="F171" i="2" s="1"/>
  <c r="D170" i="2"/>
  <c r="C160" i="3"/>
  <c r="C158" i="3"/>
  <c r="D193" i="4"/>
  <c r="D191" i="4"/>
  <c r="D172" i="5"/>
  <c r="F174" i="5" s="1"/>
  <c r="D174" i="5"/>
  <c r="D155" i="1"/>
  <c r="C155" i="1"/>
  <c r="D135" i="1"/>
  <c r="C135" i="1"/>
  <c r="D125" i="1"/>
  <c r="C125" i="1"/>
  <c r="D114" i="1"/>
  <c r="C114" i="1"/>
  <c r="D97" i="1"/>
  <c r="C97" i="1"/>
  <c r="D81" i="1"/>
  <c r="C81" i="1"/>
  <c r="D73" i="1"/>
  <c r="C73" i="1"/>
  <c r="D61" i="1"/>
  <c r="C61" i="1"/>
  <c r="D53" i="1"/>
  <c r="C53" i="1"/>
  <c r="C41" i="1"/>
  <c r="C34" i="1"/>
  <c r="C20" i="1"/>
  <c r="D41" i="1"/>
  <c r="D20" i="1"/>
  <c r="F162" i="3" l="1"/>
  <c r="C159" i="1"/>
  <c r="D24" i="7"/>
  <c r="D159" i="7" s="1"/>
  <c r="F160" i="7" s="1"/>
  <c r="D34" i="1" l="1"/>
  <c r="C157" i="1" s="1"/>
</calcChain>
</file>

<file path=xl/sharedStrings.xml><?xml version="1.0" encoding="utf-8"?>
<sst xmlns="http://schemas.openxmlformats.org/spreadsheetml/2006/main" count="4474" uniqueCount="325">
  <si>
    <t xml:space="preserve">PARTIDAS DE DEFUNCION DEL AÑO </t>
  </si>
  <si>
    <t>28 DE ENERO DE 2021</t>
  </si>
  <si>
    <t>EDAD</t>
  </si>
  <si>
    <t>FECHA QUE FALLECIO</t>
  </si>
  <si>
    <t>ENERO</t>
  </si>
  <si>
    <t>SEXO</t>
  </si>
  <si>
    <t>M</t>
  </si>
  <si>
    <t>F</t>
  </si>
  <si>
    <t>FECHA DE INSCRIPCION</t>
  </si>
  <si>
    <t>LUGAR DONDE FALLECIO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</si>
  <si>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</si>
  <si>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</si>
  <si>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</si>
  <si>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</si>
  <si>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</si>
  <si>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</si>
  <si>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</si>
  <si>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</si>
  <si>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</si>
  <si>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</si>
  <si>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</si>
  <si>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</si>
  <si>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 DE PARTIDA</t>
  </si>
  <si>
    <t xml:space="preserve">       SEXO</t>
  </si>
  <si>
    <t>DONDE FALLECIO</t>
  </si>
  <si>
    <t>HOMBRES</t>
  </si>
  <si>
    <t>MUJERES</t>
  </si>
  <si>
    <t>2 MESES     17 DIAS              5      HORAS</t>
  </si>
  <si>
    <t>HOSP. 1° DE MAYO DEL ISSS SAN SALVADOR, SAN SALVADOR</t>
  </si>
  <si>
    <t>HOSP. MILITAR CENTRAL SAN SALVADOR SAN SALVADOR</t>
  </si>
  <si>
    <t xml:space="preserve">1   AÑO   17    DIAS </t>
  </si>
  <si>
    <t>3 MESES    3 DIAS</t>
  </si>
  <si>
    <t xml:space="preserve">SEPT. </t>
  </si>
  <si>
    <t>HOSP. REGIONAL DEL ISSS, SAN MIGUEL SAN MIGUEL</t>
  </si>
  <si>
    <t>OCT.</t>
  </si>
  <si>
    <t>NOV.</t>
  </si>
  <si>
    <t>DIC.</t>
  </si>
  <si>
    <t>PARTIDAS DE DEFUNCION DEL AÑO 2013.</t>
  </si>
  <si>
    <t>HOSPITAL NACIONAL SAN JUAN DE DIOS SAN MIGUEL SAN MIGUEL</t>
  </si>
  <si>
    <t>03/01/21013</t>
  </si>
  <si>
    <t>HOSPITAL ISSS SANTIAGO DE MARIA, USULUTAN</t>
  </si>
  <si>
    <t>HOSPITAL NACIONAL SAN PEDRO, USULUTAN, USULUTAN</t>
  </si>
  <si>
    <t>HOSPITAL NACIONAL, SAN JUAN DE DIOS, SAN MIGUEL, SAN MIGUEL</t>
  </si>
  <si>
    <t>HOSPITAL ISSS SAN MIGUEL, SAN MIGUEL</t>
  </si>
  <si>
    <t>HOSPITAL NACIONAL, SANTIAGO DE MARIA USULUTAN, USULUTAN</t>
  </si>
  <si>
    <t>3 AÑO        1 MES     6 DIAS</t>
  </si>
  <si>
    <t>HOSPITAL NACIONAL, SAN JUAN DE DIOS SAN MIGUEL, SAN MIGUEL</t>
  </si>
  <si>
    <t>UNIDAD MEDICA, ISSS, SAN MIGUEL SAN MIGUEL</t>
  </si>
  <si>
    <t>HOSPITAL NACIONAL, DE SANTIAGO DE MARIA, USULUTAN</t>
  </si>
  <si>
    <t xml:space="preserve">HOSPITAL REGIONAL DEL  ISSS SAN MIGUEL, SAN MIGUEL </t>
  </si>
  <si>
    <t>HOSPITAL NACIONAL SAN JUAN DE DIOS SAN MIGUEL, SAN MIGUEL</t>
  </si>
  <si>
    <t>HOSPITAL NACIONAL DE SANTIAGO DE MARIA, USULUTAN</t>
  </si>
  <si>
    <t>HOSPITAL DEL ISSS SANTIAGO DE MARIA, USULUTAN</t>
  </si>
  <si>
    <t>UNIDAD MEDICA DEL ISSS SAN MIGUEL, SAN MIGUEL</t>
  </si>
  <si>
    <t>UNIDAD MEDICA, ISSS SAN MIGUEL, SAN MIGUEL</t>
  </si>
  <si>
    <t>HOSPITAL NACIONAL DE SANTIAGO DE MARIA, USULUTAN, USULUTAN</t>
  </si>
  <si>
    <t xml:space="preserve">HOSPITAL MEDICO QUIRURGICO, ISSS SAN SALVADOR, SAN SALVADOR </t>
  </si>
  <si>
    <t>HOSPITAL NACIONAL ROSALES, SAN SALVADOR, SAN SALVADOR</t>
  </si>
  <si>
    <t>HOSPITAL NACIONAL, SANTIAGO DE MARIA, USULUTAN</t>
  </si>
  <si>
    <t>HOSPITAL NACIONAL ROSALES, SAN SAVADOR, SAN SAVADOR</t>
  </si>
  <si>
    <t>HOSPITAL NACIONAL SA JUAN DE DIOS, SAN MIGUEL, SAN MIGUEL</t>
  </si>
  <si>
    <t>HOSPITAL NACIONAL, SAN JUAN DE DIOS, SAN MIGUEL SAN MIGUEL</t>
  </si>
  <si>
    <t>22/062013</t>
  </si>
  <si>
    <t xml:space="preserve">M </t>
  </si>
  <si>
    <t>UNIDAD MEDICA DEL ISSS, SAN MIGUEL SAN MIGUEL</t>
  </si>
  <si>
    <t>EN LA UNIDAD MEDICA DEL ISSS , SAN MIGUEL, SAN MIGUEL</t>
  </si>
  <si>
    <t>HOSPITAL NACIONAL SAN JUAN DE DIOS, SAN MIGUEL, SAN MIGUEL</t>
  </si>
  <si>
    <t>HOSP. MEDICO QUIRURGICO, ISSS, SAN SALVADOR, SAN SALVADOR</t>
  </si>
  <si>
    <t>HOSP. REGIONAL SAN JUAN DE DIOS, SAN MIGUEL, SAN MIGUEL</t>
  </si>
  <si>
    <t>SANTIAGO DE MARIA, USULUTAN</t>
  </si>
  <si>
    <t>HOSPITAL GENERAL DEL ISSS, SAN SALVADOR, SAN SALVADOR</t>
  </si>
  <si>
    <t xml:space="preserve">HOSPITAL NACIONAL, SANTIAGO DE MARIA, USULUTAN </t>
  </si>
  <si>
    <t xml:space="preserve">1 DIA 13 HORAS </t>
  </si>
  <si>
    <t>HOSPITAL NACIONAL SANTIAGO DE MARIA, USULUTAN</t>
  </si>
  <si>
    <t>HOSPITAL NACIONAL SAN JUAN DE DIOS, SAN MIGUEL SAN MIGUEL</t>
  </si>
  <si>
    <t>HOSPITAL NACIONAL, SANTIAGO DE MARÍA, USULUTÁN</t>
  </si>
  <si>
    <t>HOGAR DE ADULTOS MAYORES, SAN FRANCISCO DE ASIS</t>
  </si>
  <si>
    <t>PARQUEO DE HOSPITAL NACIONAL DE SANTIAGO DE MARÍA, USULUTÁN</t>
  </si>
  <si>
    <t>HOSPITAL NACIONAL DE NIÑOS BENJAMIN BLOOM, SAN SALVADOR, SAN SALVADOR</t>
  </si>
  <si>
    <t>HOSPITAL GENERAL DEL INSTITUTO SALVADOREÑO DEL SEGURO SOCIAL, SAN SALVADOR, SAN SALVADOR</t>
  </si>
  <si>
    <t>HOSPITAL REGIONAL DEL ISSS SAN MIGUEL, SAN MIGUEL</t>
  </si>
  <si>
    <t>HOSPITAL NACIONAL, SAN PEDRO USULUTAN, USULUTAN</t>
  </si>
  <si>
    <t>HOSPITAL NACIONAL DE NIÑOS BENJAMIN BLOOM, SAN SALVADOR SAN SALVADOR</t>
  </si>
  <si>
    <t>EN MORGUE DEL HOSPITAL NACIONAL DE SANTIAGO DE MARIA, USULUTAN</t>
  </si>
  <si>
    <t>HOSPITAL REGIONAL DEL INSTITUTO SALVADOREÑO DEL SEGURO SOCIAL, SAN MIGUEL, SAN MIGUEL</t>
  </si>
  <si>
    <t>CANTÓN EL MARQUEZADO, SANTIAGO DE MARÍA, USULUTÁN</t>
  </si>
  <si>
    <t>HOSPITAL, MÉDICO QUIRÚRGICO DEL INSTITUTO SALVADOREÑO DEL SEGURO SOCIAL, SAN SALVADOR, SAN SALVADOR</t>
  </si>
  <si>
    <t>TIPO DE MUERTE</t>
  </si>
  <si>
    <t>HOMICIDIO</t>
  </si>
  <si>
    <t>HOSPITAL SAN FRANCISCO, SAN MIGUEL, SAN MIGUEL</t>
  </si>
  <si>
    <t>MORGUE DEL HOSPITAL NACIONAL ROSALES, SAN SALVADOR, SAN SALVADOR</t>
  </si>
  <si>
    <t>SUICIDIO</t>
  </si>
  <si>
    <t>ACCIDENTE</t>
  </si>
  <si>
    <t>**************</t>
  </si>
  <si>
    <t>FECHA DE DEF</t>
  </si>
  <si>
    <t xml:space="preserve">HOSPITAL NACIONAL SANTIAGO DE MARIA, USULUTAN, </t>
  </si>
  <si>
    <t xml:space="preserve">HOSPITAL NACIONAL ROSALES, SAN SALVADOR, </t>
  </si>
  <si>
    <t>HOSPITAL NACIONAL, DE NIÑOS BENJAMIN BLOOM, SAN SALVADOR SAN SALVADOR</t>
  </si>
  <si>
    <t>HOSPITAL NACIONAL, DR. JOSÉ ANTONIO SALDAÑA, PANCHIMALCO, SAN SALVADOR</t>
  </si>
  <si>
    <t>HOSPITAL NACIONAL SANTIAGO DE MARÍA, USULUTÁN</t>
  </si>
  <si>
    <t xml:space="preserve">11 MESES 23 DIAS </t>
  </si>
  <si>
    <t>HOSPITAL DIVINA PROVIDENCIA, SAN SALVADOR, SAN SALVADOR</t>
  </si>
  <si>
    <t xml:space="preserve">HOSPITAL ROSALES, SAN SALVADOR SALVADOR </t>
  </si>
  <si>
    <t>HOSPITAL NACIONAL ESPECIALIZADO DE MATERNIDAD, SAN SALVADOR, SAN SALVADOR</t>
  </si>
  <si>
    <t>HOMICIDO</t>
  </si>
  <si>
    <t>09/092012</t>
  </si>
  <si>
    <t xml:space="preserve">U.M. ISSS, SANTIAGO DE MARIA, USULUTÁN </t>
  </si>
  <si>
    <t>UNIDAD DE EMERGENCIA DEL ISSS, SANTIAGO DE MARIA, USULUTÁN</t>
  </si>
  <si>
    <t xml:space="preserve">SUICIDIO </t>
  </si>
  <si>
    <t>HOSPITAL REGIONAL DEL ISSS, SAN MIGUEL</t>
  </si>
  <si>
    <t>11/11/2014, SE INHUMO EL CADAVER EL DIA 8/1/2015</t>
  </si>
  <si>
    <t>HOSPITAL NACIONAL, SANTIAGO DE MARIA, USULUTÁN</t>
  </si>
  <si>
    <t>SANTIAGO DE MARIA, USULUTÁN</t>
  </si>
  <si>
    <t>HOSPITAL NACIONAL DE SOYAPANGO, SAN SALVADOR</t>
  </si>
  <si>
    <t>UNIDAD MEDICA ISSS, SAN MIGUEL, SAN MIGUEL</t>
  </si>
  <si>
    <t>9/29/2015</t>
  </si>
  <si>
    <t>MORGUE DEL HOSPITAL NACIONAL, SANTIAGO DE MARIA, USULUTAN</t>
  </si>
  <si>
    <t>HOGAR DE ANCIANOS SAN FRANCISCO DE ASIS, SANTIAGO DE MARIA, USULUTAN</t>
  </si>
  <si>
    <t>INTERIOR DE LA UNIDAD DE SALUD EL CERRITO, SANTIAGO DE MARIA, USULUTAN</t>
  </si>
  <si>
    <t>12/05/215</t>
  </si>
  <si>
    <t>HOSPITAL MEDICO QUIRURGICO DEL ISSS, SAN SALVADOR, SAN SALVADOR</t>
  </si>
  <si>
    <t>HOSPITAL REGIONAL DEL ISSS, SAN MIGUEL, SAN MIGUEL</t>
  </si>
  <si>
    <t>HOSPITAL NACIONAL, SAN MIGUEL, SAN MIGUEL</t>
  </si>
  <si>
    <t>HOSPITAL NACIONAL, SAN JUAN DE DIOS, SAN MIGUEL, SAN MIGUEL.</t>
  </si>
  <si>
    <t>HOSPITAL NACIONAL, STGO. DE MA. USULUTÁN</t>
  </si>
  <si>
    <t>HOSPITAL NACIONAL, SAN PEDRO, USULUTÁN, USULUTÁN.</t>
  </si>
  <si>
    <t>UNIDAD MÉDICA DEL ISSS, STGO. DE MA. USULUTÁN.</t>
  </si>
  <si>
    <t xml:space="preserve"> </t>
  </si>
  <si>
    <t>HOSPITAL MÉDICO QUIRURGICO Y ONCOLÓGICO DEL ISSS, SAN SALVADOR, SAN SALVADOR.</t>
  </si>
  <si>
    <t>S/V</t>
  </si>
  <si>
    <t>HOSPITAL NACIONAL, SAN JUAN DE DIOS, SAN MIGUEL</t>
  </si>
  <si>
    <t>COLONIA LA GLORIA, CANTON LLANO GRANDE, JUCUAPA, USULUTAN</t>
  </si>
  <si>
    <t>1 A, 8 M</t>
  </si>
  <si>
    <t>8M - 10D</t>
  </si>
  <si>
    <t>11DÍAS - 20:30"</t>
  </si>
  <si>
    <t>2-MESES 26-DÍAS</t>
  </si>
  <si>
    <t>FEMENICIDIO</t>
  </si>
  <si>
    <t>11-032019</t>
  </si>
  <si>
    <t xml:space="preserve"> H</t>
  </si>
  <si>
    <t>HOSP. NACIONAL, DR. JORGE ARTURO MENA, SANTIAGO DE MARIA, USULUTAN</t>
  </si>
  <si>
    <t>HOSP. REGIONAL DEL ISSS, SAN MIGUEL, SAN MIGUEL</t>
  </si>
  <si>
    <t xml:space="preserve">HOSP. NACIONAL DE SANTIAGO DE MARIA, USULUTAN </t>
  </si>
  <si>
    <t>HOSPITAL NACIONAL DR. JORGE ARTURO MENA, SANTIAGO DE MARIA, USULUTAN</t>
  </si>
  <si>
    <t>HOSP. DE ESPECIALIDADES NUESTRA SEÑORA DE LA PAZ, SAN MIGUEL SAN MIGUEL</t>
  </si>
  <si>
    <t xml:space="preserve">JUNIO </t>
  </si>
  <si>
    <t>HOSP. MEDICO QUIRURGICO DEL ISSS, SAN SALVADOR, SAN SALVADOR</t>
  </si>
  <si>
    <t>HOSP. NACIONAL, SAN JUAN DE DIOS, SAN MIGUEL SAN MIGUEL</t>
  </si>
  <si>
    <t>HOSP. NACIONAL SAN JUAN DE DIOS SAN MIGUEL, SAN MIGUEL</t>
  </si>
  <si>
    <t>HOSP. NACIONAL DR. JORGE ARTURO MENA, SANTIAGO DE MARIA, USULUTAN</t>
  </si>
  <si>
    <t>HOSP. REIGONAL DEL ISSS, SAN MIGUEL, SAN MIGUEL</t>
  </si>
  <si>
    <t>HOSP. NACIONAL DR. JORGE ARTURO MENA, SANTIAGO DE MARÍA, USULUTÁN</t>
  </si>
  <si>
    <t>HOSP. NACIONAL DR. JORGE ARTURO MENA, SANTIAGO DE MARIA USULUTAN</t>
  </si>
  <si>
    <t>HOSP. NACIONAL SAN JUAN DE DIOS, SAN MIGUEL SAN MIGUEL</t>
  </si>
  <si>
    <t>HOSP. NACIONAL SAN JUAN DE DIOS, SAN MIGUEL, SAN MIGUEL</t>
  </si>
  <si>
    <t>2M, 9 D</t>
  </si>
  <si>
    <t>HOSPITAL NACIONAL DE NIÑOZ BENJAMIN BLOOM, SAN SALVADOR, SAN SALVADOR</t>
  </si>
  <si>
    <t>HOSP. SAN FRANCISCO, SAN MIGUEL, SAN MIGUEL</t>
  </si>
  <si>
    <t>HOSP. NACIONAL SAN JUAN DE DIOS. SAN MIGUEL SAN MIGUEL</t>
  </si>
  <si>
    <t>MORGUE DEL HOSP. NACIONAL DE SAN MIGUEL</t>
  </si>
  <si>
    <t>HOSP. MEDICO QUIRURGICO, MEDICINA UNO, ISSS, SAN SALVADOR, SAN SALVADOR</t>
  </si>
  <si>
    <t>HOSPITAL NACIONAL, DR. JORGE ARTURO MENA, SANTIAGO DE MARIA, USULUTAN</t>
  </si>
  <si>
    <t>HOGAR DE ADULTOS MAYORES, "SAN FRANCISCO DE ASIS" SANTIAGO DE MARIA USULUTAN</t>
  </si>
  <si>
    <t>HOSPITAL REGIONAL DEL ISSS, SAN MIGUEL SAN MIGUEL</t>
  </si>
  <si>
    <t>MORGUE DEL HOSPITAL NACIONAL, SAN JUAN DE DIOS SAN MIGUEL, SAN MIGUEL</t>
  </si>
  <si>
    <t>1 DIA</t>
  </si>
  <si>
    <t>HOSP. DEL ISSS, SAN MIGUEL SAN MIGUEL</t>
  </si>
  <si>
    <t>HOSP. NACIONAL, SAN JUAN DE DIOS, SAN MIGUEL, SAN MIGUEL</t>
  </si>
  <si>
    <t>HOSP. NACIONAL, DR. JORGE ARTURO MENA, SANTIAGO DE MARÍA, USULUTÁN</t>
  </si>
  <si>
    <t>INSTITUTO SALVADOREÑO DEL SEGURO SOCIAL SAN MIGUEL, SAN MIGUEL</t>
  </si>
  <si>
    <t>1 AÑO Y 2 MESES</t>
  </si>
  <si>
    <t>HOSPITAL SAN JUAN DE DIOS SAN MIGUEL, SAN MIGUEL</t>
  </si>
  <si>
    <t>EN SANTIAGO DE MARÍA, USULUTÁN</t>
  </si>
  <si>
    <t>EN HOSPITAL NACIONAL  SAN JUAN DE DIOS, SAN MIGUEL , SAN MIGUEL</t>
  </si>
  <si>
    <t>11 MESES 29 DIAS</t>
  </si>
  <si>
    <t>4 MESES</t>
  </si>
  <si>
    <t>HOSPITAL NACIONAL  SAN JUAN DE DIOS, SAN MIGUEL, SAN MIGUEL</t>
  </si>
  <si>
    <t>HOSPITAL NACIONAL DE SANTIAGO DE MARÍA, USULUTÁN</t>
  </si>
  <si>
    <t>HOSPITAL DIVINA PROVIDENCIA, HERMANAS CARMELITAS,  SAN SALVADOR, SAN SALVADOR</t>
  </si>
  <si>
    <t>HOSPITAL MEDICO QUIRURGICO DEL INSTITUTO SALVADOREÑO DEL SEGURO SOCIAL, SAN SALVADOR, SAN SALVADOR</t>
  </si>
  <si>
    <t>EN UNIDAD MÉDICA DEL SEGURO SOCIAL, SAN MIGUEL, SAN MIGUEL</t>
  </si>
  <si>
    <t>HOSPITAL NACIONAL, DR. JORGE ARTURO MENA, SANTIAGO DE MARÍA, USULUTÁN</t>
  </si>
  <si>
    <t>26 DIAS Y 17 HORAS</t>
  </si>
  <si>
    <t>HOSPITAL ORELLANA, USULUTÁN, USULUTÁN</t>
  </si>
  <si>
    <t>HOSPITAL NACIONAL, SANTIAGO DE MARÌA, USULUTÀN</t>
  </si>
  <si>
    <t>HOSPITAL MEDICO QUIRÚRGICO DEL ISSS, SAN SALVADOR, SAN SALVADOR</t>
  </si>
  <si>
    <t>1 AÑO Y 5 DIAZ</t>
  </si>
  <si>
    <t xml:space="preserve">TIPO DE MUERTE </t>
  </si>
  <si>
    <t>HOSPITAL NACIONAL SAN BARTOLO, ILOPANGO, SAN SALVADOR</t>
  </si>
  <si>
    <t>23//12/2016</t>
  </si>
  <si>
    <t>HOSPITAL DEL ISSS, MÉDICO QUIRÚRGICO Y ONCOLÓGICO, SAN SALVADOR, SAN SALVADOR</t>
  </si>
  <si>
    <t>HOSPITAL NACIONAL, ROSALES, SAN SALVADOR, SAN SALVADOR</t>
  </si>
  <si>
    <t xml:space="preserve"> HOSPITAL REGIONAL DEL ISSS, SAN MIGUEL, SAN MIGUEL</t>
  </si>
  <si>
    <t>10 M</t>
  </si>
  <si>
    <t>UNIDAD MÉDICA DEL ISSS, SANTIAGO DE MARÍA, USULUTÁN</t>
  </si>
  <si>
    <t xml:space="preserve"> HOGAR DE ANCIANOS, SAN FRANCISCO DE ASIS, SANTIAGO DE MARÍA, USULUTÁN</t>
  </si>
  <si>
    <t>1 H,5 M</t>
  </si>
  <si>
    <t xml:space="preserve"> PARQUEO DE MORGUE DEL HOSPITAL NACIONAL, SANTIAGO DE MARÍA, USULUTÁN</t>
  </si>
  <si>
    <t>025/04/2017</t>
  </si>
  <si>
    <t>HOSPITAL MÉDICO QUIRÚRGICO Y ONCOLÓGICO DEL ISSS, SAN SALVADOR, SAN SALVADOR</t>
  </si>
  <si>
    <t>HOSPITAL MÉDICO QUIRÚRGICO Y ONCOLÓGICO DEL INSTITUTO SALVADOREÑO DEL SEGURO SOCIAL, SAN SALVADOR, SAN SALVADOR</t>
  </si>
  <si>
    <t>1 A., 7 D</t>
  </si>
  <si>
    <t>HOSPITAL NACIONAL,  SANTIAGO DE MARÍA, USULUTÁN</t>
  </si>
  <si>
    <t>HOSPITAL NACIONAL, SAN PEDRO, USULUTÁN, USULUTÁN</t>
  </si>
  <si>
    <t>PARQUEO DE EMERGENCIAS DEL HOSPITAL NACIONAL, DE SONSONATE, SONSONATE</t>
  </si>
  <si>
    <t>1, M</t>
  </si>
  <si>
    <t>3 M, 8 D</t>
  </si>
  <si>
    <t>HOSPITAL DEL ISSS, 1O. DE MAYO, SAN SALVADOR, SAN SALVADOR</t>
  </si>
  <si>
    <t>03/01/208</t>
  </si>
  <si>
    <t>HOSPITAL NACIONAL, SAN PEDRO, USULUTÁN</t>
  </si>
  <si>
    <t>HOSPITAL REGIONAL, SAN MIGUEL, SAN MIGUEL</t>
  </si>
  <si>
    <t>26/02/201/8</t>
  </si>
  <si>
    <t>HOSPITAL REGIONAL, ISSS, SAN MIGUEL, SAN MIGUEL</t>
  </si>
  <si>
    <t>23/03/0218</t>
  </si>
  <si>
    <t>024/03/2018</t>
  </si>
  <si>
    <t>UNIDAD MÉDICA DEL ISSS, STGO. DE MA. USULUTÁN</t>
  </si>
  <si>
    <t>HOSPITAL AMATEPEC, DEL ISSS, SOYAPANGO, SAN SALVADOR</t>
  </si>
  <si>
    <t>HOSPITAL NACIONAL DR. JORGE ARTURO MENA, STGO. DE MA. USULUTÁN</t>
  </si>
  <si>
    <t>HOSPITAL NACIONAL, DR. JORGE ARTURO MENA, STGO. DE MA. USULUTÁN</t>
  </si>
  <si>
    <t>PARQUEO DEL HOSPITAL NACIONAL DR. JORGE ARTURO MENA, STGO. DE MA. USULUTÁN</t>
  </si>
  <si>
    <t>HOSPITAL DE ESPECIALIDADES NUESTRA SEÑORA DE LA PAZ, SAN MIGUEL, SAN MIGUEL.</t>
  </si>
  <si>
    <t>HOSPITAL DIVINA PROVIDENCIA, SAN SALVDOR, SAN SALVADOR</t>
  </si>
  <si>
    <t>HOSPITAL  REGIONAL DEL ISSS, SAN MIGUEL, SAN MIGUEL.</t>
  </si>
  <si>
    <t>FEMICIDIO</t>
  </si>
  <si>
    <t>HOSPITAL GENERAL DEL ISSS, SAN SALVADOR, SAN SALVADOR.</t>
  </si>
  <si>
    <t>HOGAR DE ADULTOS MAYORES "SAN FRANCISCO DE ASÍS", STGO. DE MA. USULUTÁN</t>
  </si>
  <si>
    <t>HOSPITAL NACIONAL, SAN RAFAEL, SANTA TECLA, LA LIBERTAD</t>
  </si>
  <si>
    <t>CTÓN. EL TIGRE, CALLE PRINCIPAL, STGO. DE MA. USULUTÁN</t>
  </si>
  <si>
    <t>HOSPITAL MÉDICO QUIRÚRGICO Y ONCOLÓGICO DEL ISSS, SAN SALVADOR, SAN SALVADOR.</t>
  </si>
  <si>
    <t>HOSPITAL NACIONAL GENERAL DE NEUMOLOGÍA Y MEDICINA FAMILIAR SALDAÑA "DR. JOSÉ ANTONIO SALDAÑA, SAN SALVDOR, SAN SALVADOR.</t>
  </si>
  <si>
    <t>HOSPITAL DEL ISSS, STGO. DE MA. USULUTÁN</t>
  </si>
  <si>
    <t>HOSPITAL NACIONAL DE STGO. DE MARÍA, USULUTÀN.</t>
  </si>
  <si>
    <t>UNIDAD MÉDICA DEL ISSS, SAN MIGUEL, SAN MIGUEL</t>
  </si>
  <si>
    <t>FEMINICIDIO</t>
  </si>
  <si>
    <t>EN LA MORGUE DE EL HOSPITAL NACIONAL DE SANTIAGO DE MARÍA USULUTÁN</t>
  </si>
  <si>
    <t>HOSPITAL NACIONAL ROSALES, SAN SALVADOR, SAN VALVADOR.</t>
  </si>
  <si>
    <t>HOSPITAL NACIONAL, SAN JUAN DE DIOS , SAN MIGUEL, SAN MIGUEL</t>
  </si>
  <si>
    <t>12:42´</t>
  </si>
  <si>
    <t>HOSPITAL NACIONAL, SAN JUAN DE DIOS  SAN MIGUEL, SAN MIGUEL</t>
  </si>
  <si>
    <t>HOSPITAL NACIONAL DR. JUAN JOSÉ FERNÁNDEZ, ZACAMIL, MEJICANOS, SAN SALVADOR</t>
  </si>
  <si>
    <t>HOSPITAL DEL ISSS, STGO. DE MA. USULUTÁN.</t>
  </si>
  <si>
    <t>PARQUEO DEL HOSPITAL NACIONAL DE SAN FRANCISCO GOTERA, MORAZÁN.</t>
  </si>
  <si>
    <t>CENTRO MEDICO DE ORIENTE S.A. DE C.V. SAN MIGUEL, SAN MIGUEL</t>
  </si>
  <si>
    <t>HOSPITAL NACIONAL, STGO. DE MA. USULUTÁN.</t>
  </si>
  <si>
    <t>HOSPITAL SAN FRANCISCO, SAN MIGUEL, SAN MIGUEL.</t>
  </si>
  <si>
    <t>HOSPITAL NACIONAL, NUEVA GUADALUPE, SAN MIGUEL.</t>
  </si>
  <si>
    <t>HOSPITAL MÉDICO QUIRURGICO, ISSS, SAN SALVADOR, SAN SALVADOR.</t>
  </si>
  <si>
    <t>HOSPITAL NACIONAL DE NIÑOS BENJAMÍN BLOOM.</t>
  </si>
  <si>
    <t>HOSPITAL NACIONAL, ZACAMIL, MEJICANOS, SAN SALVADOR</t>
  </si>
  <si>
    <t>HOGAR DE ANCIANOS DE STGO. DE MA. USULUTÁN</t>
  </si>
  <si>
    <t>HOSPITAL NACIONAL, STGO. DE MA. USULUÁN</t>
  </si>
  <si>
    <t>HOSPITAL MÉDICO QUIRURGICO Y ONCOLOGICO DEL ISSS, SAN SALVADOR, SAN SALVDOR</t>
  </si>
  <si>
    <t>HOSPITAL NACIONAL DE SAN MIGUEL, SAN MIGUEL</t>
  </si>
  <si>
    <t>HOSPITAL NACIONAL DEL ISSS, SAN MIGUEL, SAN MIGUEL.</t>
  </si>
  <si>
    <t>HOSPITAL NACIONAL, SAN BARTOLO, ILOPANGO, SAN SALVADOR</t>
  </si>
  <si>
    <t>21//11/2014</t>
  </si>
  <si>
    <t>14 HORA Y 40 MIN.</t>
  </si>
  <si>
    <t>FRENTE A HOSPITAL SAN FRANCISCO, SAN MIGUEL, SAN MIGUEL.</t>
  </si>
  <si>
    <t>Enero</t>
  </si>
  <si>
    <t>HOSPITAL NACIONAL ZACAMIL, MEJICANOS, SAN SALVADOR</t>
  </si>
  <si>
    <t>HOSPITAL NACIONAL, GENERAL SAN PEDRO, USULUTÁN, USULUTÁN</t>
  </si>
  <si>
    <t>HOSPITAL NACIONAL, SAN JUAN DE DIOS, SAN MIGUEL, SAN NIGUEL</t>
  </si>
  <si>
    <t>HOSPITAL SAN JUAN DE DIOS, SAN MIGUEL, SAN MIGUEL</t>
  </si>
  <si>
    <t xml:space="preserve">HOSPITAL NACIONAL , SAN JUAN DE DIOS, SAN MIGUEL, SAN MIGUEL </t>
  </si>
  <si>
    <t>ISSS, SAN MIGUEL, SAN MIGUEL</t>
  </si>
  <si>
    <t xml:space="preserve">HOSPITAL REGIONAL, ISSS, SAN MIGUEL, SAN MIGUEL </t>
  </si>
  <si>
    <t>16/06/22020</t>
  </si>
  <si>
    <t xml:space="preserve">HOSPITAL NACIONLA, DR. JORGE ARTURO MENA, SANTIAGO DE MARÍA, USULUTÁN </t>
  </si>
  <si>
    <t>ISSS, SANTIAGO DE MARÍA, USULUTÁN</t>
  </si>
  <si>
    <t>HOSPITAL NACIONAL, DR, JORGE ARTURO MENA, SANTIAGO DE MARÍA, USULUTÁN</t>
  </si>
  <si>
    <t>HOSPITAL EL SALVADOR, SAN SALVADOR, SAN SALVADOR</t>
  </si>
  <si>
    <t>14/08/20020</t>
  </si>
  <si>
    <t>UNIDAD MEDICA DEL ISSS, SAN MIGUEL, SAN MIGUEL</t>
  </si>
  <si>
    <t xml:space="preserve">HOSP. REGIONAL DEL ISSS, SAN MIGUEL SAN MIGUEL </t>
  </si>
  <si>
    <t>CENTRO MEDICO DE ORIENTE, SAN MIGUEL, SAN MIGUEL</t>
  </si>
  <si>
    <t>24/09/20020</t>
  </si>
  <si>
    <t>HOSPITAL EL SALVADOR SAN SALVADOR</t>
  </si>
  <si>
    <t>HOSPITAL NACIONAL SALDAÑA, SAN SALVADOR, SAN SALVADOR</t>
  </si>
  <si>
    <t>HOSPITAL EL SALVADOR, SAN SALVADOR</t>
  </si>
  <si>
    <t xml:space="preserve">HOPST. NACIONAL SAN PEDRO, USULUTAN, USULUTAN </t>
  </si>
  <si>
    <t>HOPITAL REGIONAL DEL ISSS, SAN MIGUEL SAN MIGUEL</t>
  </si>
  <si>
    <t>HOSPITAL MEDICO QUIRURGICO Y ONCOLOGICO, DEL ISSS, SAN SALVADOR, SAN SALVADOR</t>
  </si>
  <si>
    <t>HOSPITAL NACIONAL, DR, JORGE ARTURO MENA, SANTIAGO DE MARIA, USULUTAN</t>
  </si>
  <si>
    <t>HOSP. NACIONAL EL SALVADOR, SAN SALVADOR, SAN SALVADOR</t>
  </si>
  <si>
    <t>HOSP. REGIONAL DEL ISSS, EMERGENCIA COVID-19, SAN MIGUEL SAN MIGUEL</t>
  </si>
  <si>
    <t>HOSPITAL NACIONAL, DR. JORGE ARTURO, MENA, SANTIAGO DE MARÍA, USULUTÁN</t>
  </si>
  <si>
    <t>30  D  12 HRAS 37'</t>
  </si>
  <si>
    <t>HOSPITAL 1° DE MAYO DEL INSTITUTO SALVADOREÑO DEL SEGURO SOCIAL, SAN SALVADOR, SAN SALVADOR</t>
  </si>
  <si>
    <t>HOSPITAL NACIONAL, ZACAMIL, SAN SALVADOR, SAN SALVADOR</t>
  </si>
  <si>
    <t>HOSPITAL NACIONAL DR. JORGE ARTURO MENA, SANTIAGO DE MARÍA, USULUTÁN</t>
  </si>
  <si>
    <t>HOGAR DE ADULTOS MAYORES " SAN FRANCISCO DE ASIS", SANTIAGO DE MARIA, USULUTAN</t>
  </si>
  <si>
    <t>00/01/1900</t>
  </si>
  <si>
    <t>ANULADA</t>
  </si>
  <si>
    <t>ENFERMEDAD</t>
  </si>
  <si>
    <t>CAUSA NATURAL</t>
  </si>
  <si>
    <t>TIPO E MUERTE</t>
  </si>
  <si>
    <t>DOMICILIO</t>
  </si>
  <si>
    <t>VIA PUBLICA</t>
  </si>
  <si>
    <t>PRIMERA INFANCIA</t>
  </si>
  <si>
    <t>INFANCIA</t>
  </si>
  <si>
    <t>ADOLECENCIA</t>
  </si>
  <si>
    <t>JUVENTUD</t>
  </si>
  <si>
    <t>ADULTEZ</t>
  </si>
  <si>
    <t>VEJEZ</t>
  </si>
  <si>
    <t>NO PROCESADA</t>
  </si>
  <si>
    <t>CASA</t>
  </si>
  <si>
    <t xml:space="preserve"> EL CENTRO PENITENCIARIO </t>
  </si>
  <si>
    <t xml:space="preserve"> INSTITUTO SALVADOREÑO DEL SEGURO SOCIAL </t>
  </si>
  <si>
    <t>EN HOSPITAL DEL INSTITUTO SALVADOREÑO DEL SEGURO SOCIAL</t>
  </si>
  <si>
    <t xml:space="preserve">HOSPITAL REGIONAL DEL INSTITUTO SALVADOREÑO DEL SEGURO SOCIAL, </t>
  </si>
  <si>
    <t xml:space="preserve"> INSTITUTO SALVADOREÑO DEL SEGURO SOCIAL, SAN SALVADOR, SAN SALVADOR</t>
  </si>
  <si>
    <t xml:space="preserve"> HOSPITAL NACIONAL DE SANTIAGO DE MARÍA, USULUTÁN</t>
  </si>
  <si>
    <t>CLÍNICA PARTICULAR</t>
  </si>
  <si>
    <t xml:space="preserve"> HOSPITAL NACIONAL, SANTIAGO DE MARIA, USULUTAN</t>
  </si>
  <si>
    <t xml:space="preserve">HOSPITAL NACIONAL, SAN MIGUEL </t>
  </si>
  <si>
    <t xml:space="preserve"> HOSPITAL NACIONAL, SANTIAGO DE MARIA, USULUTÁN</t>
  </si>
  <si>
    <t xml:space="preserve"> HOSPITAL NACIONAL DE SANTAGO DE MARIA, USULUTAN</t>
  </si>
  <si>
    <t xml:space="preserve"> HOSPITAL NACIONAL DE SAN MIGUEL</t>
  </si>
  <si>
    <t xml:space="preserve"> HOSPITAL NACIONAL, SAN JUAN DE DIOS, SAN MIGUEL, SAN MIGUEL</t>
  </si>
  <si>
    <t xml:space="preserve"> HOSPITAL NACIONAL, SANTIAGO DE MARÍA, USULUTÁN</t>
  </si>
  <si>
    <t>HOSPITAL NACIONAL, DR. JORGE MAZZINI VILLACORTA DE SONSONATE</t>
  </si>
  <si>
    <t>HOSPITAL NACIONAL DE STGO. DE MA. USULUTÁN</t>
  </si>
  <si>
    <t xml:space="preserve"> HOSPITAL NACIONAL, SAN JUAN DE DIOS, SAN MIGUEL, SAN MIGUEL.</t>
  </si>
  <si>
    <t xml:space="preserve"> HOSPITAL NACIONAL DE SANTIAGO DE MARIA, USULUTÁN</t>
  </si>
  <si>
    <t>HOSPITAL NACIONAL DE NUEVA GUADALUPE, SAN MIGUEL</t>
  </si>
  <si>
    <t>INSTITUTO DE MEDICINA LEGAL DE SANTA TECLA, LA LIBERTAD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</si>
</sst>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Segoe UI"/>
      <family val="2"/>
    </font>
    <font>
      <sz val="11"/>
      <color rgb="FF000000"/>
      <name val="Segoe UI"/>
      <family val="2"/>
    </font>
    <font>
      <sz val="10"/>
      <color rgb="FF000000"/>
      <name val="Segoe UI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/>
    <xf numFmtId="0" fontId="5" fillId="0" borderId="0" xfId="0" applyFont="1"/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Fill="1"/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5" fillId="0" borderId="0" xfId="0" applyFont="1" applyFill="1"/>
    <xf numFmtId="0" fontId="6" fillId="0" borderId="0" xfId="0" applyFont="1" applyFill="1"/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 wrapText="1"/>
    </xf>
    <xf numFmtId="14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Font="1" applyBorder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wrapText="1"/>
    </xf>
    <xf numFmtId="0" fontId="0" fillId="0" borderId="2" xfId="0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4" fillId="7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wrapText="1"/>
    </xf>
    <xf numFmtId="14" fontId="0" fillId="0" borderId="4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14" fontId="10" fillId="0" borderId="4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5" borderId="11" xfId="0" applyFont="1" applyFill="1" applyBorder="1" applyAlignment="1">
      <alignment horizontal="left" vertical="center" wrapText="1"/>
    </xf>
    <xf numFmtId="14" fontId="0" fillId="0" borderId="5" xfId="0" applyNumberFormat="1" applyFont="1" applyBorder="1" applyAlignment="1">
      <alignment horizontal="left" vertical="center" wrapText="1"/>
    </xf>
    <xf numFmtId="14" fontId="0" fillId="0" borderId="11" xfId="0" applyNumberFormat="1" applyFont="1" applyBorder="1" applyAlignment="1">
      <alignment horizontal="left" vertical="center" wrapText="1"/>
    </xf>
    <xf numFmtId="14" fontId="0" fillId="0" borderId="3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wrapText="1"/>
    </xf>
    <xf numFmtId="0" fontId="10" fillId="7" borderId="4" xfId="0" applyFont="1" applyFill="1" applyBorder="1" applyAlignment="1">
      <alignment horizontal="left" vertical="center" wrapText="1"/>
    </xf>
    <xf numFmtId="14" fontId="0" fillId="0" borderId="5" xfId="0" applyNumberFormat="1" applyFont="1" applyFill="1" applyBorder="1" applyAlignment="1">
      <alignment horizontal="left" vertical="center" wrapText="1"/>
    </xf>
    <xf numFmtId="14" fontId="0" fillId="0" borderId="11" xfId="0" applyNumberFormat="1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8" borderId="3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left" vertical="center" wrapText="1"/>
    </xf>
    <xf numFmtId="14" fontId="10" fillId="9" borderId="4" xfId="0" applyNumberFormat="1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0" fillId="4" borderId="5" xfId="0" applyNumberForma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19" fillId="4" borderId="5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14" fontId="10" fillId="2" borderId="4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14" fontId="0" fillId="3" borderId="7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vertical="center" wrapText="1"/>
    </xf>
    <xf numFmtId="14" fontId="0" fillId="3" borderId="7" xfId="0" applyNumberFormat="1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horizontal="center" vertical="center" wrapText="1"/>
    </xf>
    <xf numFmtId="14" fontId="0" fillId="4" borderId="7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4" fontId="10" fillId="0" borderId="4" xfId="0" applyNumberFormat="1" applyFont="1" applyBorder="1" applyAlignment="1">
      <alignment horizontal="righ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0" fontId="0" fillId="0" borderId="7" xfId="0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5" fillId="0" borderId="4" xfId="0" applyFont="1" applyFill="1" applyBorder="1"/>
    <xf numFmtId="0" fontId="0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4" borderId="4" xfId="0" applyNumberForma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8" fillId="4" borderId="4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14" fontId="10" fillId="0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0" fillId="7" borderId="4" xfId="0" quotePrefix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0" fillId="0" borderId="5" xfId="0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14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14" borderId="4" xfId="0" applyFont="1" applyFill="1" applyBorder="1" applyAlignment="1">
      <alignment horizontal="center" vertical="center"/>
    </xf>
    <xf numFmtId="0" fontId="5" fillId="14" borderId="4" xfId="0" applyFont="1" applyFill="1" applyBorder="1"/>
    <xf numFmtId="0" fontId="1" fillId="1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9" fillId="11" borderId="4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9" fillId="10" borderId="4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6" fillId="11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66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205069</xdr:colOff>
      <xdr:row>3</xdr:row>
      <xdr:rowOff>7284</xdr:rowOff>
    </xdr:from>
    <xdr:to>
      <xdr:col>14</xdr:col>
      <xdr:colOff>201707</xdr:colOff>
      <xdr:row>5</xdr:row>
      <xdr:rowOff>112059</xdr:rowOff>
    </xdr:to>
    <xdr:sp macro="" textlink="">
      <xdr:nvSpPr>
        <xdr:cNvPr id="2" name="CuadroTexto 1"/>
        <xdr:cNvSpPr txBox="1"/>
      </xdr:nvSpPr>
      <xdr:spPr>
        <a:xfrm>
          <a:off x="8912040" y="892549"/>
          <a:ext cx="2282638" cy="1359834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Primera Infancia (0-5 años)</a:t>
          </a:r>
        </a:p>
        <a:p>
          <a:r>
            <a:rPr lang="es-SV" sz="1100"/>
            <a:t>Infancia (6 - 11 años)</a:t>
          </a:r>
        </a:p>
        <a:p>
          <a:r>
            <a:rPr lang="es-SV" sz="1100"/>
            <a:t>Adolescencia (12 - 18 años)</a:t>
          </a:r>
        </a:p>
        <a:p>
          <a:r>
            <a:rPr lang="es-SV" sz="1100"/>
            <a:t>Juventud (14 - 26 años)</a:t>
          </a:r>
        </a:p>
        <a:p>
          <a:r>
            <a:rPr lang="es-SV" sz="1100"/>
            <a:t>Adultez (27- 59 años)</a:t>
          </a:r>
        </a:p>
        <a:p>
          <a:r>
            <a:rPr lang="es-SV" sz="1100"/>
            <a:t>Persona Mayor (60 años o mas) envejecimiento y vejez</a:t>
          </a:r>
        </a:p>
        <a:p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51955</xdr:colOff>
      <xdr:row>4</xdr:row>
      <xdr:rowOff>69272</xdr:rowOff>
    </xdr:from>
    <xdr:to>
      <xdr:col>15</xdr:col>
      <xdr:colOff>48593</xdr:colOff>
      <xdr:row>6</xdr:row>
      <xdr:rowOff>43651</xdr:rowOff>
    </xdr:to>
    <xdr:sp macro="" textlink="">
      <xdr:nvSpPr>
        <xdr:cNvPr id="2" name="CuadroTexto 1"/>
        <xdr:cNvSpPr txBox="1"/>
      </xdr:nvSpPr>
      <xdr:spPr>
        <a:xfrm>
          <a:off x="11880273" y="1056408"/>
          <a:ext cx="2282638" cy="1359834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Primera Infancia (0-5 años)</a:t>
          </a:r>
        </a:p>
        <a:p>
          <a:r>
            <a:rPr lang="es-SV" sz="1100"/>
            <a:t>Infancia (6 - 11 años)</a:t>
          </a:r>
        </a:p>
        <a:p>
          <a:r>
            <a:rPr lang="es-SV" sz="1100"/>
            <a:t>Adolescencia (12 - 18 años)</a:t>
          </a:r>
        </a:p>
        <a:p>
          <a:r>
            <a:rPr lang="es-SV" sz="1100"/>
            <a:t>Juventud (14 - 26 años)</a:t>
          </a:r>
        </a:p>
        <a:p>
          <a:r>
            <a:rPr lang="es-SV" sz="1100"/>
            <a:t>Adultez (27- 59 años)</a:t>
          </a:r>
        </a:p>
        <a:p>
          <a:r>
            <a:rPr lang="es-SV" sz="1100"/>
            <a:t>Persona Mayor (60 años o mas) envejecimiento y vejez</a:t>
          </a:r>
        </a:p>
        <a:p>
          <a:endParaRPr lang="es-SV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758638</xdr:colOff>
      <xdr:row>4</xdr:row>
      <xdr:rowOff>667544</xdr:rowOff>
    </xdr:to>
    <xdr:sp macro="" textlink="">
      <xdr:nvSpPr>
        <xdr:cNvPr id="2" name="CuadroTexto 1"/>
        <xdr:cNvSpPr txBox="1"/>
      </xdr:nvSpPr>
      <xdr:spPr>
        <a:xfrm>
          <a:off x="9793941" y="705971"/>
          <a:ext cx="2282638" cy="136230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Primera Infancia (0-5 años)</a:t>
          </a:r>
        </a:p>
        <a:p>
          <a:r>
            <a:rPr lang="es-SV" sz="1100"/>
            <a:t>Infancia (6 - 11 años)</a:t>
          </a:r>
        </a:p>
        <a:p>
          <a:r>
            <a:rPr lang="es-SV" sz="1100"/>
            <a:t>Adolescencia (12 - 18 años)</a:t>
          </a:r>
        </a:p>
        <a:p>
          <a:r>
            <a:rPr lang="es-SV" sz="1100"/>
            <a:t>Juventud (14 - 26 años)</a:t>
          </a:r>
        </a:p>
        <a:p>
          <a:r>
            <a:rPr lang="es-SV" sz="1100"/>
            <a:t>Adultez (27- 59 años)</a:t>
          </a:r>
        </a:p>
        <a:p>
          <a:r>
            <a:rPr lang="es-SV" sz="1100"/>
            <a:t>Persona Mayor (60 años o mas) envejecimiento y vejez</a:t>
          </a:r>
        </a:p>
        <a:p>
          <a:endParaRPr lang="es-SV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14</xdr:col>
      <xdr:colOff>758638</xdr:colOff>
      <xdr:row>4</xdr:row>
      <xdr:rowOff>600308</xdr:rowOff>
    </xdr:to>
    <xdr:sp macro="" textlink="">
      <xdr:nvSpPr>
        <xdr:cNvPr id="2" name="CuadroTexto 1"/>
        <xdr:cNvSpPr txBox="1"/>
      </xdr:nvSpPr>
      <xdr:spPr>
        <a:xfrm>
          <a:off x="10722429" y="993321"/>
          <a:ext cx="2282638" cy="136230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Primera Infancia (0-5 años)</a:t>
          </a:r>
        </a:p>
        <a:p>
          <a:r>
            <a:rPr lang="es-SV" sz="1100"/>
            <a:t>Infancia (6 - 11 años)</a:t>
          </a:r>
        </a:p>
        <a:p>
          <a:r>
            <a:rPr lang="es-SV" sz="1100"/>
            <a:t>Adolescencia (12 - 18 años)</a:t>
          </a:r>
        </a:p>
        <a:p>
          <a:r>
            <a:rPr lang="es-SV" sz="1100"/>
            <a:t>Juventud (14 - 26 años)</a:t>
          </a:r>
        </a:p>
        <a:p>
          <a:r>
            <a:rPr lang="es-SV" sz="1100"/>
            <a:t>Adultez (27- 59 años)</a:t>
          </a:r>
        </a:p>
        <a:p>
          <a:r>
            <a:rPr lang="es-SV" sz="1100"/>
            <a:t>Persona Mayor (60 años o mas) envejecimiento y vejez</a:t>
          </a:r>
        </a:p>
        <a:p>
          <a:endParaRPr lang="es-SV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13</xdr:col>
      <xdr:colOff>758638</xdr:colOff>
      <xdr:row>4</xdr:row>
      <xdr:rowOff>409808</xdr:rowOff>
    </xdr:to>
    <xdr:sp macro="" textlink="">
      <xdr:nvSpPr>
        <xdr:cNvPr id="2" name="CuadroTexto 1"/>
        <xdr:cNvSpPr txBox="1"/>
      </xdr:nvSpPr>
      <xdr:spPr>
        <a:xfrm>
          <a:off x="9210675" y="619125"/>
          <a:ext cx="2282638" cy="136230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Primera Infancia (0-5 años)</a:t>
          </a:r>
        </a:p>
        <a:p>
          <a:r>
            <a:rPr lang="es-SV" sz="1100"/>
            <a:t>Infancia (6 - 11 años)</a:t>
          </a:r>
        </a:p>
        <a:p>
          <a:r>
            <a:rPr lang="es-SV" sz="1100"/>
            <a:t>Adolescencia (12 - 18 años)</a:t>
          </a:r>
        </a:p>
        <a:p>
          <a:r>
            <a:rPr lang="es-SV" sz="1100"/>
            <a:t>Juventud (14 - 26 años)</a:t>
          </a:r>
        </a:p>
        <a:p>
          <a:r>
            <a:rPr lang="es-SV" sz="1100"/>
            <a:t>Adultez (27- 59 años)</a:t>
          </a:r>
        </a:p>
        <a:p>
          <a:r>
            <a:rPr lang="es-SV" sz="1100"/>
            <a:t>Persona Mayor (60 años o mas) envejecimiento y vejez</a:t>
          </a:r>
        </a:p>
        <a:p>
          <a:endParaRPr lang="es-SV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758638</xdr:colOff>
      <xdr:row>4</xdr:row>
      <xdr:rowOff>667543</xdr:rowOff>
    </xdr:to>
    <xdr:sp macro="" textlink="">
      <xdr:nvSpPr>
        <xdr:cNvPr id="2" name="CuadroTexto 1"/>
        <xdr:cNvSpPr txBox="1"/>
      </xdr:nvSpPr>
      <xdr:spPr>
        <a:xfrm>
          <a:off x="10455088" y="762000"/>
          <a:ext cx="2282638" cy="136230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Primera Infancia (0-5 años)</a:t>
          </a:r>
        </a:p>
        <a:p>
          <a:r>
            <a:rPr lang="es-SV" sz="1100"/>
            <a:t>Infancia (6 - 11 años)</a:t>
          </a:r>
        </a:p>
        <a:p>
          <a:r>
            <a:rPr lang="es-SV" sz="1100"/>
            <a:t>Adolescencia (12 - 18 años)</a:t>
          </a:r>
        </a:p>
        <a:p>
          <a:r>
            <a:rPr lang="es-SV" sz="1100"/>
            <a:t>Juventud (14 - 26 años)</a:t>
          </a:r>
        </a:p>
        <a:p>
          <a:r>
            <a:rPr lang="es-SV" sz="1100"/>
            <a:t>Adultez (27- 59 años)</a:t>
          </a:r>
        </a:p>
        <a:p>
          <a:r>
            <a:rPr lang="es-SV" sz="1100"/>
            <a:t>Persona Mayor (60 años o mas) envejecimiento y vejez</a:t>
          </a:r>
        </a:p>
        <a:p>
          <a:endParaRPr lang="es-SV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758638</xdr:colOff>
      <xdr:row>4</xdr:row>
      <xdr:rowOff>666983</xdr:rowOff>
    </xdr:to>
    <xdr:sp macro="" textlink="">
      <xdr:nvSpPr>
        <xdr:cNvPr id="2" name="CuadroTexto 1"/>
        <xdr:cNvSpPr txBox="1"/>
      </xdr:nvSpPr>
      <xdr:spPr>
        <a:xfrm>
          <a:off x="9763125" y="704850"/>
          <a:ext cx="2282638" cy="136230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Primera Infancia (0-5 años)</a:t>
          </a:r>
        </a:p>
        <a:p>
          <a:r>
            <a:rPr lang="es-SV" sz="1100"/>
            <a:t>Infancia (6 - 11 años)</a:t>
          </a:r>
        </a:p>
        <a:p>
          <a:r>
            <a:rPr lang="es-SV" sz="1100"/>
            <a:t>Adolescencia (12 - 18 años)</a:t>
          </a:r>
        </a:p>
        <a:p>
          <a:r>
            <a:rPr lang="es-SV" sz="1100"/>
            <a:t>Juventud (14 - 26 años)</a:t>
          </a:r>
        </a:p>
        <a:p>
          <a:r>
            <a:rPr lang="es-SV" sz="1100"/>
            <a:t>Adultez (27- 59 años)</a:t>
          </a:r>
        </a:p>
        <a:p>
          <a:r>
            <a:rPr lang="es-SV" sz="1100"/>
            <a:t>Persona Mayor (60 años o mas) envejecimiento y vejez</a:t>
          </a:r>
        </a:p>
        <a:p>
          <a:endParaRPr lang="es-SV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13</xdr:col>
      <xdr:colOff>758638</xdr:colOff>
      <xdr:row>5</xdr:row>
      <xdr:rowOff>105890</xdr:rowOff>
    </xdr:to>
    <xdr:sp macro="" textlink="">
      <xdr:nvSpPr>
        <xdr:cNvPr id="2" name="CuadroTexto 1"/>
        <xdr:cNvSpPr txBox="1"/>
      </xdr:nvSpPr>
      <xdr:spPr>
        <a:xfrm>
          <a:off x="9244853" y="616324"/>
          <a:ext cx="2282638" cy="136094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Primera Infancia (0-5 años)</a:t>
          </a:r>
        </a:p>
        <a:p>
          <a:r>
            <a:rPr lang="es-SV" sz="1100"/>
            <a:t>Infancia (6 - 11 años)</a:t>
          </a:r>
        </a:p>
        <a:p>
          <a:r>
            <a:rPr lang="es-SV" sz="1100"/>
            <a:t>Adolescencia (12 - 18 años)</a:t>
          </a:r>
        </a:p>
        <a:p>
          <a:r>
            <a:rPr lang="es-SV" sz="1100"/>
            <a:t>Juventud (14 - 26 años)</a:t>
          </a:r>
        </a:p>
        <a:p>
          <a:r>
            <a:rPr lang="es-SV" sz="1100"/>
            <a:t>Adultez (27- 59 años)</a:t>
          </a:r>
        </a:p>
        <a:p>
          <a:r>
            <a:rPr lang="es-SV" sz="1100"/>
            <a:t>Persona Mayor (60 años o mas) envejecimiento y vejez</a:t>
          </a:r>
        </a:p>
        <a:p>
          <a:endParaRPr lang="es-SV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758638</xdr:colOff>
      <xdr:row>3</xdr:row>
      <xdr:rowOff>665623</xdr:rowOff>
    </xdr:to>
    <xdr:sp macro="" textlink="">
      <xdr:nvSpPr>
        <xdr:cNvPr id="2" name="CuadroTexto 1"/>
        <xdr:cNvSpPr txBox="1"/>
      </xdr:nvSpPr>
      <xdr:spPr>
        <a:xfrm>
          <a:off x="9715500" y="381000"/>
          <a:ext cx="2282638" cy="136094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100"/>
            <a:t>Primera Infancia (0-5 años)</a:t>
          </a:r>
        </a:p>
        <a:p>
          <a:r>
            <a:rPr lang="es-SV" sz="1100"/>
            <a:t>Infancia (6 - 11 años)</a:t>
          </a:r>
        </a:p>
        <a:p>
          <a:r>
            <a:rPr lang="es-SV" sz="1100"/>
            <a:t>Adolescencia (12 - 18 años)</a:t>
          </a:r>
        </a:p>
        <a:p>
          <a:r>
            <a:rPr lang="es-SV" sz="1100"/>
            <a:t>Juventud (14 - 26 años)</a:t>
          </a:r>
        </a:p>
        <a:p>
          <a:r>
            <a:rPr lang="es-SV" sz="1100"/>
            <a:t>Adultez (27- 59 años)</a:t>
          </a:r>
        </a:p>
        <a:p>
          <a:r>
            <a:rPr lang="es-SV" sz="1100"/>
            <a:t>Persona Mayor (60 años o mas) envejecimiento y vejez</a:t>
          </a:r>
        </a:p>
        <a:p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5"/>
  <sheetViews>
    <sheetView topLeftCell="A148" zoomScale="85" zoomScaleNormal="85" workbookViewId="0">
      <selection activeCell="Q160" sqref="Q160"/>
    </sheetView>
  </sheetViews>
  <sheetFormatPr baseColWidth="10" defaultRowHeight="12.75" x14ac:dyDescent="0.2"/>
  <cols>
    <col min="1" max="1" width="8.140625" style="3" customWidth="1"/>
    <col min="2" max="2" width="8.7109375" style="164" customWidth="1"/>
    <col min="3" max="3" width="5.85546875" style="3" customWidth="1"/>
    <col min="4" max="4" width="6" style="3" customWidth="1"/>
    <col min="5" max="5" width="7.5703125" style="3" customWidth="1"/>
    <col min="6" max="6" width="13" style="3" customWidth="1"/>
    <col min="7" max="7" width="43.28515625" style="2" customWidth="1"/>
    <col min="8" max="8" width="11.28515625" style="3" customWidth="1"/>
    <col min="9" max="9" width="15.28515625" style="3" customWidth="1"/>
    <col min="10" max="10" width="11.42578125" style="3" hidden="1" customWidth="1"/>
    <col min="11" max="16384" width="11.42578125" style="3"/>
  </cols>
  <sheetData>
    <row r="1" spans="2:14" customFormat="1" ht="15" x14ac:dyDescent="0.25">
      <c r="B1" s="245" t="s">
        <v>0</v>
      </c>
      <c r="C1" s="245"/>
      <c r="D1" s="245"/>
      <c r="E1" s="245"/>
      <c r="F1" s="245"/>
      <c r="G1" s="29" t="s">
        <v>1</v>
      </c>
      <c r="H1" s="29"/>
      <c r="I1" s="29"/>
    </row>
    <row r="2" spans="2:14" customFormat="1" ht="15" x14ac:dyDescent="0.25">
      <c r="B2" s="246">
        <v>2012</v>
      </c>
      <c r="C2" s="246"/>
      <c r="D2" s="246"/>
      <c r="E2" s="246"/>
      <c r="F2" s="246"/>
      <c r="G2" s="246"/>
      <c r="H2" s="246"/>
      <c r="I2" s="246"/>
    </row>
    <row r="3" spans="2:14" ht="39.950000000000003" customHeight="1" x14ac:dyDescent="0.2">
      <c r="B3" s="97"/>
      <c r="C3" s="247" t="s">
        <v>5</v>
      </c>
      <c r="D3" s="248"/>
      <c r="E3" s="165" t="s">
        <v>2</v>
      </c>
      <c r="F3" s="165" t="s">
        <v>3</v>
      </c>
      <c r="G3" s="165" t="s">
        <v>9</v>
      </c>
      <c r="H3" s="165" t="s">
        <v>8</v>
      </c>
      <c r="I3" s="165" t="s">
        <v>87</v>
      </c>
    </row>
    <row r="4" spans="2:14" ht="50.1" customHeight="1" x14ac:dyDescent="0.2">
      <c r="B4" s="127" t="s">
        <v>4</v>
      </c>
      <c r="C4" s="52"/>
      <c r="D4" s="52" t="s">
        <v>7</v>
      </c>
      <c r="E4" s="52">
        <v>69</v>
      </c>
      <c r="F4" s="54">
        <v>40907</v>
      </c>
      <c r="G4" s="53" t="s">
        <v>168</v>
      </c>
      <c r="H4" s="54">
        <v>40910</v>
      </c>
      <c r="I4" s="52" t="s">
        <v>292</v>
      </c>
      <c r="J4" s="4" t="str">
        <f>IF(E4&lt;=5,"PRIMERA INFANCIA",IF(E4&lt;=11,"INFANCIA",IF(E4&lt;=18,"ADOLESCENCIA",IF(E4&lt;=26,"JUVENTUD",IF(E4&lt;=59,"ADULTEZ",IF(E4&gt;60,"VEJEZ"))))))</f>
        <v>VEJEZ</v>
      </c>
      <c r="K4" s="4"/>
      <c r="L4" s="4"/>
      <c r="N4" s="4"/>
    </row>
    <row r="5" spans="2:14" ht="50.1" customHeight="1" x14ac:dyDescent="0.2">
      <c r="B5" s="127"/>
      <c r="C5" s="52" t="s">
        <v>6</v>
      </c>
      <c r="D5" s="52"/>
      <c r="E5" s="52">
        <v>91</v>
      </c>
      <c r="F5" s="54">
        <v>40906</v>
      </c>
      <c r="G5" s="53" t="s">
        <v>295</v>
      </c>
      <c r="H5" s="54">
        <v>40911</v>
      </c>
      <c r="I5" s="52" t="s">
        <v>293</v>
      </c>
      <c r="J5" s="4" t="str">
        <f>IF(E5&lt;=5,"PRIMERA INFANCIA",IF(E5&lt;=11,"INFANCIA",IF(E5&lt;=18,"ADOLESCENCIA",IF(E5&lt;=26,"JUVENTUD",IF(E5&lt;=59,"ADULTEZ",IF(E5&gt;60,"VEJEZ"))))))</f>
        <v>VEJEZ</v>
      </c>
      <c r="K5" s="4"/>
      <c r="L5" s="4"/>
      <c r="N5" s="4"/>
    </row>
    <row r="6" spans="2:14" ht="50.1" customHeight="1" x14ac:dyDescent="0.2">
      <c r="B6" s="127"/>
      <c r="C6" s="52" t="s">
        <v>6</v>
      </c>
      <c r="D6" s="52"/>
      <c r="E6" s="52">
        <v>85</v>
      </c>
      <c r="F6" s="54">
        <v>40908</v>
      </c>
      <c r="G6" s="53" t="s">
        <v>66</v>
      </c>
      <c r="H6" s="54">
        <v>40911</v>
      </c>
      <c r="I6" s="52" t="s">
        <v>292</v>
      </c>
      <c r="J6" s="4" t="str">
        <f t="shared" ref="J6:J69" si="0">IF(E6&lt;=5,"PRIMERA INFANCIA",IF(E6&lt;=11,"INFANCIA",IF(E6&lt;=18,"ADOLESCENCIA",IF(E6&lt;=26,"JUVENTUD",IF(E6&lt;=59,"ADULTEZ",IF(E6&gt;60,"VEJEZ"))))))</f>
        <v>VEJEZ</v>
      </c>
      <c r="K6" s="4"/>
      <c r="L6" s="4"/>
      <c r="N6" s="239" t="s">
        <v>10</v>
      </c>
    </row>
    <row r="7" spans="2:14" ht="50.1" customHeight="1" x14ac:dyDescent="0.2">
      <c r="B7" s="127"/>
      <c r="C7" s="52" t="s">
        <v>6</v>
      </c>
      <c r="D7" s="52"/>
      <c r="E7" s="52">
        <v>44</v>
      </c>
      <c r="F7" s="54">
        <v>40903</v>
      </c>
      <c r="G7" s="53" t="s">
        <v>295</v>
      </c>
      <c r="H7" s="54">
        <v>40911</v>
      </c>
      <c r="I7" s="52" t="s">
        <v>292</v>
      </c>
      <c r="J7" s="4" t="str">
        <f t="shared" si="0"/>
        <v>ADULTEZ</v>
      </c>
      <c r="K7" s="4"/>
      <c r="L7" s="244" t="s">
        <v>297</v>
      </c>
      <c r="M7" s="244"/>
      <c r="N7" s="240">
        <f>COUNTIF(J4:J154,"PRIMERA INFANCIA")</f>
        <v>4</v>
      </c>
    </row>
    <row r="8" spans="2:14" ht="50.1" customHeight="1" x14ac:dyDescent="0.2">
      <c r="B8" s="127"/>
      <c r="C8" s="52"/>
      <c r="D8" s="52" t="s">
        <v>7</v>
      </c>
      <c r="E8" s="52">
        <v>71</v>
      </c>
      <c r="F8" s="54">
        <v>40909</v>
      </c>
      <c r="G8" s="53" t="s">
        <v>66</v>
      </c>
      <c r="H8" s="54">
        <v>40912</v>
      </c>
      <c r="I8" s="52" t="s">
        <v>292</v>
      </c>
      <c r="J8" s="4" t="str">
        <f t="shared" si="0"/>
        <v>VEJEZ</v>
      </c>
      <c r="K8" s="4"/>
      <c r="L8" s="244" t="s">
        <v>298</v>
      </c>
      <c r="M8" s="244"/>
      <c r="N8" s="240">
        <f>COUNTIF(J4:J155,"INFANCIA")</f>
        <v>1</v>
      </c>
    </row>
    <row r="9" spans="2:14" ht="50.1" customHeight="1" x14ac:dyDescent="0.2">
      <c r="B9" s="127"/>
      <c r="C9" s="52" t="s">
        <v>6</v>
      </c>
      <c r="D9" s="52"/>
      <c r="E9" s="52">
        <v>67</v>
      </c>
      <c r="F9" s="54">
        <v>40904</v>
      </c>
      <c r="G9" s="53" t="s">
        <v>296</v>
      </c>
      <c r="H9" s="54">
        <v>40912</v>
      </c>
      <c r="I9" s="52" t="s">
        <v>92</v>
      </c>
      <c r="J9" s="4" t="str">
        <f t="shared" si="0"/>
        <v>VEJEZ</v>
      </c>
      <c r="K9" s="4"/>
      <c r="L9" s="244" t="s">
        <v>299</v>
      </c>
      <c r="M9" s="244"/>
      <c r="N9" s="240">
        <f>COUNTIF(J4:J156,"ADOLESCENCIA")</f>
        <v>4</v>
      </c>
    </row>
    <row r="10" spans="2:14" ht="50.1" customHeight="1" x14ac:dyDescent="0.2">
      <c r="B10" s="127"/>
      <c r="C10" s="52"/>
      <c r="D10" s="52" t="s">
        <v>7</v>
      </c>
      <c r="E10" s="52">
        <v>87</v>
      </c>
      <c r="F10" s="54">
        <v>40905</v>
      </c>
      <c r="G10" s="53" t="s">
        <v>75</v>
      </c>
      <c r="H10" s="54">
        <v>40912</v>
      </c>
      <c r="I10" s="52" t="s">
        <v>293</v>
      </c>
      <c r="J10" s="4" t="str">
        <f t="shared" si="0"/>
        <v>VEJEZ</v>
      </c>
      <c r="K10" s="4"/>
      <c r="L10" s="244" t="s">
        <v>300</v>
      </c>
      <c r="M10" s="244"/>
      <c r="N10" s="240">
        <f>COUNTIF(J4:J157,"JUVENTUD")</f>
        <v>7</v>
      </c>
    </row>
    <row r="11" spans="2:14" ht="50.1" customHeight="1" x14ac:dyDescent="0.2">
      <c r="B11" s="127"/>
      <c r="C11" s="52" t="s">
        <v>6</v>
      </c>
      <c r="D11" s="52"/>
      <c r="E11" s="52">
        <v>75</v>
      </c>
      <c r="F11" s="54">
        <v>40915</v>
      </c>
      <c r="G11" s="53" t="s">
        <v>295</v>
      </c>
      <c r="H11" s="54">
        <v>40917</v>
      </c>
      <c r="I11" s="52" t="s">
        <v>292</v>
      </c>
      <c r="J11" s="4" t="str">
        <f t="shared" si="0"/>
        <v>VEJEZ</v>
      </c>
      <c r="K11" s="4"/>
      <c r="L11" s="244" t="s">
        <v>301</v>
      </c>
      <c r="M11" s="244"/>
      <c r="N11" s="240">
        <f>COUNTIF(J5:J158,"ADULTEZ")</f>
        <v>35</v>
      </c>
    </row>
    <row r="12" spans="2:14" ht="50.1" customHeight="1" x14ac:dyDescent="0.2">
      <c r="B12" s="127"/>
      <c r="C12" s="52" t="s">
        <v>6</v>
      </c>
      <c r="D12" s="52"/>
      <c r="E12" s="52">
        <v>90</v>
      </c>
      <c r="F12" s="54">
        <v>40914</v>
      </c>
      <c r="G12" s="53" t="s">
        <v>295</v>
      </c>
      <c r="H12" s="54">
        <v>40920</v>
      </c>
      <c r="I12" s="52" t="s">
        <v>293</v>
      </c>
      <c r="J12" s="4" t="str">
        <f t="shared" si="0"/>
        <v>VEJEZ</v>
      </c>
      <c r="K12" s="4"/>
      <c r="L12" s="244" t="s">
        <v>302</v>
      </c>
      <c r="M12" s="244"/>
      <c r="N12" s="240">
        <f>COUNTIF(J6:J159,"VEJEZ")</f>
        <v>87</v>
      </c>
    </row>
    <row r="13" spans="2:14" ht="50.1" customHeight="1" x14ac:dyDescent="0.2">
      <c r="B13" s="127"/>
      <c r="C13" s="52" t="s">
        <v>6</v>
      </c>
      <c r="D13" s="52"/>
      <c r="E13" s="52">
        <v>90</v>
      </c>
      <c r="F13" s="54">
        <v>40925</v>
      </c>
      <c r="G13" s="53" t="s">
        <v>295</v>
      </c>
      <c r="H13" s="54">
        <v>40926</v>
      </c>
      <c r="I13" s="52" t="s">
        <v>292</v>
      </c>
      <c r="J13" s="4" t="str">
        <f t="shared" si="0"/>
        <v>VEJEZ</v>
      </c>
      <c r="K13" s="4"/>
      <c r="L13" s="4"/>
      <c r="N13" s="4"/>
    </row>
    <row r="14" spans="2:14" ht="50.1" customHeight="1" x14ac:dyDescent="0.2">
      <c r="B14" s="127"/>
      <c r="C14" s="52" t="s">
        <v>6</v>
      </c>
      <c r="D14" s="52"/>
      <c r="E14" s="52">
        <v>91</v>
      </c>
      <c r="F14" s="54">
        <v>40914</v>
      </c>
      <c r="G14" s="53" t="s">
        <v>295</v>
      </c>
      <c r="H14" s="54">
        <v>40926</v>
      </c>
      <c r="I14" s="52" t="s">
        <v>292</v>
      </c>
      <c r="J14" s="4" t="str">
        <f t="shared" si="0"/>
        <v>VEJEZ</v>
      </c>
      <c r="K14" s="4"/>
      <c r="L14" s="4"/>
      <c r="N14" s="4"/>
    </row>
    <row r="15" spans="2:14" ht="50.1" customHeight="1" x14ac:dyDescent="0.2">
      <c r="B15" s="127"/>
      <c r="C15" s="52" t="s">
        <v>6</v>
      </c>
      <c r="D15" s="52"/>
      <c r="E15" s="52" t="s">
        <v>169</v>
      </c>
      <c r="F15" s="54">
        <v>40925</v>
      </c>
      <c r="G15" s="53" t="s">
        <v>50</v>
      </c>
      <c r="H15" s="54">
        <v>40917</v>
      </c>
      <c r="I15" s="52" t="s">
        <v>292</v>
      </c>
      <c r="J15" s="4" t="s">
        <v>297</v>
      </c>
      <c r="K15" s="4"/>
      <c r="L15" s="4"/>
      <c r="N15" s="4"/>
    </row>
    <row r="16" spans="2:14" ht="50.1" customHeight="1" x14ac:dyDescent="0.2">
      <c r="B16" s="127"/>
      <c r="C16" s="52" t="s">
        <v>6</v>
      </c>
      <c r="D16" s="52"/>
      <c r="E16" s="52">
        <v>78</v>
      </c>
      <c r="F16" s="54">
        <v>40902</v>
      </c>
      <c r="G16" s="53" t="s">
        <v>295</v>
      </c>
      <c r="H16" s="54">
        <v>40928</v>
      </c>
      <c r="I16" s="52" t="s">
        <v>292</v>
      </c>
      <c r="J16" s="4" t="str">
        <f t="shared" si="0"/>
        <v>VEJEZ</v>
      </c>
      <c r="K16" s="4"/>
      <c r="L16" s="4"/>
      <c r="N16" s="4"/>
    </row>
    <row r="17" spans="2:14" ht="50.1" customHeight="1" x14ac:dyDescent="0.2">
      <c r="B17" s="127"/>
      <c r="C17" s="52"/>
      <c r="D17" s="52" t="s">
        <v>7</v>
      </c>
      <c r="E17" s="52">
        <v>85</v>
      </c>
      <c r="F17" s="54">
        <v>40923</v>
      </c>
      <c r="G17" s="53" t="s">
        <v>295</v>
      </c>
      <c r="H17" s="54">
        <v>40932</v>
      </c>
      <c r="I17" s="52" t="s">
        <v>292</v>
      </c>
      <c r="J17" s="4" t="str">
        <f t="shared" si="0"/>
        <v>VEJEZ</v>
      </c>
      <c r="K17" s="4"/>
      <c r="L17" s="4"/>
      <c r="N17" s="4"/>
    </row>
    <row r="18" spans="2:14" ht="50.1" customHeight="1" x14ac:dyDescent="0.2">
      <c r="B18" s="127"/>
      <c r="C18" s="52" t="s">
        <v>6</v>
      </c>
      <c r="D18" s="52"/>
      <c r="E18" s="52">
        <v>34</v>
      </c>
      <c r="F18" s="54">
        <v>40914</v>
      </c>
      <c r="G18" s="53" t="s">
        <v>305</v>
      </c>
      <c r="H18" s="54">
        <v>40933</v>
      </c>
      <c r="I18" s="52" t="s">
        <v>88</v>
      </c>
      <c r="J18" s="4" t="str">
        <f t="shared" si="0"/>
        <v>ADULTEZ</v>
      </c>
      <c r="K18" s="4"/>
      <c r="L18" s="4"/>
      <c r="N18" s="4"/>
    </row>
    <row r="19" spans="2:14" ht="50.1" customHeight="1" x14ac:dyDescent="0.2">
      <c r="B19" s="127"/>
      <c r="C19" s="52" t="s">
        <v>6</v>
      </c>
      <c r="D19" s="52"/>
      <c r="E19" s="52">
        <v>40</v>
      </c>
      <c r="F19" s="54">
        <v>40934</v>
      </c>
      <c r="G19" s="53" t="s">
        <v>170</v>
      </c>
      <c r="H19" s="54">
        <v>40938</v>
      </c>
      <c r="I19" s="52" t="s">
        <v>292</v>
      </c>
      <c r="J19" s="4" t="str">
        <f t="shared" si="0"/>
        <v>ADULTEZ</v>
      </c>
      <c r="K19" s="4"/>
      <c r="L19" s="4"/>
      <c r="N19" s="4"/>
    </row>
    <row r="20" spans="2:14" ht="50.1" customHeight="1" x14ac:dyDescent="0.2">
      <c r="B20" s="98"/>
      <c r="C20" s="41">
        <f>COUNTA(C4:C19)</f>
        <v>12</v>
      </c>
      <c r="D20" s="40">
        <f>COUNTA(D4:D19)</f>
        <v>4</v>
      </c>
      <c r="E20" s="166"/>
      <c r="F20" s="57"/>
      <c r="G20" s="58"/>
      <c r="H20" s="57"/>
      <c r="I20" s="57"/>
      <c r="J20" s="4"/>
      <c r="K20" s="4"/>
      <c r="L20" s="4"/>
      <c r="N20" s="4"/>
    </row>
    <row r="21" spans="2:14" ht="50.1" customHeight="1" x14ac:dyDescent="0.2">
      <c r="B21" s="127" t="s">
        <v>11</v>
      </c>
      <c r="C21" s="52" t="s">
        <v>6</v>
      </c>
      <c r="D21" s="52"/>
      <c r="E21" s="52">
        <v>17</v>
      </c>
      <c r="F21" s="54">
        <v>40938</v>
      </c>
      <c r="G21" s="53" t="s">
        <v>296</v>
      </c>
      <c r="H21" s="54">
        <v>40940</v>
      </c>
      <c r="I21" s="52" t="s">
        <v>88</v>
      </c>
      <c r="J21" s="4" t="str">
        <f t="shared" si="0"/>
        <v>ADOLESCENCIA</v>
      </c>
      <c r="K21" s="4"/>
      <c r="L21" s="4"/>
      <c r="N21" s="4"/>
    </row>
    <row r="22" spans="2:14" ht="50.1" customHeight="1" x14ac:dyDescent="0.2">
      <c r="B22" s="127"/>
      <c r="C22" s="52" t="s">
        <v>6</v>
      </c>
      <c r="D22" s="52"/>
      <c r="E22" s="52">
        <v>25</v>
      </c>
      <c r="F22" s="54">
        <v>40934</v>
      </c>
      <c r="G22" s="53" t="s">
        <v>176</v>
      </c>
      <c r="H22" s="54">
        <v>40941</v>
      </c>
      <c r="I22" s="52" t="s">
        <v>88</v>
      </c>
      <c r="J22" s="4" t="str">
        <f t="shared" si="0"/>
        <v>JUVENTUD</v>
      </c>
      <c r="K22" s="4"/>
      <c r="L22" s="4"/>
      <c r="N22" s="4"/>
    </row>
    <row r="23" spans="2:14" ht="50.1" customHeight="1" x14ac:dyDescent="0.2">
      <c r="B23" s="127"/>
      <c r="C23" s="52"/>
      <c r="D23" s="52" t="s">
        <v>7</v>
      </c>
      <c r="E23" s="52">
        <v>73</v>
      </c>
      <c r="F23" s="54">
        <v>40932</v>
      </c>
      <c r="G23" s="53" t="s">
        <v>171</v>
      </c>
      <c r="H23" s="54">
        <v>40941</v>
      </c>
      <c r="I23" s="52" t="s">
        <v>292</v>
      </c>
      <c r="J23" s="4" t="str">
        <f t="shared" si="0"/>
        <v>VEJEZ</v>
      </c>
      <c r="K23" s="4"/>
      <c r="L23" s="4"/>
      <c r="N23" s="4"/>
    </row>
    <row r="24" spans="2:14" ht="50.1" customHeight="1" x14ac:dyDescent="0.2">
      <c r="B24" s="127"/>
      <c r="C24" s="52"/>
      <c r="D24" s="52" t="s">
        <v>7</v>
      </c>
      <c r="E24" s="52">
        <v>89</v>
      </c>
      <c r="F24" s="54">
        <v>40948</v>
      </c>
      <c r="G24" s="53" t="s">
        <v>50</v>
      </c>
      <c r="H24" s="54">
        <v>40952</v>
      </c>
      <c r="I24" s="52" t="s">
        <v>292</v>
      </c>
      <c r="J24" s="4" t="str">
        <f t="shared" si="0"/>
        <v>VEJEZ</v>
      </c>
      <c r="K24" s="4"/>
      <c r="L24" s="4"/>
      <c r="N24" s="4"/>
    </row>
    <row r="25" spans="2:14" ht="50.1" customHeight="1" x14ac:dyDescent="0.2">
      <c r="B25" s="127"/>
      <c r="C25" s="52" t="s">
        <v>6</v>
      </c>
      <c r="D25" s="52"/>
      <c r="E25" s="52">
        <v>69</v>
      </c>
      <c r="F25" s="54">
        <v>40951</v>
      </c>
      <c r="G25" s="53" t="s">
        <v>295</v>
      </c>
      <c r="H25" s="54">
        <v>40953</v>
      </c>
      <c r="I25" s="52" t="s">
        <v>292</v>
      </c>
      <c r="J25" s="4" t="str">
        <f t="shared" si="0"/>
        <v>VEJEZ</v>
      </c>
      <c r="K25" s="4"/>
      <c r="L25" s="4"/>
      <c r="N25" s="4"/>
    </row>
    <row r="26" spans="2:14" ht="50.1" customHeight="1" x14ac:dyDescent="0.2">
      <c r="B26" s="127"/>
      <c r="C26" s="52"/>
      <c r="D26" s="52" t="s">
        <v>7</v>
      </c>
      <c r="E26" s="52">
        <v>63</v>
      </c>
      <c r="F26" s="54">
        <v>40948</v>
      </c>
      <c r="G26" s="53" t="s">
        <v>295</v>
      </c>
      <c r="H26" s="54">
        <v>40953</v>
      </c>
      <c r="I26" s="52" t="s">
        <v>292</v>
      </c>
      <c r="J26" s="4" t="str">
        <f t="shared" si="0"/>
        <v>VEJEZ</v>
      </c>
      <c r="K26" s="4"/>
      <c r="L26" s="4"/>
      <c r="N26" s="4"/>
    </row>
    <row r="27" spans="2:14" ht="50.1" customHeight="1" x14ac:dyDescent="0.2">
      <c r="B27" s="127"/>
      <c r="C27" s="52"/>
      <c r="D27" s="52" t="s">
        <v>7</v>
      </c>
      <c r="E27" s="52">
        <v>80</v>
      </c>
      <c r="F27" s="54">
        <v>40945</v>
      </c>
      <c r="G27" s="53" t="s">
        <v>295</v>
      </c>
      <c r="H27" s="54">
        <v>40954</v>
      </c>
      <c r="I27" s="52" t="s">
        <v>292</v>
      </c>
      <c r="J27" s="4" t="str">
        <f t="shared" si="0"/>
        <v>VEJEZ</v>
      </c>
      <c r="K27" s="4"/>
      <c r="L27" s="4"/>
      <c r="N27" s="4"/>
    </row>
    <row r="28" spans="2:14" ht="50.1" customHeight="1" x14ac:dyDescent="0.2">
      <c r="B28" s="127"/>
      <c r="C28" s="52" t="s">
        <v>6</v>
      </c>
      <c r="D28" s="52"/>
      <c r="E28" s="52">
        <v>34</v>
      </c>
      <c r="F28" s="54">
        <v>40951</v>
      </c>
      <c r="G28" s="53" t="s">
        <v>172</v>
      </c>
      <c r="H28" s="54">
        <v>40954</v>
      </c>
      <c r="I28" s="52" t="s">
        <v>292</v>
      </c>
      <c r="J28" s="4" t="str">
        <f t="shared" si="0"/>
        <v>ADULTEZ</v>
      </c>
      <c r="K28" s="4"/>
      <c r="L28" s="4"/>
      <c r="N28" s="4"/>
    </row>
    <row r="29" spans="2:14" ht="50.1" customHeight="1" x14ac:dyDescent="0.2">
      <c r="B29" s="127"/>
      <c r="C29" s="52" t="s">
        <v>6</v>
      </c>
      <c r="D29" s="52"/>
      <c r="E29" s="52">
        <v>77</v>
      </c>
      <c r="F29" s="54">
        <v>40953</v>
      </c>
      <c r="G29" s="53" t="s">
        <v>295</v>
      </c>
      <c r="H29" s="54">
        <v>40956</v>
      </c>
      <c r="I29" s="52" t="s">
        <v>292</v>
      </c>
      <c r="J29" s="4" t="str">
        <f t="shared" si="0"/>
        <v>VEJEZ</v>
      </c>
      <c r="K29" s="4"/>
      <c r="L29" s="4"/>
      <c r="M29" s="4"/>
      <c r="N29" s="4"/>
    </row>
    <row r="30" spans="2:14" ht="50.1" customHeight="1" x14ac:dyDescent="0.2">
      <c r="B30" s="127"/>
      <c r="C30" s="52"/>
      <c r="D30" s="52" t="s">
        <v>7</v>
      </c>
      <c r="E30" s="52">
        <v>90</v>
      </c>
      <c r="F30" s="54">
        <v>40960</v>
      </c>
      <c r="G30" s="53" t="s">
        <v>295</v>
      </c>
      <c r="H30" s="54">
        <v>40960</v>
      </c>
      <c r="I30" s="52" t="s">
        <v>293</v>
      </c>
      <c r="J30" s="4" t="str">
        <f t="shared" si="0"/>
        <v>VEJEZ</v>
      </c>
      <c r="K30" s="4"/>
      <c r="L30" s="4"/>
      <c r="M30" s="4"/>
      <c r="N30" s="4"/>
    </row>
    <row r="31" spans="2:14" ht="50.1" customHeight="1" x14ac:dyDescent="0.2">
      <c r="B31" s="127"/>
      <c r="C31" s="52"/>
      <c r="D31" s="52" t="s">
        <v>7</v>
      </c>
      <c r="E31" s="52">
        <v>86</v>
      </c>
      <c r="F31" s="54">
        <v>40959</v>
      </c>
      <c r="G31" s="53" t="s">
        <v>306</v>
      </c>
      <c r="H31" s="54">
        <v>40962</v>
      </c>
      <c r="I31" s="52" t="s">
        <v>292</v>
      </c>
      <c r="J31" s="4" t="str">
        <f t="shared" si="0"/>
        <v>VEJEZ</v>
      </c>
      <c r="K31" s="4"/>
      <c r="L31" s="4"/>
      <c r="M31" s="4"/>
      <c r="N31" s="4"/>
    </row>
    <row r="32" spans="2:14" ht="50.1" customHeight="1" x14ac:dyDescent="0.2">
      <c r="B32" s="127"/>
      <c r="C32" s="52" t="s">
        <v>6</v>
      </c>
      <c r="D32" s="52"/>
      <c r="E32" s="52" t="s">
        <v>173</v>
      </c>
      <c r="F32" s="54">
        <v>40956</v>
      </c>
      <c r="G32" s="53" t="s">
        <v>295</v>
      </c>
      <c r="H32" s="54">
        <v>40962</v>
      </c>
      <c r="I32" s="52" t="s">
        <v>292</v>
      </c>
      <c r="J32" s="4" t="s">
        <v>297</v>
      </c>
      <c r="K32" s="4"/>
      <c r="L32" s="4"/>
      <c r="M32" s="4"/>
      <c r="N32" s="4"/>
    </row>
    <row r="33" spans="2:14" ht="50.1" customHeight="1" x14ac:dyDescent="0.2">
      <c r="B33" s="127"/>
      <c r="C33" s="52"/>
      <c r="D33" s="52" t="s">
        <v>7</v>
      </c>
      <c r="E33" s="52">
        <v>76</v>
      </c>
      <c r="F33" s="54">
        <v>40964</v>
      </c>
      <c r="G33" s="53" t="s">
        <v>295</v>
      </c>
      <c r="H33" s="54">
        <v>40967</v>
      </c>
      <c r="I33" s="52" t="s">
        <v>293</v>
      </c>
      <c r="J33" s="4" t="str">
        <f t="shared" si="0"/>
        <v>VEJEZ</v>
      </c>
      <c r="K33" s="4"/>
      <c r="L33" s="4"/>
      <c r="M33" s="4"/>
      <c r="N33" s="4"/>
    </row>
    <row r="34" spans="2:14" ht="50.1" customHeight="1" x14ac:dyDescent="0.2">
      <c r="B34" s="98"/>
      <c r="C34" s="41">
        <f>COUNTA(C21:C33)</f>
        <v>6</v>
      </c>
      <c r="D34" s="41">
        <f>COUNTA(D21:D33)</f>
        <v>7</v>
      </c>
      <c r="E34" s="57"/>
      <c r="F34" s="57"/>
      <c r="G34" s="58"/>
      <c r="H34" s="57"/>
      <c r="I34" s="57"/>
      <c r="J34" s="4"/>
      <c r="K34" s="4"/>
      <c r="L34" s="4"/>
      <c r="M34" s="4"/>
      <c r="N34" s="4"/>
    </row>
    <row r="35" spans="2:14" ht="50.1" customHeight="1" x14ac:dyDescent="0.2">
      <c r="B35" s="127" t="s">
        <v>12</v>
      </c>
      <c r="C35" s="52" t="s">
        <v>6</v>
      </c>
      <c r="D35" s="52"/>
      <c r="E35" s="52">
        <v>56</v>
      </c>
      <c r="F35" s="54">
        <v>40963</v>
      </c>
      <c r="G35" s="53" t="s">
        <v>172</v>
      </c>
      <c r="H35" s="54">
        <v>40970</v>
      </c>
      <c r="I35" s="52" t="s">
        <v>292</v>
      </c>
      <c r="J35" s="4" t="str">
        <f t="shared" si="0"/>
        <v>ADULTEZ</v>
      </c>
      <c r="K35" s="4"/>
      <c r="L35" s="4"/>
      <c r="M35" s="4"/>
      <c r="N35" s="4"/>
    </row>
    <row r="36" spans="2:14" ht="50.1" customHeight="1" x14ac:dyDescent="0.2">
      <c r="B36" s="127"/>
      <c r="C36" s="52"/>
      <c r="D36" s="52" t="s">
        <v>7</v>
      </c>
      <c r="E36" s="52">
        <v>74</v>
      </c>
      <c r="F36" s="54">
        <v>40976</v>
      </c>
      <c r="G36" s="53" t="s">
        <v>307</v>
      </c>
      <c r="H36" s="54">
        <v>40977</v>
      </c>
      <c r="I36" s="52" t="s">
        <v>292</v>
      </c>
      <c r="J36" s="4" t="str">
        <f t="shared" si="0"/>
        <v>VEJEZ</v>
      </c>
      <c r="K36" s="4"/>
      <c r="L36" s="4"/>
      <c r="M36" s="4"/>
      <c r="N36" s="4"/>
    </row>
    <row r="37" spans="2:14" ht="50.1" customHeight="1" x14ac:dyDescent="0.2">
      <c r="B37" s="127"/>
      <c r="C37" s="52"/>
      <c r="D37" s="52" t="s">
        <v>7</v>
      </c>
      <c r="E37" s="52">
        <v>69</v>
      </c>
      <c r="F37" s="54">
        <v>40972</v>
      </c>
      <c r="G37" s="53" t="s">
        <v>295</v>
      </c>
      <c r="H37" s="54">
        <v>40990</v>
      </c>
      <c r="I37" s="52" t="s">
        <v>292</v>
      </c>
      <c r="J37" s="4" t="str">
        <f t="shared" si="0"/>
        <v>VEJEZ</v>
      </c>
      <c r="K37" s="4"/>
      <c r="L37" s="4"/>
      <c r="M37" s="4"/>
      <c r="N37" s="4"/>
    </row>
    <row r="38" spans="2:14" ht="50.1" customHeight="1" x14ac:dyDescent="0.2">
      <c r="B38" s="127"/>
      <c r="C38" s="52"/>
      <c r="D38" s="52" t="s">
        <v>7</v>
      </c>
      <c r="E38" s="52">
        <v>80</v>
      </c>
      <c r="F38" s="54">
        <v>40987</v>
      </c>
      <c r="G38" s="53" t="s">
        <v>295</v>
      </c>
      <c r="H38" s="54">
        <v>40996</v>
      </c>
      <c r="I38" s="52" t="s">
        <v>292</v>
      </c>
      <c r="J38" s="4" t="str">
        <f t="shared" si="0"/>
        <v>VEJEZ</v>
      </c>
      <c r="K38" s="4"/>
      <c r="L38" s="4"/>
      <c r="M38" s="4"/>
      <c r="N38" s="4"/>
    </row>
    <row r="39" spans="2:14" ht="50.1" customHeight="1" x14ac:dyDescent="0.2">
      <c r="B39" s="127"/>
      <c r="C39" s="52"/>
      <c r="D39" s="52" t="s">
        <v>7</v>
      </c>
      <c r="E39" s="52">
        <v>72</v>
      </c>
      <c r="F39" s="54">
        <v>40994</v>
      </c>
      <c r="G39" s="53" t="s">
        <v>295</v>
      </c>
      <c r="H39" s="54">
        <v>40998</v>
      </c>
      <c r="I39" s="52" t="s">
        <v>292</v>
      </c>
      <c r="J39" s="4" t="str">
        <f t="shared" si="0"/>
        <v>VEJEZ</v>
      </c>
      <c r="K39" s="4"/>
      <c r="L39" s="4"/>
      <c r="M39" s="4"/>
      <c r="N39" s="4"/>
    </row>
    <row r="40" spans="2:14" ht="50.1" customHeight="1" x14ac:dyDescent="0.2">
      <c r="B40" s="127"/>
      <c r="C40" s="52" t="s">
        <v>6</v>
      </c>
      <c r="D40" s="52"/>
      <c r="E40" s="52">
        <v>31</v>
      </c>
      <c r="F40" s="54">
        <v>40979</v>
      </c>
      <c r="G40" s="53" t="s">
        <v>172</v>
      </c>
      <c r="H40" s="54">
        <v>40998</v>
      </c>
      <c r="I40" s="52" t="s">
        <v>292</v>
      </c>
      <c r="J40" s="4" t="str">
        <f t="shared" si="0"/>
        <v>ADULTEZ</v>
      </c>
      <c r="K40" s="4"/>
      <c r="L40" s="4"/>
      <c r="M40" s="4"/>
      <c r="N40" s="4"/>
    </row>
    <row r="41" spans="2:14" ht="50.1" customHeight="1" x14ac:dyDescent="0.2">
      <c r="B41" s="98"/>
      <c r="C41" s="167">
        <f>COUNTA('AÑO 2012'!C35:C40)</f>
        <v>2</v>
      </c>
      <c r="D41" s="167">
        <f>COUNTA('AÑO 2012'!D35:D40)</f>
        <v>4</v>
      </c>
      <c r="E41" s="55"/>
      <c r="F41" s="55"/>
      <c r="G41" s="56"/>
      <c r="H41" s="55"/>
      <c r="I41" s="55"/>
      <c r="J41" s="4"/>
      <c r="K41" s="4"/>
      <c r="L41" s="4"/>
      <c r="M41" s="4"/>
      <c r="N41" s="4"/>
    </row>
    <row r="42" spans="2:14" ht="50.1" customHeight="1" x14ac:dyDescent="0.2">
      <c r="B42" s="127" t="s">
        <v>13</v>
      </c>
      <c r="C42" s="52" t="s">
        <v>6</v>
      </c>
      <c r="D42" s="52"/>
      <c r="E42" s="52">
        <v>90</v>
      </c>
      <c r="F42" s="54">
        <v>40996</v>
      </c>
      <c r="G42" s="53" t="s">
        <v>296</v>
      </c>
      <c r="H42" s="54">
        <v>41009</v>
      </c>
      <c r="I42" s="52" t="s">
        <v>293</v>
      </c>
      <c r="J42" s="4" t="str">
        <f t="shared" si="0"/>
        <v>VEJEZ</v>
      </c>
      <c r="K42" s="4"/>
      <c r="L42" s="4"/>
      <c r="M42" s="4"/>
      <c r="N42" s="4"/>
    </row>
    <row r="43" spans="2:14" ht="50.1" customHeight="1" x14ac:dyDescent="0.2">
      <c r="B43" s="127"/>
      <c r="C43" s="52"/>
      <c r="D43" s="52" t="s">
        <v>7</v>
      </c>
      <c r="E43" s="52">
        <v>55</v>
      </c>
      <c r="F43" s="54">
        <v>40998</v>
      </c>
      <c r="G43" s="53" t="s">
        <v>308</v>
      </c>
      <c r="H43" s="54">
        <v>41009</v>
      </c>
      <c r="I43" s="52" t="s">
        <v>292</v>
      </c>
      <c r="J43" s="4" t="str">
        <f t="shared" si="0"/>
        <v>ADULTEZ</v>
      </c>
      <c r="K43" s="4"/>
      <c r="L43" s="4"/>
      <c r="M43" s="4"/>
      <c r="N43" s="4"/>
    </row>
    <row r="44" spans="2:14" ht="50.1" customHeight="1" x14ac:dyDescent="0.2">
      <c r="B44" s="127"/>
      <c r="C44" s="52"/>
      <c r="D44" s="52" t="s">
        <v>7</v>
      </c>
      <c r="E44" s="52">
        <v>75</v>
      </c>
      <c r="F44" s="54">
        <v>41000</v>
      </c>
      <c r="G44" s="53" t="s">
        <v>295</v>
      </c>
      <c r="H44" s="54">
        <v>41009</v>
      </c>
      <c r="I44" s="52" t="s">
        <v>292</v>
      </c>
      <c r="J44" s="4" t="str">
        <f t="shared" si="0"/>
        <v>VEJEZ</v>
      </c>
      <c r="K44" s="4"/>
      <c r="L44" s="4"/>
      <c r="M44" s="4"/>
      <c r="N44" s="4"/>
    </row>
    <row r="45" spans="2:14" ht="50.1" customHeight="1" x14ac:dyDescent="0.2">
      <c r="B45" s="127"/>
      <c r="C45" s="52"/>
      <c r="D45" s="52" t="s">
        <v>7</v>
      </c>
      <c r="E45" s="52">
        <v>72</v>
      </c>
      <c r="F45" s="54">
        <v>40997</v>
      </c>
      <c r="G45" s="53" t="s">
        <v>295</v>
      </c>
      <c r="H45" s="54">
        <v>41009</v>
      </c>
      <c r="I45" s="52" t="s">
        <v>292</v>
      </c>
      <c r="J45" s="4" t="str">
        <f t="shared" si="0"/>
        <v>VEJEZ</v>
      </c>
      <c r="K45" s="4"/>
      <c r="L45" s="4"/>
      <c r="M45" s="4"/>
      <c r="N45" s="4"/>
    </row>
    <row r="46" spans="2:14" ht="50.1" customHeight="1" x14ac:dyDescent="0.2">
      <c r="B46" s="127"/>
      <c r="C46" s="52" t="s">
        <v>6</v>
      </c>
      <c r="D46" s="52"/>
      <c r="E46" s="52">
        <v>34</v>
      </c>
      <c r="F46" s="54">
        <v>41009</v>
      </c>
      <c r="G46" s="53" t="s">
        <v>295</v>
      </c>
      <c r="H46" s="54">
        <v>41011</v>
      </c>
      <c r="I46" s="52" t="s">
        <v>293</v>
      </c>
      <c r="J46" s="4" t="str">
        <f t="shared" si="0"/>
        <v>ADULTEZ</v>
      </c>
      <c r="K46" s="4"/>
      <c r="L46" s="4"/>
      <c r="M46" s="4"/>
      <c r="N46" s="4"/>
    </row>
    <row r="47" spans="2:14" ht="50.1" customHeight="1" x14ac:dyDescent="0.2">
      <c r="B47" s="127"/>
      <c r="C47" s="52" t="s">
        <v>6</v>
      </c>
      <c r="D47" s="52"/>
      <c r="E47" s="52">
        <v>46</v>
      </c>
      <c r="F47" s="54">
        <v>41017</v>
      </c>
      <c r="G47" s="53" t="s">
        <v>295</v>
      </c>
      <c r="H47" s="54">
        <v>41017</v>
      </c>
      <c r="I47" s="52" t="s">
        <v>293</v>
      </c>
      <c r="J47" s="4" t="str">
        <f t="shared" si="0"/>
        <v>ADULTEZ</v>
      </c>
      <c r="K47" s="4"/>
      <c r="L47" s="4"/>
      <c r="M47" s="4"/>
      <c r="N47" s="4"/>
    </row>
    <row r="48" spans="2:14" ht="50.1" customHeight="1" x14ac:dyDescent="0.2">
      <c r="B48" s="127"/>
      <c r="C48" s="52" t="s">
        <v>6</v>
      </c>
      <c r="D48" s="52"/>
      <c r="E48" s="52">
        <v>55</v>
      </c>
      <c r="F48" s="54">
        <v>41021</v>
      </c>
      <c r="G48" s="53" t="s">
        <v>295</v>
      </c>
      <c r="H48" s="54">
        <v>41022</v>
      </c>
      <c r="I48" s="52" t="s">
        <v>292</v>
      </c>
      <c r="J48" s="4" t="str">
        <f t="shared" si="0"/>
        <v>ADULTEZ</v>
      </c>
      <c r="K48" s="4"/>
      <c r="L48" s="4"/>
      <c r="M48" s="4"/>
      <c r="N48" s="4"/>
    </row>
    <row r="49" spans="2:14" ht="50.1" customHeight="1" x14ac:dyDescent="0.2">
      <c r="B49" s="127"/>
      <c r="C49" s="52"/>
      <c r="D49" s="52" t="s">
        <v>7</v>
      </c>
      <c r="E49" s="52">
        <v>74</v>
      </c>
      <c r="F49" s="54">
        <v>41019</v>
      </c>
      <c r="G49" s="53" t="s">
        <v>295</v>
      </c>
      <c r="H49" s="54">
        <v>41024</v>
      </c>
      <c r="I49" s="52" t="s">
        <v>292</v>
      </c>
      <c r="J49" s="4" t="str">
        <f t="shared" si="0"/>
        <v>VEJEZ</v>
      </c>
      <c r="K49" s="4"/>
      <c r="L49" s="4"/>
      <c r="M49" s="4"/>
      <c r="N49" s="4"/>
    </row>
    <row r="50" spans="2:14" ht="50.1" customHeight="1" x14ac:dyDescent="0.2">
      <c r="B50" s="127"/>
      <c r="C50" s="52" t="s">
        <v>6</v>
      </c>
      <c r="D50" s="52"/>
      <c r="E50" s="52">
        <v>84</v>
      </c>
      <c r="F50" s="54">
        <v>41020</v>
      </c>
      <c r="G50" s="53" t="s">
        <v>295</v>
      </c>
      <c r="H50" s="54">
        <v>41024</v>
      </c>
      <c r="I50" s="52" t="s">
        <v>91</v>
      </c>
      <c r="J50" s="4" t="str">
        <f t="shared" si="0"/>
        <v>VEJEZ</v>
      </c>
      <c r="K50" s="4"/>
      <c r="L50" s="4"/>
      <c r="M50" s="4"/>
      <c r="N50" s="4"/>
    </row>
    <row r="51" spans="2:14" ht="50.1" customHeight="1" x14ac:dyDescent="0.2">
      <c r="B51" s="127"/>
      <c r="C51" s="52"/>
      <c r="D51" s="52" t="s">
        <v>7</v>
      </c>
      <c r="E51" s="52">
        <v>85</v>
      </c>
      <c r="F51" s="54">
        <v>41021</v>
      </c>
      <c r="G51" s="53" t="s">
        <v>295</v>
      </c>
      <c r="H51" s="54">
        <v>41025</v>
      </c>
      <c r="I51" s="52" t="s">
        <v>292</v>
      </c>
      <c r="J51" s="4" t="str">
        <f t="shared" si="0"/>
        <v>VEJEZ</v>
      </c>
      <c r="K51" s="4"/>
      <c r="L51" s="4"/>
      <c r="M51" s="4"/>
      <c r="N51" s="4"/>
    </row>
    <row r="52" spans="2:14" ht="50.1" customHeight="1" x14ac:dyDescent="0.2">
      <c r="B52" s="127"/>
      <c r="C52" s="52"/>
      <c r="D52" s="52" t="s">
        <v>7</v>
      </c>
      <c r="E52" s="52">
        <v>70</v>
      </c>
      <c r="F52" s="54">
        <v>41026</v>
      </c>
      <c r="G52" s="53" t="s">
        <v>50</v>
      </c>
      <c r="H52" s="54">
        <v>41029</v>
      </c>
      <c r="I52" s="52" t="s">
        <v>292</v>
      </c>
      <c r="J52" s="4" t="str">
        <f t="shared" si="0"/>
        <v>VEJEZ</v>
      </c>
      <c r="K52" s="4"/>
      <c r="L52" s="4"/>
      <c r="M52" s="4"/>
      <c r="N52" s="4"/>
    </row>
    <row r="53" spans="2:14" ht="50.1" customHeight="1" x14ac:dyDescent="0.2">
      <c r="B53" s="98"/>
      <c r="C53" s="167">
        <f>COUNTA(C42:C52)</f>
        <v>5</v>
      </c>
      <c r="D53" s="167">
        <f>COUNTA(D42:D52)</f>
        <v>6</v>
      </c>
      <c r="E53" s="57"/>
      <c r="F53" s="57"/>
      <c r="G53" s="58"/>
      <c r="H53" s="57"/>
      <c r="I53" s="57"/>
      <c r="J53" s="4"/>
      <c r="K53" s="4"/>
      <c r="L53" s="4"/>
      <c r="M53" s="4"/>
      <c r="N53" s="4"/>
    </row>
    <row r="54" spans="2:14" ht="50.1" customHeight="1" x14ac:dyDescent="0.2">
      <c r="B54" s="127" t="s">
        <v>14</v>
      </c>
      <c r="C54" s="52"/>
      <c r="D54" s="52" t="s">
        <v>7</v>
      </c>
      <c r="E54" s="52">
        <v>62</v>
      </c>
      <c r="F54" s="54">
        <v>41025</v>
      </c>
      <c r="G54" s="53" t="s">
        <v>295</v>
      </c>
      <c r="H54" s="54">
        <v>41036</v>
      </c>
      <c r="I54" s="52" t="s">
        <v>293</v>
      </c>
      <c r="J54" s="4" t="str">
        <f t="shared" si="0"/>
        <v>VEJEZ</v>
      </c>
      <c r="K54" s="4"/>
      <c r="L54" s="4"/>
      <c r="M54" s="4"/>
      <c r="N54" s="4"/>
    </row>
    <row r="55" spans="2:14" ht="50.1" customHeight="1" x14ac:dyDescent="0.2">
      <c r="B55" s="127"/>
      <c r="C55" s="52"/>
      <c r="D55" s="52" t="s">
        <v>7</v>
      </c>
      <c r="E55" s="52">
        <v>38</v>
      </c>
      <c r="F55" s="54">
        <v>41034</v>
      </c>
      <c r="G55" s="53" t="s">
        <v>101</v>
      </c>
      <c r="H55" s="54">
        <v>41036</v>
      </c>
      <c r="I55" s="52" t="s">
        <v>292</v>
      </c>
      <c r="J55" s="4" t="str">
        <f t="shared" si="0"/>
        <v>ADULTEZ</v>
      </c>
      <c r="K55" s="4"/>
      <c r="L55" s="4"/>
      <c r="M55" s="4"/>
      <c r="N55" s="4"/>
    </row>
    <row r="56" spans="2:14" ht="50.1" customHeight="1" x14ac:dyDescent="0.2">
      <c r="B56" s="127"/>
      <c r="C56" s="52"/>
      <c r="D56" s="52" t="s">
        <v>7</v>
      </c>
      <c r="E56" s="52">
        <v>49</v>
      </c>
      <c r="F56" s="54">
        <v>41040</v>
      </c>
      <c r="G56" s="53" t="s">
        <v>295</v>
      </c>
      <c r="H56" s="54">
        <v>41044</v>
      </c>
      <c r="I56" s="52" t="s">
        <v>292</v>
      </c>
      <c r="J56" s="4" t="str">
        <f t="shared" si="0"/>
        <v>ADULTEZ</v>
      </c>
      <c r="K56" s="4"/>
      <c r="L56" s="4"/>
      <c r="M56" s="4"/>
      <c r="N56" s="4"/>
    </row>
    <row r="57" spans="2:14" ht="50.1" customHeight="1" x14ac:dyDescent="0.2">
      <c r="B57" s="127"/>
      <c r="C57" s="52" t="s">
        <v>6</v>
      </c>
      <c r="D57" s="52"/>
      <c r="E57" s="52">
        <v>70</v>
      </c>
      <c r="F57" s="54">
        <v>41042</v>
      </c>
      <c r="G57" s="53" t="s">
        <v>295</v>
      </c>
      <c r="H57" s="54">
        <v>41053</v>
      </c>
      <c r="I57" s="52" t="s">
        <v>292</v>
      </c>
      <c r="J57" s="4" t="str">
        <f t="shared" si="0"/>
        <v>VEJEZ</v>
      </c>
      <c r="K57" s="4"/>
      <c r="L57" s="4"/>
      <c r="M57" s="4"/>
      <c r="N57" s="4"/>
    </row>
    <row r="58" spans="2:14" ht="50.1" customHeight="1" x14ac:dyDescent="0.2">
      <c r="B58" s="127"/>
      <c r="C58" s="52"/>
      <c r="D58" s="52" t="s">
        <v>7</v>
      </c>
      <c r="E58" s="52">
        <v>70</v>
      </c>
      <c r="F58" s="54">
        <v>41053</v>
      </c>
      <c r="G58" s="53" t="s">
        <v>295</v>
      </c>
      <c r="H58" s="54">
        <v>41058</v>
      </c>
      <c r="I58" s="52" t="s">
        <v>292</v>
      </c>
      <c r="J58" s="4" t="str">
        <f t="shared" si="0"/>
        <v>VEJEZ</v>
      </c>
      <c r="K58" s="4"/>
      <c r="L58" s="4"/>
      <c r="M58" s="4"/>
      <c r="N58" s="4"/>
    </row>
    <row r="59" spans="2:14" ht="50.1" customHeight="1" x14ac:dyDescent="0.2">
      <c r="B59" s="127"/>
      <c r="C59" s="52" t="s">
        <v>6</v>
      </c>
      <c r="D59" s="52"/>
      <c r="E59" s="52" t="s">
        <v>174</v>
      </c>
      <c r="F59" s="54">
        <v>41058</v>
      </c>
      <c r="G59" s="53" t="s">
        <v>295</v>
      </c>
      <c r="H59" s="54">
        <v>41060</v>
      </c>
      <c r="I59" s="52" t="s">
        <v>292</v>
      </c>
      <c r="J59" s="4" t="s">
        <v>297</v>
      </c>
      <c r="K59" s="4"/>
      <c r="L59" s="4"/>
      <c r="M59" s="4"/>
      <c r="N59" s="4"/>
    </row>
    <row r="60" spans="2:14" ht="50.1" customHeight="1" x14ac:dyDescent="0.2">
      <c r="B60" s="127"/>
      <c r="C60" s="52" t="s">
        <v>6</v>
      </c>
      <c r="D60" s="52"/>
      <c r="E60" s="52">
        <v>59</v>
      </c>
      <c r="F60" s="54">
        <v>41060</v>
      </c>
      <c r="G60" s="53" t="s">
        <v>295</v>
      </c>
      <c r="H60" s="54">
        <v>41060</v>
      </c>
      <c r="I60" s="52" t="s">
        <v>292</v>
      </c>
      <c r="J60" s="4" t="str">
        <f t="shared" si="0"/>
        <v>ADULTEZ</v>
      </c>
      <c r="K60" s="4"/>
      <c r="L60" s="4"/>
      <c r="M60" s="4"/>
      <c r="N60" s="4"/>
    </row>
    <row r="61" spans="2:14" ht="50.1" customHeight="1" x14ac:dyDescent="0.2">
      <c r="B61" s="98"/>
      <c r="C61" s="167">
        <f>COUNTA(C54:C60)</f>
        <v>3</v>
      </c>
      <c r="D61" s="167">
        <f>COUNTA(D54:D60)</f>
        <v>4</v>
      </c>
      <c r="E61" s="57"/>
      <c r="F61" s="57"/>
      <c r="G61" s="58"/>
      <c r="H61" s="57"/>
      <c r="I61" s="57"/>
      <c r="J61" s="4"/>
      <c r="K61" s="4"/>
      <c r="L61" s="4"/>
      <c r="M61" s="4"/>
      <c r="N61" s="4"/>
    </row>
    <row r="62" spans="2:14" ht="50.1" customHeight="1" x14ac:dyDescent="0.2">
      <c r="B62" s="127" t="s">
        <v>15</v>
      </c>
      <c r="C62" s="52"/>
      <c r="D62" s="52" t="s">
        <v>7</v>
      </c>
      <c r="E62" s="52">
        <v>93</v>
      </c>
      <c r="F62" s="54">
        <v>41059</v>
      </c>
      <c r="G62" s="53" t="s">
        <v>295</v>
      </c>
      <c r="H62" s="54">
        <v>41064</v>
      </c>
      <c r="I62" s="52" t="s">
        <v>292</v>
      </c>
      <c r="J62" s="4" t="str">
        <f t="shared" si="0"/>
        <v>VEJEZ</v>
      </c>
      <c r="K62" s="4"/>
      <c r="L62" s="4"/>
      <c r="M62" s="4"/>
      <c r="N62" s="4"/>
    </row>
    <row r="63" spans="2:14" ht="50.1" customHeight="1" x14ac:dyDescent="0.2">
      <c r="B63" s="127"/>
      <c r="C63" s="52" t="s">
        <v>6</v>
      </c>
      <c r="D63" s="52"/>
      <c r="E63" s="52">
        <v>68</v>
      </c>
      <c r="F63" s="54">
        <v>41063</v>
      </c>
      <c r="G63" s="53" t="s">
        <v>295</v>
      </c>
      <c r="H63" s="54">
        <v>41064</v>
      </c>
      <c r="I63" s="52" t="s">
        <v>292</v>
      </c>
      <c r="J63" s="4" t="str">
        <f t="shared" si="0"/>
        <v>VEJEZ</v>
      </c>
      <c r="K63" s="4"/>
      <c r="L63" s="4"/>
      <c r="M63" s="4"/>
      <c r="N63" s="4"/>
    </row>
    <row r="64" spans="2:14" ht="50.1" customHeight="1" x14ac:dyDescent="0.2">
      <c r="B64" s="127"/>
      <c r="C64" s="52" t="s">
        <v>6</v>
      </c>
      <c r="D64" s="52"/>
      <c r="E64" s="52">
        <v>53</v>
      </c>
      <c r="F64" s="54">
        <v>41057</v>
      </c>
      <c r="G64" s="53" t="s">
        <v>295</v>
      </c>
      <c r="H64" s="54">
        <v>41065</v>
      </c>
      <c r="I64" s="52" t="s">
        <v>292</v>
      </c>
      <c r="J64" s="4" t="str">
        <f t="shared" si="0"/>
        <v>ADULTEZ</v>
      </c>
      <c r="K64" s="4"/>
      <c r="L64" s="4"/>
      <c r="M64" s="4"/>
      <c r="N64" s="4"/>
    </row>
    <row r="65" spans="2:14" ht="50.1" customHeight="1" x14ac:dyDescent="0.2">
      <c r="B65" s="127"/>
      <c r="C65" s="52" t="s">
        <v>6</v>
      </c>
      <c r="D65" s="52"/>
      <c r="E65" s="52">
        <v>84</v>
      </c>
      <c r="F65" s="54">
        <v>41062</v>
      </c>
      <c r="G65" s="53" t="s">
        <v>295</v>
      </c>
      <c r="H65" s="54">
        <v>41065</v>
      </c>
      <c r="I65" s="52" t="s">
        <v>292</v>
      </c>
      <c r="J65" s="4" t="str">
        <f t="shared" si="0"/>
        <v>VEJEZ</v>
      </c>
      <c r="K65" s="4"/>
      <c r="L65" s="4"/>
      <c r="M65" s="4"/>
      <c r="N65" s="4"/>
    </row>
    <row r="66" spans="2:14" ht="50.1" customHeight="1" x14ac:dyDescent="0.2">
      <c r="B66" s="127"/>
      <c r="C66" s="52"/>
      <c r="D66" s="52" t="s">
        <v>7</v>
      </c>
      <c r="E66" s="52">
        <v>90</v>
      </c>
      <c r="F66" s="54">
        <v>41059</v>
      </c>
      <c r="G66" s="53" t="s">
        <v>295</v>
      </c>
      <c r="H66" s="54">
        <v>41067</v>
      </c>
      <c r="I66" s="52" t="s">
        <v>293</v>
      </c>
      <c r="J66" s="4" t="str">
        <f t="shared" si="0"/>
        <v>VEJEZ</v>
      </c>
      <c r="K66" s="4"/>
      <c r="L66" s="4"/>
      <c r="M66" s="4"/>
      <c r="N66" s="4"/>
    </row>
    <row r="67" spans="2:14" ht="50.1" customHeight="1" x14ac:dyDescent="0.2">
      <c r="B67" s="127"/>
      <c r="C67" s="52"/>
      <c r="D67" s="52" t="s">
        <v>7</v>
      </c>
      <c r="E67" s="52">
        <v>81</v>
      </c>
      <c r="F67" s="54">
        <v>41064</v>
      </c>
      <c r="G67" s="53" t="s">
        <v>75</v>
      </c>
      <c r="H67" s="54">
        <v>41067</v>
      </c>
      <c r="I67" s="52" t="s">
        <v>292</v>
      </c>
      <c r="J67" s="4" t="str">
        <f t="shared" si="0"/>
        <v>VEJEZ</v>
      </c>
      <c r="K67" s="4"/>
      <c r="L67" s="4"/>
      <c r="M67" s="4"/>
      <c r="N67" s="4"/>
    </row>
    <row r="68" spans="2:14" ht="50.1" customHeight="1" x14ac:dyDescent="0.2">
      <c r="B68" s="127"/>
      <c r="C68" s="52"/>
      <c r="D68" s="52" t="s">
        <v>7</v>
      </c>
      <c r="E68" s="52">
        <v>53</v>
      </c>
      <c r="F68" s="54">
        <v>41068</v>
      </c>
      <c r="G68" s="53" t="s">
        <v>175</v>
      </c>
      <c r="H68" s="54">
        <v>41075</v>
      </c>
      <c r="I68" s="52" t="s">
        <v>292</v>
      </c>
      <c r="J68" s="4" t="str">
        <f t="shared" si="0"/>
        <v>ADULTEZ</v>
      </c>
      <c r="K68" s="4"/>
      <c r="L68" s="4"/>
      <c r="M68" s="4"/>
      <c r="N68" s="4"/>
    </row>
    <row r="69" spans="2:14" ht="50.1" customHeight="1" x14ac:dyDescent="0.2">
      <c r="B69" s="127"/>
      <c r="C69" s="52"/>
      <c r="D69" s="52" t="s">
        <v>7</v>
      </c>
      <c r="E69" s="52">
        <v>40</v>
      </c>
      <c r="F69" s="54">
        <v>41077</v>
      </c>
      <c r="G69" s="53" t="s">
        <v>42</v>
      </c>
      <c r="H69" s="54">
        <v>41081</v>
      </c>
      <c r="I69" s="52" t="s">
        <v>292</v>
      </c>
      <c r="J69" s="4" t="str">
        <f t="shared" si="0"/>
        <v>ADULTEZ</v>
      </c>
      <c r="K69" s="4"/>
      <c r="L69" s="4"/>
      <c r="M69" s="4"/>
      <c r="N69" s="4"/>
    </row>
    <row r="70" spans="2:14" ht="50.1" customHeight="1" x14ac:dyDescent="0.2">
      <c r="B70" s="127"/>
      <c r="C70" s="52"/>
      <c r="D70" s="52" t="s">
        <v>7</v>
      </c>
      <c r="E70" s="52">
        <v>62</v>
      </c>
      <c r="F70" s="54">
        <v>41084</v>
      </c>
      <c r="G70" s="53" t="s">
        <v>295</v>
      </c>
      <c r="H70" s="54">
        <v>41086</v>
      </c>
      <c r="I70" s="52" t="s">
        <v>292</v>
      </c>
      <c r="J70" s="4" t="str">
        <f t="shared" ref="J70:J133" si="1">IF(E70&lt;=5,"PRIMERA INFANCIA",IF(E70&lt;=11,"INFANCIA",IF(E70&lt;=18,"ADOLESCENCIA",IF(E70&lt;=26,"JUVENTUD",IF(E70&lt;=59,"ADULTEZ",IF(E70&gt;60,"VEJEZ"))))))</f>
        <v>VEJEZ</v>
      </c>
      <c r="K70" s="4"/>
      <c r="L70" s="4"/>
      <c r="M70" s="4"/>
      <c r="N70" s="4"/>
    </row>
    <row r="71" spans="2:14" ht="30" x14ac:dyDescent="0.2">
      <c r="B71" s="127"/>
      <c r="C71" s="52" t="s">
        <v>6</v>
      </c>
      <c r="D71" s="52"/>
      <c r="E71" s="52">
        <v>73</v>
      </c>
      <c r="F71" s="54">
        <v>41083</v>
      </c>
      <c r="G71" s="53" t="s">
        <v>176</v>
      </c>
      <c r="H71" s="54">
        <v>41087</v>
      </c>
      <c r="I71" s="52" t="s">
        <v>292</v>
      </c>
      <c r="J71" s="4" t="str">
        <f t="shared" si="1"/>
        <v>VEJEZ</v>
      </c>
      <c r="K71" s="4"/>
      <c r="L71" s="4"/>
      <c r="M71" s="4"/>
      <c r="N71" s="4"/>
    </row>
    <row r="72" spans="2:14" ht="50.1" customHeight="1" x14ac:dyDescent="0.2">
      <c r="B72" s="127"/>
      <c r="C72" s="52" t="s">
        <v>6</v>
      </c>
      <c r="D72" s="52"/>
      <c r="E72" s="52">
        <v>22</v>
      </c>
      <c r="F72" s="54">
        <v>41086</v>
      </c>
      <c r="G72" s="53" t="s">
        <v>176</v>
      </c>
      <c r="H72" s="54">
        <v>41088</v>
      </c>
      <c r="I72" s="52" t="s">
        <v>91</v>
      </c>
      <c r="J72" s="4" t="str">
        <f t="shared" si="1"/>
        <v>JUVENTUD</v>
      </c>
      <c r="K72" s="4"/>
      <c r="L72" s="4"/>
      <c r="M72" s="4"/>
      <c r="N72" s="4"/>
    </row>
    <row r="73" spans="2:14" ht="50.1" customHeight="1" x14ac:dyDescent="0.2">
      <c r="B73" s="98"/>
      <c r="C73" s="167">
        <f>COUNTA(C62:C72)</f>
        <v>5</v>
      </c>
      <c r="D73" s="167">
        <f>COUNTA(D62:D72)</f>
        <v>6</v>
      </c>
      <c r="E73" s="57"/>
      <c r="F73" s="57"/>
      <c r="G73" s="58"/>
      <c r="H73" s="57"/>
      <c r="I73" s="57"/>
      <c r="J73" s="4"/>
      <c r="K73" s="4"/>
      <c r="L73" s="4"/>
      <c r="M73" s="4"/>
      <c r="N73" s="4"/>
    </row>
    <row r="74" spans="2:14" ht="50.1" customHeight="1" x14ac:dyDescent="0.2">
      <c r="B74" s="127" t="s">
        <v>16</v>
      </c>
      <c r="C74" s="52"/>
      <c r="D74" s="52" t="s">
        <v>7</v>
      </c>
      <c r="E74" s="52">
        <v>82</v>
      </c>
      <c r="F74" s="54">
        <v>41102</v>
      </c>
      <c r="G74" s="53" t="s">
        <v>50</v>
      </c>
      <c r="H74" s="54">
        <v>41102</v>
      </c>
      <c r="I74" s="52" t="s">
        <v>292</v>
      </c>
      <c r="J74" s="4" t="str">
        <f t="shared" si="1"/>
        <v>VEJEZ</v>
      </c>
      <c r="K74" s="4"/>
      <c r="L74" s="4"/>
      <c r="M74" s="4"/>
      <c r="N74" s="4"/>
    </row>
    <row r="75" spans="2:14" ht="15" x14ac:dyDescent="0.2">
      <c r="B75" s="127"/>
      <c r="C75" s="52"/>
      <c r="D75" s="52" t="s">
        <v>7</v>
      </c>
      <c r="E75" s="52">
        <v>99</v>
      </c>
      <c r="F75" s="54">
        <v>41100</v>
      </c>
      <c r="G75" s="53" t="s">
        <v>295</v>
      </c>
      <c r="H75" s="54">
        <v>41102</v>
      </c>
      <c r="I75" s="52" t="s">
        <v>292</v>
      </c>
      <c r="J75" s="4" t="str">
        <f t="shared" si="1"/>
        <v>VEJEZ</v>
      </c>
      <c r="K75" s="4"/>
      <c r="L75" s="4"/>
      <c r="M75" s="4"/>
      <c r="N75" s="4"/>
    </row>
    <row r="76" spans="2:14" ht="50.1" customHeight="1" x14ac:dyDescent="0.2">
      <c r="B76" s="127"/>
      <c r="C76" s="52" t="s">
        <v>6</v>
      </c>
      <c r="D76" s="52"/>
      <c r="E76" s="52">
        <v>38</v>
      </c>
      <c r="F76" s="54">
        <v>41103</v>
      </c>
      <c r="G76" s="53" t="s">
        <v>295</v>
      </c>
      <c r="H76" s="54">
        <v>41106</v>
      </c>
      <c r="I76" s="52" t="s">
        <v>293</v>
      </c>
      <c r="J76" s="4" t="str">
        <f t="shared" si="1"/>
        <v>ADULTEZ</v>
      </c>
      <c r="K76" s="4"/>
      <c r="L76" s="4"/>
      <c r="M76" s="4"/>
      <c r="N76" s="4"/>
    </row>
    <row r="77" spans="2:14" ht="50.1" customHeight="1" x14ac:dyDescent="0.2">
      <c r="B77" s="127"/>
      <c r="C77" s="52"/>
      <c r="D77" s="52" t="s">
        <v>7</v>
      </c>
      <c r="E77" s="52">
        <v>45</v>
      </c>
      <c r="F77" s="54">
        <v>41102</v>
      </c>
      <c r="G77" s="53" t="s">
        <v>57</v>
      </c>
      <c r="H77" s="54">
        <v>41107</v>
      </c>
      <c r="I77" s="52" t="s">
        <v>292</v>
      </c>
      <c r="J77" s="4" t="str">
        <f t="shared" si="1"/>
        <v>ADULTEZ</v>
      </c>
      <c r="K77" s="4"/>
      <c r="L77" s="4"/>
      <c r="M77" s="4"/>
      <c r="N77" s="4"/>
    </row>
    <row r="78" spans="2:14" ht="50.1" customHeight="1" x14ac:dyDescent="0.2">
      <c r="B78" s="127"/>
      <c r="C78" s="52"/>
      <c r="D78" s="52" t="s">
        <v>7</v>
      </c>
      <c r="E78" s="52">
        <v>99</v>
      </c>
      <c r="F78" s="54">
        <v>41099</v>
      </c>
      <c r="G78" s="53" t="s">
        <v>295</v>
      </c>
      <c r="H78" s="54">
        <v>41109</v>
      </c>
      <c r="I78" s="52" t="s">
        <v>293</v>
      </c>
      <c r="J78" s="4" t="str">
        <f t="shared" si="1"/>
        <v>VEJEZ</v>
      </c>
      <c r="K78" s="4"/>
      <c r="L78" s="4"/>
      <c r="M78" s="4"/>
      <c r="N78" s="4"/>
    </row>
    <row r="79" spans="2:14" ht="50.1" customHeight="1" x14ac:dyDescent="0.2">
      <c r="B79" s="127"/>
      <c r="C79" s="52" t="s">
        <v>6</v>
      </c>
      <c r="D79" s="52"/>
      <c r="E79" s="52">
        <v>77</v>
      </c>
      <c r="F79" s="54">
        <v>41113</v>
      </c>
      <c r="G79" s="53" t="s">
        <v>50</v>
      </c>
      <c r="H79" s="54">
        <v>41116</v>
      </c>
      <c r="I79" s="52" t="s">
        <v>292</v>
      </c>
      <c r="J79" s="4" t="str">
        <f t="shared" si="1"/>
        <v>VEJEZ</v>
      </c>
      <c r="K79" s="4"/>
      <c r="L79" s="4"/>
      <c r="M79" s="4"/>
      <c r="N79" s="4"/>
    </row>
    <row r="80" spans="2:14" ht="50.1" customHeight="1" x14ac:dyDescent="0.2">
      <c r="B80" s="127"/>
      <c r="C80" s="52" t="s">
        <v>6</v>
      </c>
      <c r="D80" s="52"/>
      <c r="E80" s="52">
        <v>78</v>
      </c>
      <c r="F80" s="54">
        <v>41110</v>
      </c>
      <c r="G80" s="53" t="s">
        <v>50</v>
      </c>
      <c r="H80" s="54">
        <v>41121</v>
      </c>
      <c r="I80" s="52" t="s">
        <v>292</v>
      </c>
      <c r="J80" s="4" t="str">
        <f t="shared" si="1"/>
        <v>VEJEZ</v>
      </c>
      <c r="K80" s="4"/>
      <c r="L80" s="4"/>
      <c r="M80" s="4"/>
      <c r="N80" s="4"/>
    </row>
    <row r="81" spans="2:14" ht="50.1" customHeight="1" x14ac:dyDescent="0.2">
      <c r="B81" s="98"/>
      <c r="C81" s="167">
        <f>COUNTA(C74:C80)</f>
        <v>3</v>
      </c>
      <c r="D81" s="167">
        <f>COUNTA(D74:D80)</f>
        <v>4</v>
      </c>
      <c r="E81" s="57"/>
      <c r="F81" s="57"/>
      <c r="G81" s="58"/>
      <c r="H81" s="57"/>
      <c r="I81" s="57"/>
      <c r="J81" s="4"/>
      <c r="K81" s="4"/>
      <c r="L81" s="4"/>
      <c r="M81" s="4"/>
      <c r="N81" s="4"/>
    </row>
    <row r="82" spans="2:14" ht="50.1" customHeight="1" x14ac:dyDescent="0.2">
      <c r="B82" s="127" t="s">
        <v>17</v>
      </c>
      <c r="C82" s="52" t="s">
        <v>6</v>
      </c>
      <c r="D82" s="52"/>
      <c r="E82" s="52">
        <v>64</v>
      </c>
      <c r="F82" s="54">
        <v>41120</v>
      </c>
      <c r="G82" s="53" t="s">
        <v>84</v>
      </c>
      <c r="H82" s="54">
        <v>41123</v>
      </c>
      <c r="I82" s="52" t="s">
        <v>292</v>
      </c>
      <c r="J82" s="4" t="str">
        <f t="shared" si="1"/>
        <v>VEJEZ</v>
      </c>
      <c r="K82" s="4"/>
      <c r="L82" s="4"/>
      <c r="M82" s="4"/>
      <c r="N82" s="4"/>
    </row>
    <row r="83" spans="2:14" ht="50.1" customHeight="1" x14ac:dyDescent="0.2">
      <c r="B83" s="127"/>
      <c r="C83" s="52" t="s">
        <v>6</v>
      </c>
      <c r="D83" s="52"/>
      <c r="E83" s="52">
        <v>44</v>
      </c>
      <c r="F83" s="54">
        <v>41120</v>
      </c>
      <c r="G83" s="53" t="s">
        <v>296</v>
      </c>
      <c r="H83" s="54">
        <v>41129</v>
      </c>
      <c r="I83" s="52" t="s">
        <v>92</v>
      </c>
      <c r="J83" s="4" t="str">
        <f t="shared" si="1"/>
        <v>ADULTEZ</v>
      </c>
      <c r="K83" s="4"/>
      <c r="L83" s="4"/>
      <c r="M83" s="4"/>
      <c r="N83" s="4"/>
    </row>
    <row r="84" spans="2:14" ht="50.1" customHeight="1" x14ac:dyDescent="0.2">
      <c r="B84" s="127"/>
      <c r="C84" s="52" t="s">
        <v>6</v>
      </c>
      <c r="D84" s="52"/>
      <c r="E84" s="52">
        <v>19</v>
      </c>
      <c r="F84" s="54">
        <v>41126</v>
      </c>
      <c r="G84" s="53" t="s">
        <v>296</v>
      </c>
      <c r="H84" s="54">
        <v>41134</v>
      </c>
      <c r="I84" s="52" t="s">
        <v>88</v>
      </c>
      <c r="J84" s="4" t="str">
        <f t="shared" si="1"/>
        <v>JUVENTUD</v>
      </c>
      <c r="K84" s="4"/>
      <c r="L84" s="4"/>
      <c r="M84" s="4"/>
      <c r="N84" s="4"/>
    </row>
    <row r="85" spans="2:14" ht="50.1" customHeight="1" x14ac:dyDescent="0.2">
      <c r="B85" s="127"/>
      <c r="C85" s="52"/>
      <c r="D85" s="52" t="s">
        <v>7</v>
      </c>
      <c r="E85" s="52">
        <v>61</v>
      </c>
      <c r="F85" s="54">
        <v>41134</v>
      </c>
      <c r="G85" s="53" t="s">
        <v>177</v>
      </c>
      <c r="H85" s="54">
        <v>41135</v>
      </c>
      <c r="I85" s="52" t="s">
        <v>292</v>
      </c>
      <c r="J85" s="4" t="str">
        <f t="shared" si="1"/>
        <v>VEJEZ</v>
      </c>
      <c r="K85" s="4"/>
      <c r="L85" s="4"/>
      <c r="M85" s="4"/>
      <c r="N85" s="4"/>
    </row>
    <row r="86" spans="2:14" ht="50.1" customHeight="1" x14ac:dyDescent="0.2">
      <c r="B86" s="127"/>
      <c r="C86" s="52" t="s">
        <v>6</v>
      </c>
      <c r="D86" s="52"/>
      <c r="E86" s="52">
        <v>91</v>
      </c>
      <c r="F86" s="54">
        <v>41123</v>
      </c>
      <c r="G86" s="53" t="s">
        <v>295</v>
      </c>
      <c r="H86" s="54">
        <v>41135</v>
      </c>
      <c r="I86" s="52" t="s">
        <v>293</v>
      </c>
      <c r="J86" s="4" t="str">
        <f t="shared" si="1"/>
        <v>VEJEZ</v>
      </c>
      <c r="K86" s="4"/>
      <c r="L86" s="4"/>
      <c r="M86" s="4"/>
      <c r="N86" s="4"/>
    </row>
    <row r="87" spans="2:14" ht="50.1" customHeight="1" x14ac:dyDescent="0.2">
      <c r="B87" s="127"/>
      <c r="C87" s="52"/>
      <c r="D87" s="52" t="s">
        <v>7</v>
      </c>
      <c r="E87" s="52">
        <v>53</v>
      </c>
      <c r="F87" s="54">
        <v>41133</v>
      </c>
      <c r="G87" s="53" t="s">
        <v>295</v>
      </c>
      <c r="H87" s="54">
        <v>41135</v>
      </c>
      <c r="I87" s="52" t="s">
        <v>292</v>
      </c>
      <c r="J87" s="4" t="str">
        <f t="shared" si="1"/>
        <v>ADULTEZ</v>
      </c>
      <c r="K87" s="4"/>
      <c r="L87" s="4"/>
      <c r="M87" s="4"/>
      <c r="N87" s="4"/>
    </row>
    <row r="88" spans="2:14" ht="50.1" customHeight="1" x14ac:dyDescent="0.2">
      <c r="B88" s="127"/>
      <c r="C88" s="52" t="s">
        <v>6</v>
      </c>
      <c r="D88" s="52"/>
      <c r="E88" s="52">
        <v>81</v>
      </c>
      <c r="F88" s="54">
        <v>41134</v>
      </c>
      <c r="G88" s="53" t="s">
        <v>296</v>
      </c>
      <c r="H88" s="54">
        <v>41136</v>
      </c>
      <c r="I88" s="52" t="s">
        <v>292</v>
      </c>
      <c r="J88" s="4" t="str">
        <f t="shared" si="1"/>
        <v>VEJEZ</v>
      </c>
      <c r="K88" s="4"/>
      <c r="L88" s="4"/>
      <c r="M88" s="4"/>
      <c r="N88" s="4"/>
    </row>
    <row r="89" spans="2:14" ht="50.1" customHeight="1" x14ac:dyDescent="0.2">
      <c r="B89" s="127"/>
      <c r="C89" s="52" t="s">
        <v>6</v>
      </c>
      <c r="D89" s="52"/>
      <c r="E89" s="52">
        <v>74</v>
      </c>
      <c r="F89" s="54">
        <v>41136</v>
      </c>
      <c r="G89" s="53" t="s">
        <v>99</v>
      </c>
      <c r="H89" s="54">
        <v>41138</v>
      </c>
      <c r="I89" s="52" t="s">
        <v>292</v>
      </c>
      <c r="J89" s="4" t="str">
        <f t="shared" si="1"/>
        <v>VEJEZ</v>
      </c>
      <c r="K89" s="4"/>
      <c r="L89" s="4"/>
      <c r="M89" s="4"/>
      <c r="N89" s="4"/>
    </row>
    <row r="90" spans="2:14" ht="50.1" customHeight="1" x14ac:dyDescent="0.2">
      <c r="B90" s="127"/>
      <c r="C90" s="52"/>
      <c r="D90" s="52" t="s">
        <v>7</v>
      </c>
      <c r="E90" s="52">
        <v>91</v>
      </c>
      <c r="F90" s="54">
        <v>41132</v>
      </c>
      <c r="G90" s="53" t="s">
        <v>296</v>
      </c>
      <c r="H90" s="54">
        <v>41138</v>
      </c>
      <c r="I90" s="52" t="s">
        <v>293</v>
      </c>
      <c r="J90" s="4" t="str">
        <f t="shared" si="1"/>
        <v>VEJEZ</v>
      </c>
      <c r="K90" s="4"/>
      <c r="L90" s="4"/>
      <c r="M90" s="4"/>
      <c r="N90" s="4"/>
    </row>
    <row r="91" spans="2:14" ht="50.1" customHeight="1" x14ac:dyDescent="0.2">
      <c r="B91" s="127"/>
      <c r="C91" s="52" t="s">
        <v>6</v>
      </c>
      <c r="D91" s="52"/>
      <c r="E91" s="52">
        <v>63</v>
      </c>
      <c r="F91" s="54">
        <v>41135</v>
      </c>
      <c r="G91" s="53" t="s">
        <v>296</v>
      </c>
      <c r="H91" s="54">
        <v>41141</v>
      </c>
      <c r="I91" s="52" t="s">
        <v>292</v>
      </c>
      <c r="J91" s="4" t="str">
        <f t="shared" si="1"/>
        <v>VEJEZ</v>
      </c>
      <c r="K91" s="4"/>
      <c r="L91" s="4"/>
      <c r="M91" s="4"/>
      <c r="N91" s="4"/>
    </row>
    <row r="92" spans="2:14" ht="50.1" customHeight="1" x14ac:dyDescent="0.2">
      <c r="B92" s="127"/>
      <c r="C92" s="52"/>
      <c r="D92" s="52" t="s">
        <v>7</v>
      </c>
      <c r="E92" s="52">
        <v>83</v>
      </c>
      <c r="F92" s="54">
        <v>41135</v>
      </c>
      <c r="G92" s="53" t="s">
        <v>295</v>
      </c>
      <c r="H92" s="54">
        <v>41141</v>
      </c>
      <c r="I92" s="52" t="s">
        <v>292</v>
      </c>
      <c r="J92" s="4" t="str">
        <f t="shared" si="1"/>
        <v>VEJEZ</v>
      </c>
      <c r="K92" s="4"/>
      <c r="L92" s="4"/>
      <c r="M92" s="4"/>
      <c r="N92" s="4"/>
    </row>
    <row r="93" spans="2:14" ht="50.1" customHeight="1" x14ac:dyDescent="0.2">
      <c r="B93" s="127"/>
      <c r="C93" s="52" t="s">
        <v>6</v>
      </c>
      <c r="D93" s="52"/>
      <c r="E93" s="52">
        <v>84</v>
      </c>
      <c r="F93" s="54">
        <v>41139</v>
      </c>
      <c r="G93" s="53" t="s">
        <v>89</v>
      </c>
      <c r="H93" s="54">
        <v>41142</v>
      </c>
      <c r="I93" s="52" t="s">
        <v>292</v>
      </c>
      <c r="J93" s="4" t="str">
        <f t="shared" si="1"/>
        <v>VEJEZ</v>
      </c>
      <c r="K93" s="4"/>
      <c r="L93" s="4"/>
      <c r="M93" s="4"/>
      <c r="N93" s="4"/>
    </row>
    <row r="94" spans="2:14" ht="50.1" customHeight="1" x14ac:dyDescent="0.2">
      <c r="B94" s="127"/>
      <c r="C94" s="52" t="s">
        <v>6</v>
      </c>
      <c r="D94" s="52"/>
      <c r="E94" s="52">
        <v>30</v>
      </c>
      <c r="F94" s="54">
        <v>41144</v>
      </c>
      <c r="G94" s="53" t="s">
        <v>57</v>
      </c>
      <c r="H94" s="54">
        <v>41148</v>
      </c>
      <c r="I94" s="52" t="s">
        <v>292</v>
      </c>
      <c r="J94" s="4" t="str">
        <f t="shared" si="1"/>
        <v>ADULTEZ</v>
      </c>
      <c r="K94" s="4"/>
      <c r="L94" s="4"/>
      <c r="M94" s="4"/>
      <c r="N94" s="4"/>
    </row>
    <row r="95" spans="2:14" ht="50.1" customHeight="1" x14ac:dyDescent="0.2">
      <c r="B95" s="127"/>
      <c r="C95" s="52"/>
      <c r="D95" s="52" t="s">
        <v>7</v>
      </c>
      <c r="E95" s="52">
        <v>63</v>
      </c>
      <c r="F95" s="54">
        <v>41135</v>
      </c>
      <c r="G95" s="53" t="s">
        <v>296</v>
      </c>
      <c r="H95" s="54">
        <v>41148</v>
      </c>
      <c r="I95" s="52" t="s">
        <v>292</v>
      </c>
      <c r="J95" s="4" t="str">
        <f t="shared" si="1"/>
        <v>VEJEZ</v>
      </c>
      <c r="K95" s="4"/>
      <c r="L95" s="4"/>
      <c r="M95" s="4"/>
      <c r="N95" s="4"/>
    </row>
    <row r="96" spans="2:14" ht="50.1" customHeight="1" x14ac:dyDescent="0.2">
      <c r="B96" s="127"/>
      <c r="C96" s="52"/>
      <c r="D96" s="52" t="s">
        <v>7</v>
      </c>
      <c r="E96" s="52">
        <v>67</v>
      </c>
      <c r="F96" s="54">
        <v>41136</v>
      </c>
      <c r="G96" s="53" t="s">
        <v>296</v>
      </c>
      <c r="H96" s="54">
        <v>41149</v>
      </c>
      <c r="I96" s="52" t="s">
        <v>292</v>
      </c>
      <c r="J96" s="4" t="str">
        <f t="shared" si="1"/>
        <v>VEJEZ</v>
      </c>
      <c r="K96" s="4"/>
      <c r="L96" s="4"/>
      <c r="M96" s="4"/>
      <c r="N96" s="4"/>
    </row>
    <row r="97" spans="2:14" ht="50.1" customHeight="1" x14ac:dyDescent="0.2">
      <c r="B97" s="98"/>
      <c r="C97" s="167">
        <f>COUNTA(C82:C96)</f>
        <v>9</v>
      </c>
      <c r="D97" s="167">
        <f>COUNTA(D82:D96)</f>
        <v>6</v>
      </c>
      <c r="E97" s="57"/>
      <c r="F97" s="57"/>
      <c r="G97" s="58"/>
      <c r="H97" s="57"/>
      <c r="I97" s="55"/>
      <c r="J97" s="4"/>
      <c r="K97" s="4"/>
      <c r="L97" s="4"/>
      <c r="M97" s="4"/>
      <c r="N97" s="4"/>
    </row>
    <row r="98" spans="2:14" ht="50.1" customHeight="1" x14ac:dyDescent="0.2">
      <c r="B98" s="127" t="s">
        <v>18</v>
      </c>
      <c r="C98" s="52" t="s">
        <v>6</v>
      </c>
      <c r="D98" s="52"/>
      <c r="E98" s="52">
        <v>35</v>
      </c>
      <c r="F98" s="54">
        <v>41152</v>
      </c>
      <c r="G98" s="53" t="s">
        <v>99</v>
      </c>
      <c r="H98" s="54">
        <v>41155</v>
      </c>
      <c r="I98" s="61" t="s">
        <v>292</v>
      </c>
      <c r="J98" s="4" t="str">
        <f t="shared" si="1"/>
        <v>ADULTEZ</v>
      </c>
      <c r="K98" s="4"/>
      <c r="L98" s="4"/>
      <c r="M98" s="4"/>
      <c r="N98" s="4"/>
    </row>
    <row r="99" spans="2:14" ht="30" x14ac:dyDescent="0.2">
      <c r="B99" s="129"/>
      <c r="C99" s="52" t="s">
        <v>6</v>
      </c>
      <c r="D99" s="52"/>
      <c r="E99" s="52">
        <v>79</v>
      </c>
      <c r="F99" s="54">
        <v>41154</v>
      </c>
      <c r="G99" s="53" t="s">
        <v>309</v>
      </c>
      <c r="H99" s="54">
        <v>41157</v>
      </c>
      <c r="I99" s="61" t="s">
        <v>293</v>
      </c>
      <c r="J99" s="4" t="str">
        <f t="shared" si="1"/>
        <v>VEJEZ</v>
      </c>
      <c r="K99" s="4"/>
      <c r="L99" s="4"/>
      <c r="M99" s="4"/>
      <c r="N99" s="4"/>
    </row>
    <row r="100" spans="2:14" ht="50.1" customHeight="1" x14ac:dyDescent="0.2">
      <c r="B100" s="127"/>
      <c r="C100" s="52"/>
      <c r="D100" s="52" t="s">
        <v>7</v>
      </c>
      <c r="E100" s="52">
        <v>83</v>
      </c>
      <c r="F100" s="54">
        <v>41154</v>
      </c>
      <c r="G100" s="53" t="s">
        <v>296</v>
      </c>
      <c r="H100" s="54">
        <v>41159</v>
      </c>
      <c r="I100" s="61" t="s">
        <v>292</v>
      </c>
      <c r="J100" s="4" t="str">
        <f t="shared" si="1"/>
        <v>VEJEZ</v>
      </c>
      <c r="K100" s="4"/>
      <c r="L100" s="4"/>
      <c r="M100" s="4"/>
      <c r="N100" s="4"/>
    </row>
    <row r="101" spans="2:14" ht="50.1" customHeight="1" x14ac:dyDescent="0.2">
      <c r="B101" s="127"/>
      <c r="C101" s="52"/>
      <c r="D101" s="52" t="s">
        <v>7</v>
      </c>
      <c r="E101" s="52">
        <v>95</v>
      </c>
      <c r="F101" s="54">
        <v>41159</v>
      </c>
      <c r="G101" s="53" t="s">
        <v>296</v>
      </c>
      <c r="H101" s="54">
        <v>41163</v>
      </c>
      <c r="I101" s="61" t="s">
        <v>293</v>
      </c>
      <c r="J101" s="4" t="str">
        <f t="shared" si="1"/>
        <v>VEJEZ</v>
      </c>
      <c r="K101" s="4"/>
      <c r="L101" s="4"/>
      <c r="M101" s="4"/>
      <c r="N101" s="4"/>
    </row>
    <row r="102" spans="2:14" ht="50.1" customHeight="1" x14ac:dyDescent="0.2">
      <c r="B102" s="127"/>
      <c r="C102" s="52" t="s">
        <v>6</v>
      </c>
      <c r="D102" s="52"/>
      <c r="E102" s="52">
        <v>66</v>
      </c>
      <c r="F102" s="52" t="s">
        <v>105</v>
      </c>
      <c r="G102" s="53" t="s">
        <v>295</v>
      </c>
      <c r="H102" s="54">
        <v>41164</v>
      </c>
      <c r="I102" s="61" t="s">
        <v>292</v>
      </c>
      <c r="J102" s="4" t="str">
        <f t="shared" si="1"/>
        <v>VEJEZ</v>
      </c>
      <c r="K102" s="4"/>
      <c r="L102" s="4"/>
      <c r="M102" s="4"/>
      <c r="N102" s="4"/>
    </row>
    <row r="103" spans="2:14" ht="50.1" customHeight="1" x14ac:dyDescent="0.2">
      <c r="B103" s="127"/>
      <c r="C103" s="52" t="s">
        <v>6</v>
      </c>
      <c r="D103" s="52"/>
      <c r="E103" s="52">
        <v>56</v>
      </c>
      <c r="F103" s="54">
        <v>41167</v>
      </c>
      <c r="G103" s="53" t="s">
        <v>295</v>
      </c>
      <c r="H103" s="54">
        <v>41169</v>
      </c>
      <c r="I103" s="61" t="s">
        <v>293</v>
      </c>
      <c r="J103" s="4" t="str">
        <f t="shared" si="1"/>
        <v>ADULTEZ</v>
      </c>
      <c r="K103" s="4"/>
      <c r="L103" s="4"/>
      <c r="M103" s="4"/>
      <c r="N103" s="4"/>
    </row>
    <row r="104" spans="2:14" ht="50.1" customHeight="1" x14ac:dyDescent="0.2">
      <c r="B104" s="127"/>
      <c r="C104" s="52"/>
      <c r="D104" s="52" t="s">
        <v>7</v>
      </c>
      <c r="E104" s="52">
        <v>84</v>
      </c>
      <c r="F104" s="54">
        <v>41165</v>
      </c>
      <c r="G104" s="53" t="s">
        <v>296</v>
      </c>
      <c r="H104" s="54">
        <v>41169</v>
      </c>
      <c r="I104" s="61" t="s">
        <v>292</v>
      </c>
      <c r="J104" s="4" t="str">
        <f t="shared" si="1"/>
        <v>VEJEZ</v>
      </c>
      <c r="K104" s="4"/>
      <c r="L104" s="4"/>
      <c r="M104" s="4"/>
      <c r="N104" s="4"/>
    </row>
    <row r="105" spans="2:14" ht="50.1" customHeight="1" x14ac:dyDescent="0.2">
      <c r="B105" s="127"/>
      <c r="C105" s="52"/>
      <c r="D105" s="52" t="s">
        <v>7</v>
      </c>
      <c r="E105" s="52">
        <v>85</v>
      </c>
      <c r="F105" s="54">
        <v>41165</v>
      </c>
      <c r="G105" s="53" t="s">
        <v>295</v>
      </c>
      <c r="H105" s="54">
        <v>41170</v>
      </c>
      <c r="I105" s="61" t="s">
        <v>293</v>
      </c>
      <c r="J105" s="4" t="str">
        <f t="shared" si="1"/>
        <v>VEJEZ</v>
      </c>
      <c r="K105" s="4"/>
      <c r="L105" s="4"/>
      <c r="M105" s="4"/>
      <c r="N105" s="4"/>
    </row>
    <row r="106" spans="2:14" ht="50.1" customHeight="1" x14ac:dyDescent="0.2">
      <c r="B106" s="127"/>
      <c r="C106" s="52" t="s">
        <v>6</v>
      </c>
      <c r="D106" s="52"/>
      <c r="E106" s="52">
        <v>96</v>
      </c>
      <c r="F106" s="54">
        <v>41166</v>
      </c>
      <c r="G106" s="53" t="s">
        <v>295</v>
      </c>
      <c r="H106" s="54">
        <v>41170</v>
      </c>
      <c r="I106" s="61" t="s">
        <v>292</v>
      </c>
      <c r="J106" s="4" t="str">
        <f t="shared" si="1"/>
        <v>VEJEZ</v>
      </c>
      <c r="K106" s="4"/>
      <c r="L106" s="4"/>
      <c r="M106" s="4"/>
      <c r="N106" s="4"/>
    </row>
    <row r="107" spans="2:14" ht="50.1" customHeight="1" x14ac:dyDescent="0.2">
      <c r="B107" s="127"/>
      <c r="C107" s="52"/>
      <c r="D107" s="52" t="s">
        <v>7</v>
      </c>
      <c r="E107" s="52">
        <v>66</v>
      </c>
      <c r="F107" s="54">
        <v>41170</v>
      </c>
      <c r="G107" s="53" t="s">
        <v>99</v>
      </c>
      <c r="H107" s="54">
        <v>41171</v>
      </c>
      <c r="I107" s="61" t="s">
        <v>292</v>
      </c>
      <c r="J107" s="4" t="str">
        <f t="shared" si="1"/>
        <v>VEJEZ</v>
      </c>
      <c r="K107" s="4"/>
      <c r="L107" s="4"/>
      <c r="M107" s="4"/>
      <c r="N107" s="4"/>
    </row>
    <row r="108" spans="2:14" ht="50.1" customHeight="1" x14ac:dyDescent="0.2">
      <c r="B108" s="127"/>
      <c r="C108" s="52" t="s">
        <v>6</v>
      </c>
      <c r="D108" s="52"/>
      <c r="E108" s="52">
        <v>32</v>
      </c>
      <c r="F108" s="54">
        <v>41167</v>
      </c>
      <c r="G108" s="53" t="s">
        <v>75</v>
      </c>
      <c r="H108" s="54">
        <v>41171</v>
      </c>
      <c r="I108" s="61" t="s">
        <v>292</v>
      </c>
      <c r="J108" s="4" t="str">
        <f t="shared" si="1"/>
        <v>ADULTEZ</v>
      </c>
      <c r="K108" s="4"/>
      <c r="L108" s="4"/>
      <c r="M108" s="4"/>
      <c r="N108" s="4"/>
    </row>
    <row r="109" spans="2:14" ht="50.1" customHeight="1" x14ac:dyDescent="0.2">
      <c r="B109" s="127"/>
      <c r="C109" s="52"/>
      <c r="D109" s="52" t="s">
        <v>7</v>
      </c>
      <c r="E109" s="52">
        <v>72</v>
      </c>
      <c r="F109" s="54">
        <v>41171</v>
      </c>
      <c r="G109" s="53" t="s">
        <v>178</v>
      </c>
      <c r="H109" s="54">
        <v>41172</v>
      </c>
      <c r="I109" s="61" t="s">
        <v>292</v>
      </c>
      <c r="J109" s="4" t="str">
        <f t="shared" si="1"/>
        <v>VEJEZ</v>
      </c>
      <c r="K109" s="4"/>
      <c r="L109" s="4"/>
      <c r="M109" s="4"/>
      <c r="N109" s="4"/>
    </row>
    <row r="110" spans="2:14" ht="50.1" customHeight="1" x14ac:dyDescent="0.2">
      <c r="B110" s="127"/>
      <c r="C110" s="52"/>
      <c r="D110" s="52" t="s">
        <v>7</v>
      </c>
      <c r="E110" s="52">
        <v>66</v>
      </c>
      <c r="F110" s="54">
        <v>41175</v>
      </c>
      <c r="G110" s="53" t="s">
        <v>179</v>
      </c>
      <c r="H110" s="54">
        <v>41176</v>
      </c>
      <c r="I110" s="61" t="s">
        <v>292</v>
      </c>
      <c r="J110" s="4" t="str">
        <f t="shared" si="1"/>
        <v>VEJEZ</v>
      </c>
      <c r="K110" s="4"/>
      <c r="L110" s="4"/>
      <c r="M110" s="4"/>
      <c r="N110" s="4"/>
    </row>
    <row r="111" spans="2:14" ht="30" x14ac:dyDescent="0.2">
      <c r="B111" s="127"/>
      <c r="C111" s="52"/>
      <c r="D111" s="52" t="s">
        <v>7</v>
      </c>
      <c r="E111" s="52">
        <v>80</v>
      </c>
      <c r="F111" s="54">
        <v>41175</v>
      </c>
      <c r="G111" s="53" t="s">
        <v>99</v>
      </c>
      <c r="H111" s="54">
        <v>41176</v>
      </c>
      <c r="I111" s="61" t="s">
        <v>292</v>
      </c>
      <c r="J111" s="4" t="str">
        <f t="shared" si="1"/>
        <v>VEJEZ</v>
      </c>
      <c r="K111" s="4"/>
      <c r="L111" s="4"/>
      <c r="M111" s="4"/>
      <c r="N111" s="4"/>
    </row>
    <row r="112" spans="2:14" ht="50.1" customHeight="1" x14ac:dyDescent="0.2">
      <c r="B112" s="127"/>
      <c r="C112" s="52" t="s">
        <v>6</v>
      </c>
      <c r="D112" s="52"/>
      <c r="E112" s="52">
        <v>38</v>
      </c>
      <c r="F112" s="54">
        <v>41175</v>
      </c>
      <c r="G112" s="53" t="s">
        <v>50</v>
      </c>
      <c r="H112" s="54">
        <v>41176</v>
      </c>
      <c r="I112" s="61" t="s">
        <v>292</v>
      </c>
      <c r="J112" s="4" t="str">
        <f t="shared" si="1"/>
        <v>ADULTEZ</v>
      </c>
      <c r="K112" s="4"/>
      <c r="L112" s="4"/>
      <c r="M112" s="4"/>
      <c r="N112" s="4"/>
    </row>
    <row r="113" spans="2:14" ht="50.1" customHeight="1" x14ac:dyDescent="0.2">
      <c r="B113" s="127"/>
      <c r="C113" s="52"/>
      <c r="D113" s="52" t="s">
        <v>7</v>
      </c>
      <c r="E113" s="52">
        <v>79</v>
      </c>
      <c r="F113" s="54">
        <v>41176</v>
      </c>
      <c r="G113" s="53" t="s">
        <v>295</v>
      </c>
      <c r="H113" s="54">
        <v>41180</v>
      </c>
      <c r="I113" s="61" t="s">
        <v>292</v>
      </c>
      <c r="J113" s="4" t="str">
        <f t="shared" si="1"/>
        <v>VEJEZ</v>
      </c>
      <c r="K113" s="4"/>
      <c r="L113" s="4"/>
      <c r="M113" s="4"/>
      <c r="N113" s="4"/>
    </row>
    <row r="114" spans="2:14" ht="50.1" customHeight="1" x14ac:dyDescent="0.2">
      <c r="B114" s="98"/>
      <c r="C114" s="167">
        <f>COUNTA(C98:C113)</f>
        <v>7</v>
      </c>
      <c r="D114" s="167">
        <f>COUNTA(D98:D113)</f>
        <v>9</v>
      </c>
      <c r="E114" s="57"/>
      <c r="F114" s="57"/>
      <c r="G114" s="58"/>
      <c r="H114" s="57"/>
      <c r="I114" s="60"/>
      <c r="J114" s="4"/>
      <c r="K114" s="4"/>
      <c r="L114" s="4"/>
      <c r="M114" s="4"/>
      <c r="N114" s="4"/>
    </row>
    <row r="115" spans="2:14" ht="50.1" customHeight="1" x14ac:dyDescent="0.2">
      <c r="B115" s="127" t="s">
        <v>19</v>
      </c>
      <c r="C115" s="52" t="s">
        <v>6</v>
      </c>
      <c r="D115" s="52"/>
      <c r="E115" s="52">
        <v>74</v>
      </c>
      <c r="F115" s="54">
        <v>41186</v>
      </c>
      <c r="G115" s="53" t="s">
        <v>295</v>
      </c>
      <c r="H115" s="54">
        <v>41187</v>
      </c>
      <c r="I115" s="52" t="s">
        <v>292</v>
      </c>
      <c r="J115" s="4" t="str">
        <f t="shared" si="1"/>
        <v>VEJEZ</v>
      </c>
      <c r="K115" s="4"/>
      <c r="L115" s="4"/>
      <c r="M115" s="4"/>
      <c r="N115" s="4"/>
    </row>
    <row r="116" spans="2:14" ht="50.1" customHeight="1" x14ac:dyDescent="0.2">
      <c r="B116" s="129"/>
      <c r="C116" s="52" t="s">
        <v>6</v>
      </c>
      <c r="D116" s="52"/>
      <c r="E116" s="52">
        <v>45</v>
      </c>
      <c r="F116" s="54">
        <v>40756</v>
      </c>
      <c r="G116" s="53" t="s">
        <v>295</v>
      </c>
      <c r="H116" s="54">
        <v>41187</v>
      </c>
      <c r="I116" s="52" t="s">
        <v>292</v>
      </c>
      <c r="J116" s="4" t="str">
        <f t="shared" si="1"/>
        <v>ADULTEZ</v>
      </c>
      <c r="K116" s="4"/>
      <c r="L116" s="4"/>
      <c r="M116" s="4"/>
      <c r="N116" s="4"/>
    </row>
    <row r="117" spans="2:14" ht="50.1" customHeight="1" x14ac:dyDescent="0.2">
      <c r="B117" s="127"/>
      <c r="C117" s="52" t="s">
        <v>6</v>
      </c>
      <c r="D117" s="52"/>
      <c r="E117" s="52">
        <v>38</v>
      </c>
      <c r="F117" s="54">
        <v>28622</v>
      </c>
      <c r="G117" s="53" t="s">
        <v>180</v>
      </c>
      <c r="H117" s="54">
        <v>41187</v>
      </c>
      <c r="I117" s="52" t="s">
        <v>292</v>
      </c>
      <c r="J117" s="4" t="str">
        <f t="shared" si="1"/>
        <v>ADULTEZ</v>
      </c>
      <c r="K117" s="4"/>
      <c r="L117" s="4"/>
      <c r="M117" s="4"/>
      <c r="N117" s="4"/>
    </row>
    <row r="118" spans="2:14" ht="50.1" customHeight="1" x14ac:dyDescent="0.2">
      <c r="B118" s="127"/>
      <c r="C118" s="52" t="s">
        <v>6</v>
      </c>
      <c r="D118" s="52"/>
      <c r="E118" s="52">
        <v>19</v>
      </c>
      <c r="F118" s="54">
        <v>41187</v>
      </c>
      <c r="G118" s="53" t="s">
        <v>295</v>
      </c>
      <c r="H118" s="54">
        <v>41190</v>
      </c>
      <c r="I118" s="52" t="s">
        <v>88</v>
      </c>
      <c r="J118" s="4" t="str">
        <f t="shared" si="1"/>
        <v>JUVENTUD</v>
      </c>
      <c r="K118" s="4"/>
      <c r="L118" s="4"/>
      <c r="M118" s="4"/>
      <c r="N118" s="4"/>
    </row>
    <row r="119" spans="2:14" ht="50.1" customHeight="1" x14ac:dyDescent="0.2">
      <c r="B119" s="127"/>
      <c r="C119" s="52"/>
      <c r="D119" s="52" t="s">
        <v>7</v>
      </c>
      <c r="E119" s="52">
        <v>79</v>
      </c>
      <c r="F119" s="54">
        <v>41192</v>
      </c>
      <c r="G119" s="53" t="s">
        <v>295</v>
      </c>
      <c r="H119" s="54">
        <v>41193</v>
      </c>
      <c r="I119" s="52" t="s">
        <v>293</v>
      </c>
      <c r="J119" s="4" t="str">
        <f t="shared" si="1"/>
        <v>VEJEZ</v>
      </c>
      <c r="K119" s="4"/>
      <c r="L119" s="4"/>
      <c r="M119" s="4"/>
      <c r="N119" s="4"/>
    </row>
    <row r="120" spans="2:14" ht="50.1" customHeight="1" x14ac:dyDescent="0.2">
      <c r="B120" s="127"/>
      <c r="C120" s="52"/>
      <c r="D120" s="52" t="s">
        <v>7</v>
      </c>
      <c r="E120" s="52">
        <v>76</v>
      </c>
      <c r="F120" s="54">
        <v>41195</v>
      </c>
      <c r="G120" s="53" t="s">
        <v>89</v>
      </c>
      <c r="H120" s="54">
        <v>41197</v>
      </c>
      <c r="I120" s="52" t="s">
        <v>292</v>
      </c>
      <c r="J120" s="4" t="str">
        <f t="shared" si="1"/>
        <v>VEJEZ</v>
      </c>
      <c r="K120" s="4"/>
      <c r="L120" s="4"/>
      <c r="M120" s="4"/>
      <c r="N120" s="4"/>
    </row>
    <row r="121" spans="2:14" ht="50.1" customHeight="1" x14ac:dyDescent="0.2">
      <c r="B121" s="127"/>
      <c r="C121" s="52"/>
      <c r="D121" s="52" t="s">
        <v>7</v>
      </c>
      <c r="E121" s="52" t="s">
        <v>181</v>
      </c>
      <c r="F121" s="54">
        <v>41202</v>
      </c>
      <c r="G121" s="53" t="s">
        <v>295</v>
      </c>
      <c r="H121" s="54">
        <v>41208</v>
      </c>
      <c r="I121" s="52" t="s">
        <v>292</v>
      </c>
      <c r="J121" s="4" t="s">
        <v>297</v>
      </c>
      <c r="K121" s="4"/>
      <c r="L121" s="4"/>
      <c r="M121" s="4"/>
      <c r="N121" s="4"/>
    </row>
    <row r="122" spans="2:14" ht="50.1" customHeight="1" x14ac:dyDescent="0.2">
      <c r="B122" s="127"/>
      <c r="C122" s="52" t="s">
        <v>6</v>
      </c>
      <c r="D122" s="52"/>
      <c r="E122" s="52">
        <v>83</v>
      </c>
      <c r="F122" s="54">
        <v>41208</v>
      </c>
      <c r="G122" s="53" t="s">
        <v>295</v>
      </c>
      <c r="H122" s="54">
        <v>41211</v>
      </c>
      <c r="I122" s="52" t="s">
        <v>293</v>
      </c>
      <c r="J122" s="4" t="str">
        <f t="shared" si="1"/>
        <v>VEJEZ</v>
      </c>
      <c r="K122" s="4"/>
      <c r="L122" s="4"/>
      <c r="M122" s="4"/>
      <c r="N122" s="4"/>
    </row>
    <row r="123" spans="2:14" ht="50.1" customHeight="1" x14ac:dyDescent="0.2">
      <c r="B123" s="127"/>
      <c r="C123" s="52"/>
      <c r="D123" s="52" t="s">
        <v>7</v>
      </c>
      <c r="E123" s="52">
        <v>71</v>
      </c>
      <c r="F123" s="54">
        <v>41206</v>
      </c>
      <c r="G123" s="53" t="s">
        <v>180</v>
      </c>
      <c r="H123" s="54">
        <v>41211</v>
      </c>
      <c r="I123" s="52" t="s">
        <v>292</v>
      </c>
      <c r="J123" s="4" t="str">
        <f t="shared" si="1"/>
        <v>VEJEZ</v>
      </c>
      <c r="K123" s="4"/>
      <c r="L123" s="4"/>
      <c r="M123" s="4"/>
      <c r="N123" s="4"/>
    </row>
    <row r="124" spans="2:14" ht="50.1" customHeight="1" x14ac:dyDescent="0.2">
      <c r="B124" s="127"/>
      <c r="C124" s="52"/>
      <c r="D124" s="52" t="s">
        <v>7</v>
      </c>
      <c r="E124" s="52">
        <v>77</v>
      </c>
      <c r="F124" s="54">
        <v>41204</v>
      </c>
      <c r="G124" s="53" t="s">
        <v>295</v>
      </c>
      <c r="H124" s="54">
        <v>41212</v>
      </c>
      <c r="I124" s="52" t="s">
        <v>293</v>
      </c>
      <c r="J124" s="4" t="str">
        <f t="shared" si="1"/>
        <v>VEJEZ</v>
      </c>
      <c r="K124" s="4"/>
      <c r="L124" s="4"/>
      <c r="M124" s="4"/>
      <c r="N124" s="4"/>
    </row>
    <row r="125" spans="2:14" ht="50.1" customHeight="1" x14ac:dyDescent="0.2">
      <c r="B125" s="98"/>
      <c r="C125" s="167">
        <f>COUNTA(C115:C124)</f>
        <v>5</v>
      </c>
      <c r="D125" s="167">
        <f>COUNTA(D115:D124)</f>
        <v>5</v>
      </c>
      <c r="E125" s="57"/>
      <c r="F125" s="57"/>
      <c r="G125" s="58"/>
      <c r="H125" s="57"/>
      <c r="I125" s="57"/>
      <c r="J125" s="4"/>
      <c r="K125" s="4"/>
      <c r="L125" s="4"/>
      <c r="M125" s="4"/>
      <c r="N125" s="4"/>
    </row>
    <row r="126" spans="2:14" ht="50.1" customHeight="1" x14ac:dyDescent="0.2">
      <c r="B126" s="127" t="s">
        <v>20</v>
      </c>
      <c r="C126" s="52" t="s">
        <v>6</v>
      </c>
      <c r="D126" s="52"/>
      <c r="E126" s="52">
        <v>10</v>
      </c>
      <c r="F126" s="54">
        <v>41217</v>
      </c>
      <c r="G126" s="53" t="s">
        <v>176</v>
      </c>
      <c r="H126" s="54">
        <v>41218</v>
      </c>
      <c r="I126" s="52" t="s">
        <v>292</v>
      </c>
      <c r="J126" s="4" t="str">
        <f t="shared" si="1"/>
        <v>INFANCIA</v>
      </c>
      <c r="K126" s="4"/>
      <c r="L126" s="4"/>
      <c r="M126" s="4"/>
      <c r="N126" s="4"/>
    </row>
    <row r="127" spans="2:14" ht="50.1" customHeight="1" x14ac:dyDescent="0.2">
      <c r="B127" s="129"/>
      <c r="C127" s="52"/>
      <c r="D127" s="52" t="s">
        <v>7</v>
      </c>
      <c r="E127" s="52">
        <v>86</v>
      </c>
      <c r="F127" s="54">
        <v>41217</v>
      </c>
      <c r="G127" s="53" t="s">
        <v>295</v>
      </c>
      <c r="H127" s="54">
        <v>41218</v>
      </c>
      <c r="I127" s="52" t="s">
        <v>292</v>
      </c>
      <c r="J127" s="4" t="str">
        <f t="shared" si="1"/>
        <v>VEJEZ</v>
      </c>
      <c r="K127" s="4"/>
      <c r="L127" s="4"/>
      <c r="M127" s="4"/>
      <c r="N127" s="4"/>
    </row>
    <row r="128" spans="2:14" ht="50.1" customHeight="1" x14ac:dyDescent="0.2">
      <c r="B128" s="127"/>
      <c r="C128" s="52" t="s">
        <v>6</v>
      </c>
      <c r="D128" s="52"/>
      <c r="E128" s="52">
        <v>72</v>
      </c>
      <c r="F128" s="54">
        <v>41213</v>
      </c>
      <c r="G128" s="53" t="s">
        <v>182</v>
      </c>
      <c r="H128" s="54">
        <v>41219</v>
      </c>
      <c r="I128" s="52" t="s">
        <v>292</v>
      </c>
      <c r="J128" s="4" t="str">
        <f t="shared" si="1"/>
        <v>VEJEZ</v>
      </c>
      <c r="K128" s="4"/>
      <c r="L128" s="4"/>
      <c r="M128" s="4"/>
      <c r="N128" s="4"/>
    </row>
    <row r="129" spans="2:14" ht="50.1" customHeight="1" x14ac:dyDescent="0.2">
      <c r="B129" s="127"/>
      <c r="C129" s="52" t="s">
        <v>6</v>
      </c>
      <c r="D129" s="52"/>
      <c r="E129" s="52">
        <v>29</v>
      </c>
      <c r="F129" s="54">
        <v>41212</v>
      </c>
      <c r="G129" s="53" t="s">
        <v>296</v>
      </c>
      <c r="H129" s="54">
        <v>41220</v>
      </c>
      <c r="I129" s="52" t="s">
        <v>91</v>
      </c>
      <c r="J129" s="4" t="str">
        <f t="shared" si="1"/>
        <v>ADULTEZ</v>
      </c>
      <c r="K129" s="4"/>
      <c r="L129" s="4"/>
      <c r="M129" s="4"/>
      <c r="N129" s="4"/>
    </row>
    <row r="130" spans="2:14" ht="50.1" customHeight="1" x14ac:dyDescent="0.2">
      <c r="B130" s="127"/>
      <c r="C130" s="52" t="s">
        <v>6</v>
      </c>
      <c r="D130" s="52"/>
      <c r="E130" s="52">
        <v>31</v>
      </c>
      <c r="F130" s="54">
        <v>41199</v>
      </c>
      <c r="G130" s="53" t="s">
        <v>310</v>
      </c>
      <c r="H130" s="54">
        <v>41220</v>
      </c>
      <c r="I130" s="52" t="s">
        <v>88</v>
      </c>
      <c r="J130" s="4" t="str">
        <f t="shared" si="1"/>
        <v>ADULTEZ</v>
      </c>
      <c r="K130" s="4"/>
      <c r="L130" s="4"/>
      <c r="M130" s="4"/>
      <c r="N130" s="4"/>
    </row>
    <row r="131" spans="2:14" ht="50.1" customHeight="1" x14ac:dyDescent="0.2">
      <c r="B131" s="127"/>
      <c r="C131" s="52"/>
      <c r="D131" s="52" t="s">
        <v>7</v>
      </c>
      <c r="E131" s="52">
        <v>73</v>
      </c>
      <c r="F131" s="54">
        <v>41232</v>
      </c>
      <c r="G131" s="53" t="s">
        <v>50</v>
      </c>
      <c r="H131" s="54">
        <v>41235</v>
      </c>
      <c r="I131" s="52" t="s">
        <v>292</v>
      </c>
      <c r="J131" s="4" t="str">
        <f t="shared" si="1"/>
        <v>VEJEZ</v>
      </c>
      <c r="K131" s="4"/>
      <c r="L131" s="4"/>
      <c r="M131" s="4"/>
      <c r="N131" s="4"/>
    </row>
    <row r="132" spans="2:14" ht="50.1" customHeight="1" x14ac:dyDescent="0.2">
      <c r="B132" s="127"/>
      <c r="C132" s="52"/>
      <c r="D132" s="52" t="s">
        <v>7</v>
      </c>
      <c r="E132" s="52">
        <v>75</v>
      </c>
      <c r="F132" s="54">
        <v>41237</v>
      </c>
      <c r="G132" s="53" t="s">
        <v>295</v>
      </c>
      <c r="H132" s="54">
        <v>41239</v>
      </c>
      <c r="I132" s="52" t="s">
        <v>292</v>
      </c>
      <c r="J132" s="4" t="str">
        <f t="shared" si="1"/>
        <v>VEJEZ</v>
      </c>
      <c r="K132" s="4"/>
      <c r="L132" s="4"/>
      <c r="M132" s="4"/>
      <c r="N132" s="4"/>
    </row>
    <row r="133" spans="2:14" ht="50.1" customHeight="1" x14ac:dyDescent="0.2">
      <c r="B133" s="127"/>
      <c r="C133" s="52" t="s">
        <v>6</v>
      </c>
      <c r="D133" s="52"/>
      <c r="E133" s="52">
        <v>41</v>
      </c>
      <c r="F133" s="54">
        <v>41237</v>
      </c>
      <c r="G133" s="53" t="s">
        <v>66</v>
      </c>
      <c r="H133" s="54">
        <v>41239</v>
      </c>
      <c r="I133" s="52" t="s">
        <v>292</v>
      </c>
      <c r="J133" s="4" t="str">
        <f t="shared" si="1"/>
        <v>ADULTEZ</v>
      </c>
      <c r="K133" s="4"/>
      <c r="L133" s="4"/>
      <c r="M133" s="4"/>
      <c r="N133" s="4"/>
    </row>
    <row r="134" spans="2:14" ht="50.1" customHeight="1" x14ac:dyDescent="0.2">
      <c r="B134" s="127"/>
      <c r="C134" s="52"/>
      <c r="D134" s="52" t="s">
        <v>7</v>
      </c>
      <c r="E134" s="52">
        <v>78</v>
      </c>
      <c r="F134" s="54">
        <v>41240</v>
      </c>
      <c r="G134" s="53" t="s">
        <v>50</v>
      </c>
      <c r="H134" s="54">
        <v>41242</v>
      </c>
      <c r="I134" s="52" t="s">
        <v>292</v>
      </c>
      <c r="J134" s="4" t="str">
        <f t="shared" ref="J134:J154" si="2">IF(E134&lt;=5,"PRIMERA INFANCIA",IF(E134&lt;=11,"INFANCIA",IF(E134&lt;=18,"ADOLESCENCIA",IF(E134&lt;=26,"JUVENTUD",IF(E134&lt;=59,"ADULTEZ",IF(E134&gt;60,"VEJEZ"))))))</f>
        <v>VEJEZ</v>
      </c>
      <c r="K134" s="4"/>
      <c r="L134" s="4"/>
      <c r="M134" s="4"/>
      <c r="N134" s="4"/>
    </row>
    <row r="135" spans="2:14" ht="50.1" customHeight="1" x14ac:dyDescent="0.2">
      <c r="B135" s="98"/>
      <c r="C135" s="167">
        <f>COUNTA(C126:C134)</f>
        <v>5</v>
      </c>
      <c r="D135" s="167">
        <f>COUNTA(D126:D134)</f>
        <v>4</v>
      </c>
      <c r="E135" s="57"/>
      <c r="F135" s="57"/>
      <c r="G135" s="58"/>
      <c r="H135" s="57"/>
      <c r="I135" s="57"/>
      <c r="J135" s="4"/>
      <c r="K135" s="4"/>
      <c r="L135" s="4"/>
      <c r="M135" s="4"/>
      <c r="N135" s="4"/>
    </row>
    <row r="136" spans="2:14" ht="50.1" customHeight="1" x14ac:dyDescent="0.2">
      <c r="B136" s="127" t="s">
        <v>21</v>
      </c>
      <c r="C136" s="127"/>
      <c r="D136" s="127" t="s">
        <v>7</v>
      </c>
      <c r="E136" s="127">
        <v>75</v>
      </c>
      <c r="F136" s="128">
        <v>41242</v>
      </c>
      <c r="G136" s="129" t="s">
        <v>295</v>
      </c>
      <c r="H136" s="128">
        <v>41246</v>
      </c>
      <c r="I136" s="127" t="s">
        <v>292</v>
      </c>
      <c r="J136" s="4" t="str">
        <f t="shared" si="2"/>
        <v>VEJEZ</v>
      </c>
      <c r="K136" s="4"/>
      <c r="L136" s="4"/>
      <c r="M136" s="4"/>
      <c r="N136" s="4"/>
    </row>
    <row r="137" spans="2:14" ht="50.1" customHeight="1" x14ac:dyDescent="0.2">
      <c r="B137" s="127"/>
      <c r="C137" s="52"/>
      <c r="D137" s="52" t="s">
        <v>7</v>
      </c>
      <c r="E137" s="52">
        <v>53</v>
      </c>
      <c r="F137" s="54">
        <v>41246</v>
      </c>
      <c r="G137" s="53" t="s">
        <v>295</v>
      </c>
      <c r="H137" s="54">
        <v>41246</v>
      </c>
      <c r="I137" s="52" t="s">
        <v>292</v>
      </c>
      <c r="J137" s="4" t="str">
        <f t="shared" si="2"/>
        <v>ADULTEZ</v>
      </c>
      <c r="K137" s="4"/>
      <c r="L137" s="4"/>
      <c r="M137" s="4"/>
      <c r="N137" s="4"/>
    </row>
    <row r="138" spans="2:14" ht="50.1" customHeight="1" x14ac:dyDescent="0.2">
      <c r="B138" s="127"/>
      <c r="C138" s="52" t="s">
        <v>6</v>
      </c>
      <c r="D138" s="52"/>
      <c r="E138" s="52">
        <v>84</v>
      </c>
      <c r="F138" s="54">
        <v>41246</v>
      </c>
      <c r="G138" s="53" t="s">
        <v>183</v>
      </c>
      <c r="H138" s="54">
        <v>41246</v>
      </c>
      <c r="I138" s="52" t="s">
        <v>293</v>
      </c>
      <c r="J138" s="4" t="str">
        <f t="shared" si="2"/>
        <v>VEJEZ</v>
      </c>
      <c r="K138" s="4"/>
      <c r="L138" s="4"/>
      <c r="M138" s="4"/>
      <c r="N138" s="4"/>
    </row>
    <row r="139" spans="2:14" ht="50.1" customHeight="1" x14ac:dyDescent="0.2">
      <c r="B139" s="127"/>
      <c r="C139" s="52" t="s">
        <v>6</v>
      </c>
      <c r="D139" s="52"/>
      <c r="E139" s="52">
        <v>35</v>
      </c>
      <c r="F139" s="54">
        <v>41233</v>
      </c>
      <c r="G139" s="53" t="s">
        <v>99</v>
      </c>
      <c r="H139" s="54">
        <v>41248</v>
      </c>
      <c r="I139" s="52" t="s">
        <v>88</v>
      </c>
      <c r="J139" s="4" t="str">
        <f t="shared" si="2"/>
        <v>ADULTEZ</v>
      </c>
      <c r="K139" s="4"/>
      <c r="L139" s="4"/>
      <c r="M139" s="4"/>
      <c r="N139" s="4"/>
    </row>
    <row r="140" spans="2:14" ht="50.1" customHeight="1" x14ac:dyDescent="0.2">
      <c r="B140" s="127"/>
      <c r="C140" s="52" t="s">
        <v>6</v>
      </c>
      <c r="D140" s="52"/>
      <c r="E140" s="52">
        <v>16</v>
      </c>
      <c r="F140" s="54">
        <v>41248</v>
      </c>
      <c r="G140" s="53" t="s">
        <v>296</v>
      </c>
      <c r="H140" s="54">
        <v>41248</v>
      </c>
      <c r="I140" s="52" t="s">
        <v>92</v>
      </c>
      <c r="J140" s="4" t="str">
        <f t="shared" si="2"/>
        <v>ADOLESCENCIA</v>
      </c>
      <c r="K140" s="4"/>
      <c r="L140" s="4"/>
      <c r="M140" s="4"/>
      <c r="N140" s="4"/>
    </row>
    <row r="141" spans="2:14" ht="50.1" customHeight="1" x14ac:dyDescent="0.2">
      <c r="B141" s="127"/>
      <c r="C141" s="52" t="s">
        <v>6</v>
      </c>
      <c r="D141" s="52"/>
      <c r="E141" s="52">
        <v>19</v>
      </c>
      <c r="F141" s="54">
        <v>41248</v>
      </c>
      <c r="G141" s="53" t="s">
        <v>296</v>
      </c>
      <c r="H141" s="54">
        <v>41248</v>
      </c>
      <c r="I141" s="52" t="s">
        <v>92</v>
      </c>
      <c r="J141" s="4" t="str">
        <f t="shared" si="2"/>
        <v>JUVENTUD</v>
      </c>
      <c r="K141" s="4"/>
      <c r="L141" s="4"/>
      <c r="M141" s="4"/>
      <c r="N141" s="4"/>
    </row>
    <row r="142" spans="2:14" ht="50.1" customHeight="1" x14ac:dyDescent="0.2">
      <c r="B142" s="127"/>
      <c r="C142" s="52"/>
      <c r="D142" s="52" t="s">
        <v>7</v>
      </c>
      <c r="E142" s="52">
        <v>46</v>
      </c>
      <c r="F142" s="54">
        <v>41248</v>
      </c>
      <c r="G142" s="53" t="s">
        <v>296</v>
      </c>
      <c r="H142" s="54">
        <v>41249</v>
      </c>
      <c r="I142" s="52" t="s">
        <v>92</v>
      </c>
      <c r="J142" s="4" t="str">
        <f t="shared" si="2"/>
        <v>ADULTEZ</v>
      </c>
      <c r="K142" s="4"/>
      <c r="L142" s="4"/>
      <c r="M142" s="4"/>
      <c r="N142" s="4"/>
    </row>
    <row r="143" spans="2:14" ht="50.1" customHeight="1" x14ac:dyDescent="0.2">
      <c r="B143" s="127"/>
      <c r="C143" s="52"/>
      <c r="D143" s="52" t="s">
        <v>7</v>
      </c>
      <c r="E143" s="52">
        <v>23</v>
      </c>
      <c r="F143" s="54">
        <v>41248</v>
      </c>
      <c r="G143" s="53" t="s">
        <v>296</v>
      </c>
      <c r="H143" s="54">
        <v>41249</v>
      </c>
      <c r="I143" s="52" t="s">
        <v>92</v>
      </c>
      <c r="J143" s="4" t="str">
        <f t="shared" si="2"/>
        <v>JUVENTUD</v>
      </c>
      <c r="K143" s="4"/>
      <c r="L143" s="4"/>
      <c r="M143" s="4"/>
      <c r="N143" s="4"/>
    </row>
    <row r="144" spans="2:14" ht="50.1" customHeight="1" x14ac:dyDescent="0.2">
      <c r="B144" s="127"/>
      <c r="C144" s="52"/>
      <c r="D144" s="52" t="s">
        <v>7</v>
      </c>
      <c r="E144" s="52">
        <v>20</v>
      </c>
      <c r="F144" s="54">
        <v>41248</v>
      </c>
      <c r="G144" s="53" t="s">
        <v>176</v>
      </c>
      <c r="H144" s="54">
        <v>41249</v>
      </c>
      <c r="I144" s="52" t="s">
        <v>92</v>
      </c>
      <c r="J144" s="4" t="str">
        <f t="shared" si="2"/>
        <v>JUVENTUD</v>
      </c>
      <c r="K144" s="4"/>
      <c r="L144" s="4"/>
      <c r="M144" s="4"/>
      <c r="N144" s="4"/>
    </row>
    <row r="145" spans="2:14" ht="50.1" customHeight="1" x14ac:dyDescent="0.2">
      <c r="B145" s="127"/>
      <c r="C145" s="52" t="s">
        <v>6</v>
      </c>
      <c r="D145" s="52"/>
      <c r="E145" s="52">
        <v>18</v>
      </c>
      <c r="F145" s="54">
        <v>41248</v>
      </c>
      <c r="G145" s="53" t="s">
        <v>176</v>
      </c>
      <c r="H145" s="54">
        <v>41249</v>
      </c>
      <c r="I145" s="52" t="s">
        <v>92</v>
      </c>
      <c r="J145" s="4" t="str">
        <f t="shared" si="2"/>
        <v>ADOLESCENCIA</v>
      </c>
      <c r="K145" s="4"/>
      <c r="L145" s="4"/>
      <c r="M145" s="4"/>
      <c r="N145" s="4"/>
    </row>
    <row r="146" spans="2:14" ht="50.1" customHeight="1" x14ac:dyDescent="0.2">
      <c r="B146" s="127"/>
      <c r="C146" s="52"/>
      <c r="D146" s="52" t="s">
        <v>7</v>
      </c>
      <c r="E146" s="52">
        <v>61</v>
      </c>
      <c r="F146" s="54">
        <v>41248</v>
      </c>
      <c r="G146" s="53" t="s">
        <v>295</v>
      </c>
      <c r="H146" s="54">
        <v>41250</v>
      </c>
      <c r="I146" s="52" t="s">
        <v>293</v>
      </c>
      <c r="J146" s="4" t="str">
        <f t="shared" si="2"/>
        <v>VEJEZ</v>
      </c>
      <c r="K146" s="4"/>
      <c r="L146" s="4"/>
      <c r="M146" s="4"/>
      <c r="N146" s="4"/>
    </row>
    <row r="147" spans="2:14" ht="50.1" customHeight="1" x14ac:dyDescent="0.2">
      <c r="B147" s="127"/>
      <c r="C147" s="52" t="s">
        <v>6</v>
      </c>
      <c r="D147" s="52"/>
      <c r="E147" s="52">
        <v>56</v>
      </c>
      <c r="F147" s="54">
        <v>41241</v>
      </c>
      <c r="G147" s="53" t="s">
        <v>296</v>
      </c>
      <c r="H147" s="54">
        <v>41250</v>
      </c>
      <c r="I147" s="52" t="s">
        <v>292</v>
      </c>
      <c r="J147" s="4" t="str">
        <f t="shared" si="2"/>
        <v>ADULTEZ</v>
      </c>
      <c r="K147" s="4"/>
      <c r="L147" s="4"/>
      <c r="M147" s="4"/>
      <c r="N147" s="4"/>
    </row>
    <row r="148" spans="2:14" ht="50.1" customHeight="1" x14ac:dyDescent="0.2">
      <c r="B148" s="127"/>
      <c r="C148" s="52"/>
      <c r="D148" s="52" t="s">
        <v>7</v>
      </c>
      <c r="E148" s="52">
        <v>75</v>
      </c>
      <c r="F148" s="54">
        <v>41250</v>
      </c>
      <c r="G148" s="53" t="s">
        <v>99</v>
      </c>
      <c r="H148" s="54">
        <v>41253</v>
      </c>
      <c r="I148" s="52" t="s">
        <v>292</v>
      </c>
      <c r="J148" s="4" t="str">
        <f t="shared" si="2"/>
        <v>VEJEZ</v>
      </c>
      <c r="K148" s="4"/>
      <c r="L148" s="4"/>
      <c r="M148" s="4"/>
      <c r="N148" s="4"/>
    </row>
    <row r="149" spans="2:14" ht="50.1" customHeight="1" x14ac:dyDescent="0.2">
      <c r="B149" s="127"/>
      <c r="C149" s="52" t="s">
        <v>6</v>
      </c>
      <c r="D149" s="52"/>
      <c r="E149" s="52">
        <v>88</v>
      </c>
      <c r="F149" s="54">
        <v>41252</v>
      </c>
      <c r="G149" s="53" t="s">
        <v>295</v>
      </c>
      <c r="H149" s="54">
        <v>41255</v>
      </c>
      <c r="I149" s="52" t="s">
        <v>293</v>
      </c>
      <c r="J149" s="4" t="str">
        <f t="shared" si="2"/>
        <v>VEJEZ</v>
      </c>
      <c r="K149" s="4"/>
      <c r="L149" s="4"/>
      <c r="M149" s="4"/>
      <c r="N149" s="4"/>
    </row>
    <row r="150" spans="2:14" ht="50.1" customHeight="1" x14ac:dyDescent="0.2">
      <c r="B150" s="127"/>
      <c r="C150" s="52"/>
      <c r="D150" s="52" t="s">
        <v>7</v>
      </c>
      <c r="E150" s="52">
        <v>95</v>
      </c>
      <c r="F150" s="54">
        <v>41255</v>
      </c>
      <c r="G150" s="53" t="s">
        <v>295</v>
      </c>
      <c r="H150" s="54">
        <v>41256</v>
      </c>
      <c r="I150" s="52" t="s">
        <v>292</v>
      </c>
      <c r="J150" s="4" t="str">
        <f t="shared" si="2"/>
        <v>VEJEZ</v>
      </c>
      <c r="K150" s="4"/>
      <c r="L150" s="4"/>
      <c r="M150" s="4"/>
      <c r="N150" s="4"/>
    </row>
    <row r="151" spans="2:14" ht="50.1" customHeight="1" x14ac:dyDescent="0.2">
      <c r="B151" s="127"/>
      <c r="C151" s="52" t="s">
        <v>6</v>
      </c>
      <c r="D151" s="52"/>
      <c r="E151" s="52">
        <v>17</v>
      </c>
      <c r="F151" s="54">
        <v>41246</v>
      </c>
      <c r="G151" s="53" t="s">
        <v>296</v>
      </c>
      <c r="H151" s="54">
        <v>41257</v>
      </c>
      <c r="I151" s="52" t="s">
        <v>88</v>
      </c>
      <c r="J151" s="4" t="str">
        <f t="shared" si="2"/>
        <v>ADOLESCENCIA</v>
      </c>
      <c r="K151" s="4"/>
      <c r="L151" s="4"/>
      <c r="M151" s="4"/>
      <c r="N151" s="4"/>
    </row>
    <row r="152" spans="2:14" ht="50.1" customHeight="1" x14ac:dyDescent="0.2">
      <c r="B152" s="127"/>
      <c r="C152" s="52" t="s">
        <v>6</v>
      </c>
      <c r="D152" s="52"/>
      <c r="E152" s="52">
        <v>71</v>
      </c>
      <c r="F152" s="54">
        <v>41254</v>
      </c>
      <c r="G152" s="53" t="s">
        <v>66</v>
      </c>
      <c r="H152" s="54">
        <v>41257</v>
      </c>
      <c r="I152" s="52" t="s">
        <v>292</v>
      </c>
      <c r="J152" s="4" t="str">
        <f t="shared" si="2"/>
        <v>VEJEZ</v>
      </c>
      <c r="K152" s="4"/>
      <c r="L152" s="4"/>
      <c r="M152" s="4"/>
      <c r="N152" s="4"/>
    </row>
    <row r="153" spans="2:14" ht="50.1" customHeight="1" x14ac:dyDescent="0.2">
      <c r="B153" s="127"/>
      <c r="C153" s="52"/>
      <c r="D153" s="52" t="s">
        <v>7</v>
      </c>
      <c r="E153" s="52">
        <v>75</v>
      </c>
      <c r="F153" s="54">
        <v>41252</v>
      </c>
      <c r="G153" s="53" t="s">
        <v>295</v>
      </c>
      <c r="H153" s="54">
        <v>41257</v>
      </c>
      <c r="I153" s="52" t="s">
        <v>293</v>
      </c>
      <c r="J153" s="4" t="str">
        <f t="shared" si="2"/>
        <v>VEJEZ</v>
      </c>
      <c r="K153" s="4"/>
      <c r="L153" s="4"/>
      <c r="M153" s="4"/>
      <c r="N153" s="4"/>
    </row>
    <row r="154" spans="2:14" ht="50.1" customHeight="1" x14ac:dyDescent="0.2">
      <c r="B154" s="127"/>
      <c r="C154" s="52"/>
      <c r="D154" s="52" t="s">
        <v>7</v>
      </c>
      <c r="E154" s="52">
        <v>50</v>
      </c>
      <c r="F154" s="54">
        <v>41260</v>
      </c>
      <c r="G154" s="53" t="s">
        <v>311</v>
      </c>
      <c r="H154" s="54">
        <v>41263</v>
      </c>
      <c r="I154" s="52" t="s">
        <v>292</v>
      </c>
      <c r="J154" s="4" t="str">
        <f t="shared" si="2"/>
        <v>ADULTEZ</v>
      </c>
      <c r="K154" s="4"/>
      <c r="L154" s="4"/>
      <c r="M154" s="4"/>
      <c r="N154" s="4"/>
    </row>
    <row r="155" spans="2:14" ht="24.95" customHeight="1" x14ac:dyDescent="0.2">
      <c r="B155" s="127"/>
      <c r="C155" s="167">
        <f>COUNTA(C136:C154)</f>
        <v>9</v>
      </c>
      <c r="D155" s="167">
        <f>COUNTA(D136:D154)</f>
        <v>10</v>
      </c>
      <c r="E155" s="52"/>
      <c r="F155" s="52"/>
      <c r="G155" s="53"/>
      <c r="H155" s="52"/>
      <c r="I155" s="52"/>
      <c r="J155" s="4"/>
      <c r="K155" s="4"/>
      <c r="L155" s="4"/>
      <c r="M155" s="4"/>
      <c r="N155" s="4"/>
    </row>
    <row r="156" spans="2:14" ht="24.95" customHeight="1" x14ac:dyDescent="0.2">
      <c r="B156" s="168"/>
      <c r="G156" s="3"/>
    </row>
    <row r="157" spans="2:14" ht="24.95" customHeight="1" x14ac:dyDescent="0.2">
      <c r="B157" s="168"/>
      <c r="C157" s="250">
        <f>SUM(D20,D34,D41,D53,D61,D73,D81,D97,D114,D125,D135,D155)</f>
        <v>69</v>
      </c>
      <c r="D157" s="250"/>
      <c r="G157" s="3"/>
    </row>
    <row r="158" spans="2:14" ht="24.95" customHeight="1" x14ac:dyDescent="0.2">
      <c r="B158" s="168"/>
      <c r="C158" s="250"/>
      <c r="D158" s="250"/>
      <c r="G158" s="3"/>
    </row>
    <row r="159" spans="2:14" ht="24.95" customHeight="1" x14ac:dyDescent="0.2">
      <c r="B159" s="168"/>
      <c r="C159" s="249">
        <f>SUM(C20,C34,C41,C53,C61,C73,C81,C97,C114,C125,C135,C155)</f>
        <v>71</v>
      </c>
      <c r="D159" s="249"/>
      <c r="G159" s="3"/>
    </row>
    <row r="160" spans="2:14" ht="24.95" customHeight="1" x14ac:dyDescent="0.2">
      <c r="B160" s="3"/>
      <c r="C160" s="249"/>
      <c r="D160" s="249"/>
      <c r="G160" s="3"/>
    </row>
    <row r="161" spans="2:7" ht="24.95" customHeight="1" x14ac:dyDescent="0.2">
      <c r="B161" s="3"/>
      <c r="G161" s="3"/>
    </row>
    <row r="162" spans="2:7" ht="24.95" customHeight="1" x14ac:dyDescent="0.2">
      <c r="B162" s="3"/>
      <c r="G162" s="3"/>
    </row>
    <row r="163" spans="2:7" ht="24.95" customHeight="1" x14ac:dyDescent="0.2">
      <c r="B163" s="3"/>
      <c r="G163" s="3"/>
    </row>
    <row r="164" spans="2:7" ht="24.95" customHeight="1" x14ac:dyDescent="0.2">
      <c r="B164" s="3"/>
      <c r="G164" s="3"/>
    </row>
    <row r="165" spans="2:7" ht="24.95" customHeight="1" x14ac:dyDescent="0.2">
      <c r="B165" s="3"/>
      <c r="G165" s="3"/>
    </row>
    <row r="166" spans="2:7" ht="24.95" customHeight="1" x14ac:dyDescent="0.2">
      <c r="B166" s="3"/>
      <c r="G166" s="3"/>
    </row>
    <row r="167" spans="2:7" ht="24.95" customHeight="1" x14ac:dyDescent="0.2">
      <c r="B167" s="3"/>
      <c r="G167" s="3"/>
    </row>
    <row r="168" spans="2:7" ht="24.95" customHeight="1" x14ac:dyDescent="0.2">
      <c r="B168" s="3"/>
      <c r="G168" s="3"/>
    </row>
    <row r="169" spans="2:7" ht="24.95" customHeight="1" x14ac:dyDescent="0.2">
      <c r="B169" s="3"/>
      <c r="G169" s="3"/>
    </row>
    <row r="170" spans="2:7" ht="24.95" customHeight="1" x14ac:dyDescent="0.2">
      <c r="B170" s="3"/>
      <c r="G170" s="3"/>
    </row>
    <row r="171" spans="2:7" ht="24.95" customHeight="1" x14ac:dyDescent="0.2">
      <c r="B171" s="3"/>
      <c r="G171" s="3"/>
    </row>
    <row r="172" spans="2:7" ht="24.95" customHeight="1" x14ac:dyDescent="0.2">
      <c r="B172" s="3"/>
      <c r="G172" s="3"/>
    </row>
    <row r="173" spans="2:7" ht="24.95" customHeight="1" x14ac:dyDescent="0.2">
      <c r="B173" s="3"/>
      <c r="G173" s="3"/>
    </row>
    <row r="174" spans="2:7" ht="24.95" customHeight="1" x14ac:dyDescent="0.2">
      <c r="B174" s="3"/>
      <c r="G174" s="3"/>
    </row>
    <row r="175" spans="2:7" ht="24.95" customHeight="1" x14ac:dyDescent="0.2">
      <c r="B175" s="3"/>
      <c r="G175" s="3"/>
    </row>
    <row r="176" spans="2:7" ht="24.95" customHeight="1" x14ac:dyDescent="0.2">
      <c r="B176" s="3"/>
      <c r="G176" s="3"/>
    </row>
    <row r="177" spans="2:7" ht="24.95" customHeight="1" x14ac:dyDescent="0.2">
      <c r="B177" s="3"/>
      <c r="G177" s="3"/>
    </row>
    <row r="178" spans="2:7" ht="24.95" customHeight="1" x14ac:dyDescent="0.2">
      <c r="B178" s="3"/>
      <c r="G178" s="3"/>
    </row>
    <row r="179" spans="2:7" ht="24.95" customHeight="1" x14ac:dyDescent="0.2">
      <c r="B179" s="3"/>
      <c r="G179" s="3"/>
    </row>
    <row r="180" spans="2:7" ht="24.95" customHeight="1" x14ac:dyDescent="0.2">
      <c r="B180" s="3"/>
      <c r="G180" s="3"/>
    </row>
    <row r="181" spans="2:7" ht="24.95" customHeight="1" x14ac:dyDescent="0.2">
      <c r="B181" s="3"/>
      <c r="G181" s="3"/>
    </row>
    <row r="182" spans="2:7" ht="24.95" customHeight="1" x14ac:dyDescent="0.2">
      <c r="B182" s="3"/>
      <c r="G182" s="3"/>
    </row>
    <row r="183" spans="2:7" ht="24.95" customHeight="1" x14ac:dyDescent="0.2">
      <c r="B183" s="3"/>
      <c r="G183" s="3"/>
    </row>
    <row r="184" spans="2:7" ht="24.95" customHeight="1" x14ac:dyDescent="0.2">
      <c r="B184" s="3"/>
      <c r="G184" s="3"/>
    </row>
    <row r="185" spans="2:7" ht="24.95" customHeight="1" x14ac:dyDescent="0.2">
      <c r="B185" s="3"/>
      <c r="G185" s="3"/>
    </row>
    <row r="186" spans="2:7" ht="24.95" customHeight="1" x14ac:dyDescent="0.2">
      <c r="B186" s="3"/>
      <c r="G186" s="3"/>
    </row>
    <row r="187" spans="2:7" ht="24.95" customHeight="1" x14ac:dyDescent="0.2">
      <c r="B187" s="3"/>
      <c r="G187" s="3"/>
    </row>
    <row r="188" spans="2:7" ht="24.95" customHeight="1" x14ac:dyDescent="0.2">
      <c r="B188" s="3"/>
      <c r="G188" s="3"/>
    </row>
    <row r="189" spans="2:7" ht="24.95" customHeight="1" x14ac:dyDescent="0.2">
      <c r="B189" s="3"/>
      <c r="G189" s="3"/>
    </row>
    <row r="190" spans="2:7" ht="24.95" customHeight="1" x14ac:dyDescent="0.2">
      <c r="B190" s="3"/>
      <c r="G190" s="3"/>
    </row>
    <row r="191" spans="2:7" ht="24.95" customHeight="1" x14ac:dyDescent="0.2">
      <c r="B191" s="3"/>
      <c r="G191" s="3"/>
    </row>
    <row r="192" spans="2:7" ht="24.95" customHeight="1" x14ac:dyDescent="0.2">
      <c r="B192" s="3"/>
      <c r="G192" s="3"/>
    </row>
    <row r="193" spans="2:7" ht="24.95" customHeight="1" x14ac:dyDescent="0.2">
      <c r="B193" s="3"/>
      <c r="G193" s="3"/>
    </row>
    <row r="194" spans="2:7" ht="24.95" customHeight="1" x14ac:dyDescent="0.2">
      <c r="B194" s="3"/>
      <c r="G194" s="3"/>
    </row>
    <row r="195" spans="2:7" ht="24.95" customHeight="1" x14ac:dyDescent="0.2">
      <c r="B195" s="3"/>
      <c r="G195" s="3"/>
    </row>
    <row r="196" spans="2:7" ht="24.95" customHeight="1" x14ac:dyDescent="0.2">
      <c r="B196" s="3"/>
      <c r="G196" s="3"/>
    </row>
    <row r="197" spans="2:7" ht="24.95" customHeight="1" x14ac:dyDescent="0.2">
      <c r="B197" s="3"/>
      <c r="G197" s="3"/>
    </row>
    <row r="198" spans="2:7" ht="24.95" customHeight="1" x14ac:dyDescent="0.2">
      <c r="B198" s="3"/>
      <c r="G198" s="3"/>
    </row>
    <row r="199" spans="2:7" ht="24.95" customHeight="1" x14ac:dyDescent="0.2">
      <c r="B199" s="3"/>
      <c r="G199" s="3"/>
    </row>
    <row r="200" spans="2:7" ht="24.95" customHeight="1" x14ac:dyDescent="0.2">
      <c r="B200" s="3"/>
      <c r="G200" s="3"/>
    </row>
    <row r="201" spans="2:7" ht="24.95" customHeight="1" x14ac:dyDescent="0.2">
      <c r="B201" s="3"/>
      <c r="G201" s="3"/>
    </row>
    <row r="202" spans="2:7" ht="24.95" customHeight="1" x14ac:dyDescent="0.2">
      <c r="B202" s="3"/>
      <c r="G202" s="3"/>
    </row>
    <row r="203" spans="2:7" ht="24.95" customHeight="1" x14ac:dyDescent="0.2">
      <c r="B203" s="3"/>
      <c r="G203" s="3"/>
    </row>
    <row r="204" spans="2:7" ht="24.95" customHeight="1" x14ac:dyDescent="0.2">
      <c r="B204" s="3"/>
      <c r="G204" s="3"/>
    </row>
    <row r="205" spans="2:7" ht="24.95" customHeight="1" x14ac:dyDescent="0.2">
      <c r="B205" s="3"/>
      <c r="G205" s="3"/>
    </row>
    <row r="206" spans="2:7" ht="24.95" customHeight="1" x14ac:dyDescent="0.2">
      <c r="B206" s="3"/>
      <c r="G206" s="3"/>
    </row>
    <row r="207" spans="2:7" ht="24.95" customHeight="1" x14ac:dyDescent="0.2">
      <c r="B207" s="3"/>
      <c r="G207" s="3"/>
    </row>
    <row r="208" spans="2:7" ht="24.95" customHeight="1" x14ac:dyDescent="0.2">
      <c r="B208" s="3"/>
      <c r="G208" s="3"/>
    </row>
    <row r="209" spans="2:7" ht="24.95" customHeight="1" x14ac:dyDescent="0.2">
      <c r="B209" s="3"/>
      <c r="G209" s="3"/>
    </row>
    <row r="210" spans="2:7" ht="24.95" customHeight="1" x14ac:dyDescent="0.2">
      <c r="B210" s="3"/>
      <c r="G210" s="3"/>
    </row>
    <row r="211" spans="2:7" ht="24.95" customHeight="1" x14ac:dyDescent="0.2">
      <c r="B211" s="3"/>
      <c r="G211" s="3"/>
    </row>
    <row r="212" spans="2:7" ht="24.95" customHeight="1" x14ac:dyDescent="0.2">
      <c r="B212" s="3"/>
      <c r="G212" s="3"/>
    </row>
    <row r="213" spans="2:7" ht="24.95" customHeight="1" x14ac:dyDescent="0.2">
      <c r="B213" s="3"/>
      <c r="G213" s="3"/>
    </row>
    <row r="214" spans="2:7" ht="24.95" customHeight="1" x14ac:dyDescent="0.2">
      <c r="B214" s="3"/>
      <c r="G214" s="3"/>
    </row>
    <row r="215" spans="2:7" ht="24.95" customHeight="1" x14ac:dyDescent="0.2">
      <c r="B215" s="3"/>
      <c r="G215" s="3"/>
    </row>
    <row r="216" spans="2:7" ht="24.95" customHeight="1" x14ac:dyDescent="0.2">
      <c r="B216" s="3"/>
      <c r="G216" s="3"/>
    </row>
    <row r="217" spans="2:7" ht="24.95" customHeight="1" x14ac:dyDescent="0.2">
      <c r="B217" s="3"/>
      <c r="G217" s="3"/>
    </row>
    <row r="218" spans="2:7" ht="24.95" customHeight="1" x14ac:dyDescent="0.2">
      <c r="B218" s="3"/>
      <c r="G218" s="3"/>
    </row>
    <row r="219" spans="2:7" ht="24.95" customHeight="1" x14ac:dyDescent="0.2">
      <c r="B219" s="3"/>
      <c r="G219" s="3"/>
    </row>
    <row r="220" spans="2:7" ht="24.95" customHeight="1" x14ac:dyDescent="0.2">
      <c r="B220" s="3"/>
      <c r="G220" s="3"/>
    </row>
    <row r="221" spans="2:7" ht="24.95" customHeight="1" x14ac:dyDescent="0.2">
      <c r="B221" s="3"/>
      <c r="G221" s="3"/>
    </row>
    <row r="222" spans="2:7" ht="24.95" customHeight="1" x14ac:dyDescent="0.2">
      <c r="B222" s="3"/>
      <c r="G222" s="3"/>
    </row>
    <row r="223" spans="2:7" ht="24.95" customHeight="1" x14ac:dyDescent="0.2">
      <c r="B223" s="3"/>
      <c r="G223" s="3"/>
    </row>
    <row r="224" spans="2:7" ht="24.95" customHeight="1" x14ac:dyDescent="0.2">
      <c r="B224" s="3"/>
      <c r="G224" s="3"/>
    </row>
    <row r="225" spans="2:7" ht="24.95" customHeight="1" x14ac:dyDescent="0.2">
      <c r="B225" s="3"/>
      <c r="G225" s="3"/>
    </row>
    <row r="226" spans="2:7" ht="24.95" customHeight="1" x14ac:dyDescent="0.2">
      <c r="B226" s="3"/>
      <c r="G226" s="3"/>
    </row>
    <row r="227" spans="2:7" ht="24.95" customHeight="1" x14ac:dyDescent="0.2">
      <c r="B227" s="3"/>
      <c r="G227" s="3"/>
    </row>
    <row r="228" spans="2:7" ht="24.95" customHeight="1" x14ac:dyDescent="0.2">
      <c r="B228" s="3"/>
      <c r="G228" s="3"/>
    </row>
    <row r="229" spans="2:7" ht="24.95" customHeight="1" x14ac:dyDescent="0.2">
      <c r="B229" s="3"/>
      <c r="G229" s="3"/>
    </row>
    <row r="230" spans="2:7" ht="24.95" customHeight="1" x14ac:dyDescent="0.2">
      <c r="B230" s="3"/>
      <c r="G230" s="3"/>
    </row>
    <row r="231" spans="2:7" ht="24.95" customHeight="1" x14ac:dyDescent="0.2">
      <c r="B231" s="3"/>
      <c r="G231" s="3"/>
    </row>
    <row r="232" spans="2:7" ht="24.95" customHeight="1" x14ac:dyDescent="0.2">
      <c r="B232" s="3"/>
      <c r="G232" s="3"/>
    </row>
    <row r="233" spans="2:7" ht="24.95" customHeight="1" x14ac:dyDescent="0.2">
      <c r="B233" s="3"/>
      <c r="G233" s="3"/>
    </row>
    <row r="234" spans="2:7" ht="24.95" customHeight="1" x14ac:dyDescent="0.2">
      <c r="B234" s="3"/>
      <c r="G234" s="3"/>
    </row>
    <row r="235" spans="2:7" ht="24.95" customHeight="1" x14ac:dyDescent="0.2">
      <c r="B235" s="3"/>
      <c r="G235" s="3"/>
    </row>
    <row r="236" spans="2:7" ht="24.95" customHeight="1" x14ac:dyDescent="0.2">
      <c r="B236" s="3"/>
      <c r="G236" s="3"/>
    </row>
    <row r="237" spans="2:7" ht="24.95" customHeight="1" x14ac:dyDescent="0.2">
      <c r="B237" s="3"/>
      <c r="G237" s="3"/>
    </row>
    <row r="238" spans="2:7" ht="24.95" customHeight="1" x14ac:dyDescent="0.2">
      <c r="B238" s="3"/>
      <c r="G238" s="3"/>
    </row>
    <row r="239" spans="2:7" ht="24.95" customHeight="1" x14ac:dyDescent="0.2">
      <c r="B239" s="3"/>
      <c r="G239" s="3"/>
    </row>
    <row r="240" spans="2:7" ht="24.95" customHeight="1" x14ac:dyDescent="0.2">
      <c r="B240" s="3"/>
      <c r="G240" s="3"/>
    </row>
    <row r="241" spans="2:7" ht="24.95" customHeight="1" x14ac:dyDescent="0.2">
      <c r="B241" s="3"/>
      <c r="G241" s="3"/>
    </row>
    <row r="242" spans="2:7" ht="24.95" customHeight="1" x14ac:dyDescent="0.2">
      <c r="B242" s="3"/>
      <c r="G242" s="3"/>
    </row>
    <row r="243" spans="2:7" ht="24.95" customHeight="1" x14ac:dyDescent="0.2">
      <c r="B243" s="3"/>
      <c r="G243" s="3"/>
    </row>
    <row r="244" spans="2:7" ht="24.95" customHeight="1" x14ac:dyDescent="0.2">
      <c r="B244" s="3"/>
      <c r="G244" s="3"/>
    </row>
    <row r="245" spans="2:7" ht="24.95" customHeight="1" x14ac:dyDescent="0.2">
      <c r="B245" s="3"/>
      <c r="G245" s="3"/>
    </row>
    <row r="246" spans="2:7" ht="24.95" customHeight="1" x14ac:dyDescent="0.2">
      <c r="B246" s="3"/>
      <c r="G246" s="3"/>
    </row>
    <row r="247" spans="2:7" ht="24.95" customHeight="1" x14ac:dyDescent="0.2">
      <c r="B247" s="3"/>
      <c r="G247" s="3"/>
    </row>
    <row r="248" spans="2:7" ht="24.95" customHeight="1" x14ac:dyDescent="0.2">
      <c r="B248" s="3"/>
      <c r="G248" s="3"/>
    </row>
    <row r="249" spans="2:7" ht="24.95" customHeight="1" x14ac:dyDescent="0.2">
      <c r="B249" s="3"/>
      <c r="G249" s="3"/>
    </row>
    <row r="250" spans="2:7" ht="24.95" customHeight="1" x14ac:dyDescent="0.2">
      <c r="B250" s="3"/>
      <c r="G250" s="3"/>
    </row>
    <row r="251" spans="2:7" ht="24.95" customHeight="1" x14ac:dyDescent="0.2">
      <c r="B251" s="3"/>
      <c r="G251" s="3"/>
    </row>
    <row r="252" spans="2:7" ht="24.95" customHeight="1" x14ac:dyDescent="0.2">
      <c r="B252" s="3"/>
      <c r="G252" s="3"/>
    </row>
    <row r="253" spans="2:7" ht="24.95" customHeight="1" x14ac:dyDescent="0.2">
      <c r="B253" s="3"/>
      <c r="G253" s="3"/>
    </row>
    <row r="254" spans="2:7" ht="24.95" customHeight="1" x14ac:dyDescent="0.2">
      <c r="B254" s="3"/>
      <c r="G254" s="3"/>
    </row>
    <row r="255" spans="2:7" ht="24.95" customHeight="1" x14ac:dyDescent="0.2">
      <c r="B255" s="3"/>
      <c r="G255" s="3"/>
    </row>
    <row r="256" spans="2:7" ht="24.95" customHeight="1" x14ac:dyDescent="0.2">
      <c r="B256" s="3"/>
      <c r="G256" s="3"/>
    </row>
    <row r="257" spans="2:7" ht="24.95" customHeight="1" x14ac:dyDescent="0.2">
      <c r="B257" s="3"/>
      <c r="G257" s="3"/>
    </row>
    <row r="258" spans="2:7" ht="24.95" customHeight="1" x14ac:dyDescent="0.2">
      <c r="B258" s="3"/>
      <c r="G258" s="3"/>
    </row>
    <row r="259" spans="2:7" ht="24.95" customHeight="1" x14ac:dyDescent="0.2">
      <c r="B259" s="3"/>
      <c r="G259" s="3"/>
    </row>
    <row r="260" spans="2:7" ht="24.95" customHeight="1" x14ac:dyDescent="0.2">
      <c r="B260" s="3"/>
      <c r="G260" s="3"/>
    </row>
    <row r="261" spans="2:7" ht="24.95" customHeight="1" x14ac:dyDescent="0.2">
      <c r="B261" s="3"/>
      <c r="G261" s="3"/>
    </row>
    <row r="262" spans="2:7" ht="24.95" customHeight="1" x14ac:dyDescent="0.2">
      <c r="B262" s="3"/>
      <c r="G262" s="3"/>
    </row>
    <row r="263" spans="2:7" ht="24.95" customHeight="1" x14ac:dyDescent="0.2">
      <c r="B263" s="3"/>
      <c r="G263" s="3"/>
    </row>
    <row r="264" spans="2:7" ht="24.95" customHeight="1" x14ac:dyDescent="0.2">
      <c r="B264" s="3"/>
      <c r="G264" s="3"/>
    </row>
    <row r="265" spans="2:7" ht="24.95" customHeight="1" x14ac:dyDescent="0.2">
      <c r="B265" s="3"/>
      <c r="G265" s="3"/>
    </row>
    <row r="266" spans="2:7" ht="24.95" customHeight="1" x14ac:dyDescent="0.2">
      <c r="B266" s="3"/>
      <c r="G266" s="3"/>
    </row>
    <row r="267" spans="2:7" ht="24.95" customHeight="1" x14ac:dyDescent="0.2">
      <c r="B267" s="3"/>
      <c r="G267" s="3"/>
    </row>
    <row r="268" spans="2:7" ht="24.95" customHeight="1" x14ac:dyDescent="0.2">
      <c r="B268" s="3"/>
      <c r="G268" s="3"/>
    </row>
    <row r="269" spans="2:7" ht="24.95" customHeight="1" x14ac:dyDescent="0.2">
      <c r="B269" s="3"/>
      <c r="G269" s="3"/>
    </row>
    <row r="270" spans="2:7" ht="24.95" customHeight="1" x14ac:dyDescent="0.2">
      <c r="B270" s="3"/>
      <c r="G270" s="3"/>
    </row>
    <row r="271" spans="2:7" ht="24.95" customHeight="1" x14ac:dyDescent="0.2">
      <c r="B271" s="3"/>
      <c r="G271" s="3"/>
    </row>
    <row r="272" spans="2:7" ht="24.95" customHeight="1" x14ac:dyDescent="0.2">
      <c r="B272" s="3"/>
      <c r="G272" s="3"/>
    </row>
    <row r="273" spans="2:7" ht="24.95" customHeight="1" x14ac:dyDescent="0.2">
      <c r="B273" s="3"/>
      <c r="G273" s="3"/>
    </row>
    <row r="274" spans="2:7" ht="24.95" customHeight="1" x14ac:dyDescent="0.2">
      <c r="B274" s="3"/>
      <c r="G274" s="3"/>
    </row>
    <row r="275" spans="2:7" ht="24.95" customHeight="1" x14ac:dyDescent="0.2">
      <c r="B275" s="3"/>
      <c r="G275" s="3"/>
    </row>
  </sheetData>
  <mergeCells count="11">
    <mergeCell ref="B1:F1"/>
    <mergeCell ref="B2:I2"/>
    <mergeCell ref="C3:D3"/>
    <mergeCell ref="C159:D160"/>
    <mergeCell ref="C157:D158"/>
    <mergeCell ref="L12:M12"/>
    <mergeCell ref="L7:M7"/>
    <mergeCell ref="L8:M8"/>
    <mergeCell ref="L9:M9"/>
    <mergeCell ref="L10:M10"/>
    <mergeCell ref="L11:M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3"/>
  <sheetViews>
    <sheetView topLeftCell="A145" zoomScaleNormal="100" workbookViewId="0">
      <selection activeCell="G158" sqref="G158"/>
    </sheetView>
  </sheetViews>
  <sheetFormatPr baseColWidth="10" defaultRowHeight="15" x14ac:dyDescent="0.25"/>
  <cols>
    <col min="1" max="1" width="6.42578125" customWidth="1"/>
    <col min="2" max="2" width="12.140625" style="8" customWidth="1"/>
    <col min="3" max="3" width="6.85546875" customWidth="1"/>
    <col min="4" max="4" width="7.140625" customWidth="1"/>
    <col min="5" max="5" width="7.42578125" customWidth="1"/>
    <col min="6" max="6" width="15.7109375" bestFit="1" customWidth="1"/>
    <col min="7" max="7" width="47.140625" style="11" customWidth="1"/>
    <col min="8" max="8" width="14.28515625" customWidth="1"/>
    <col min="9" max="9" width="19.85546875" bestFit="1" customWidth="1"/>
    <col min="10" max="10" width="20.140625" hidden="1" customWidth="1"/>
  </cols>
  <sheetData>
    <row r="1" spans="2:15" s="9" customFormat="1" ht="16.5" x14ac:dyDescent="0.3">
      <c r="B1" s="259" t="s">
        <v>37</v>
      </c>
      <c r="C1" s="260"/>
      <c r="D1" s="260"/>
      <c r="E1" s="260"/>
      <c r="F1" s="255">
        <v>2013</v>
      </c>
      <c r="G1" s="256"/>
      <c r="H1" s="256"/>
      <c r="I1" s="256"/>
      <c r="J1" s="73"/>
      <c r="K1" s="73"/>
      <c r="L1" s="73"/>
      <c r="M1" s="73"/>
      <c r="N1" s="73"/>
    </row>
    <row r="2" spans="2:15" s="9" customFormat="1" ht="16.5" x14ac:dyDescent="0.3">
      <c r="B2" s="261"/>
      <c r="C2" s="262"/>
      <c r="D2" s="262"/>
      <c r="E2" s="262"/>
      <c r="F2" s="257"/>
      <c r="G2" s="258"/>
      <c r="H2" s="258"/>
      <c r="I2" s="258"/>
      <c r="J2" s="73"/>
      <c r="K2" s="73"/>
      <c r="L2" s="73"/>
      <c r="M2" s="73"/>
      <c r="N2" s="73"/>
    </row>
    <row r="3" spans="2:15" s="9" customFormat="1" ht="16.5" customHeight="1" x14ac:dyDescent="0.3">
      <c r="B3" s="203"/>
      <c r="C3" s="169" t="s">
        <v>23</v>
      </c>
      <c r="D3" s="170"/>
      <c r="E3" s="169" t="s">
        <v>2</v>
      </c>
      <c r="F3" s="172" t="s">
        <v>94</v>
      </c>
      <c r="G3" s="171" t="s">
        <v>24</v>
      </c>
      <c r="H3" s="263" t="s">
        <v>8</v>
      </c>
      <c r="I3" s="263"/>
      <c r="J3" s="73"/>
      <c r="K3" s="73"/>
      <c r="L3" s="74"/>
      <c r="M3" s="73"/>
      <c r="N3" s="73"/>
    </row>
    <row r="4" spans="2:15" s="9" customFormat="1" ht="29.25" customHeight="1" x14ac:dyDescent="0.3">
      <c r="B4" s="203"/>
      <c r="C4" s="169" t="s">
        <v>6</v>
      </c>
      <c r="D4" s="169" t="s">
        <v>7</v>
      </c>
      <c r="E4" s="170"/>
      <c r="F4" s="170"/>
      <c r="G4" s="85"/>
      <c r="H4" s="170"/>
      <c r="I4" s="170"/>
      <c r="J4" s="73"/>
      <c r="K4" s="73"/>
      <c r="L4" s="73"/>
      <c r="M4" s="73"/>
      <c r="N4" s="73"/>
    </row>
    <row r="5" spans="2:15" s="9" customFormat="1" ht="54.95" customHeight="1" x14ac:dyDescent="0.3">
      <c r="B5" s="75" t="s">
        <v>4</v>
      </c>
      <c r="C5" s="76"/>
      <c r="D5" s="76" t="s">
        <v>7</v>
      </c>
      <c r="E5" s="76">
        <v>103</v>
      </c>
      <c r="F5" s="78">
        <v>41263</v>
      </c>
      <c r="G5" s="79" t="s">
        <v>295</v>
      </c>
      <c r="H5" s="78">
        <v>41277</v>
      </c>
      <c r="I5" s="80" t="s">
        <v>293</v>
      </c>
      <c r="J5" s="73" t="str">
        <f>IF(E5&lt;=5,"PRIMERA INFANCIA",IF(E5&lt;=11,"INFANCIA",IF(E5&lt;=18,"ADOLESCENCIA",IF(E5&lt;=26,"JUVENTUD",IF(E5&lt;=59,"ADULTEZ",IF(E5&gt;60,"VEJEZ"))))))</f>
        <v>VEJEZ</v>
      </c>
      <c r="K5" s="73"/>
      <c r="L5" s="73"/>
      <c r="M5" s="73"/>
      <c r="N5" s="81"/>
    </row>
    <row r="6" spans="2:15" s="9" customFormat="1" ht="54.95" customHeight="1" x14ac:dyDescent="0.3">
      <c r="B6" s="76"/>
      <c r="C6" s="76" t="s">
        <v>6</v>
      </c>
      <c r="D6" s="76"/>
      <c r="E6" s="76">
        <v>18</v>
      </c>
      <c r="F6" s="78">
        <v>41272</v>
      </c>
      <c r="G6" s="79" t="s">
        <v>38</v>
      </c>
      <c r="H6" s="78">
        <v>41277</v>
      </c>
      <c r="I6" s="77" t="s">
        <v>88</v>
      </c>
      <c r="J6" s="73" t="str">
        <f t="shared" ref="J6:J68" si="0">IF(E6&lt;=5,"PRIMERA INFANCIA",IF(E6&lt;=11,"INFANCIA",IF(E6&lt;=18,"ADOLESCENCIA",IF(E6&lt;=26,"JUVENTUD",IF(E6&lt;=59,"ADULTEZ",IF(E6&gt;60,"VEJEZ"))))))</f>
        <v>ADOLESCENCIA</v>
      </c>
      <c r="K6" s="73"/>
      <c r="L6" s="73"/>
      <c r="M6" s="73"/>
      <c r="N6" s="81"/>
    </row>
    <row r="7" spans="2:15" s="9" customFormat="1" ht="54.95" customHeight="1" x14ac:dyDescent="0.3">
      <c r="B7" s="76"/>
      <c r="C7" s="76" t="s">
        <v>6</v>
      </c>
      <c r="D7" s="76"/>
      <c r="E7" s="76">
        <v>60</v>
      </c>
      <c r="F7" s="78">
        <v>41265</v>
      </c>
      <c r="G7" s="79" t="s">
        <v>295</v>
      </c>
      <c r="H7" s="78">
        <v>41277</v>
      </c>
      <c r="I7" s="80" t="s">
        <v>293</v>
      </c>
      <c r="J7" s="73" t="str">
        <f>IF(E7&lt;=5,"PRIMERA INFANCIA",IF(E7&lt;=11,"INFANCIA",IF(E7&lt;=18,"ADOLESCENCIA",IF(E7&lt;=26,"JUVENTUD",IF(E7&lt;=59,"ADULTEZ",IF(E7&gt;=60,"VEJEZ"))))))</f>
        <v>VEJEZ</v>
      </c>
      <c r="K7" s="73"/>
      <c r="L7" s="73"/>
      <c r="M7" s="73"/>
      <c r="N7" s="81"/>
    </row>
    <row r="8" spans="2:15" s="9" customFormat="1" ht="54.95" customHeight="1" x14ac:dyDescent="0.3">
      <c r="B8" s="76"/>
      <c r="C8" s="76" t="s">
        <v>6</v>
      </c>
      <c r="D8" s="76"/>
      <c r="E8" s="76">
        <v>31</v>
      </c>
      <c r="F8" s="78">
        <v>41264</v>
      </c>
      <c r="G8" s="79" t="s">
        <v>50</v>
      </c>
      <c r="H8" s="78">
        <v>41277</v>
      </c>
      <c r="I8" s="80" t="s">
        <v>292</v>
      </c>
      <c r="J8" s="73" t="str">
        <f t="shared" si="0"/>
        <v>ADULTEZ</v>
      </c>
      <c r="K8" s="81"/>
      <c r="L8" s="81"/>
      <c r="M8" s="244" t="s">
        <v>297</v>
      </c>
      <c r="N8" s="244"/>
      <c r="O8" s="240">
        <f>COUNTIF(J5:J153,"PRIMERA INFANCIA")</f>
        <v>3</v>
      </c>
    </row>
    <row r="9" spans="2:15" s="9" customFormat="1" ht="54.95" customHeight="1" x14ac:dyDescent="0.3">
      <c r="B9" s="76"/>
      <c r="C9" s="76" t="s">
        <v>6</v>
      </c>
      <c r="D9" s="76"/>
      <c r="E9" s="76">
        <v>22</v>
      </c>
      <c r="F9" s="78">
        <v>41275</v>
      </c>
      <c r="G9" s="79" t="s">
        <v>296</v>
      </c>
      <c r="H9" s="78">
        <v>41278</v>
      </c>
      <c r="I9" s="76" t="s">
        <v>91</v>
      </c>
      <c r="J9" s="73" t="str">
        <f t="shared" si="0"/>
        <v>JUVENTUD</v>
      </c>
      <c r="K9" s="81"/>
      <c r="L9" s="81"/>
      <c r="M9" s="244" t="s">
        <v>298</v>
      </c>
      <c r="N9" s="244"/>
      <c r="O9" s="240">
        <f>COUNTIF(J5:J153,"INFANCIA")</f>
        <v>1</v>
      </c>
    </row>
    <row r="10" spans="2:15" s="9" customFormat="1" ht="54.95" customHeight="1" x14ac:dyDescent="0.3">
      <c r="B10" s="76"/>
      <c r="C10" s="76"/>
      <c r="D10" s="76" t="s">
        <v>7</v>
      </c>
      <c r="E10" s="76">
        <v>14</v>
      </c>
      <c r="F10" s="76" t="s">
        <v>39</v>
      </c>
      <c r="G10" s="79" t="s">
        <v>38</v>
      </c>
      <c r="H10" s="78">
        <v>41281</v>
      </c>
      <c r="I10" s="76" t="s">
        <v>292</v>
      </c>
      <c r="J10" s="73" t="str">
        <f t="shared" si="0"/>
        <v>ADOLESCENCIA</v>
      </c>
      <c r="K10" s="81"/>
      <c r="L10" s="81"/>
      <c r="M10" s="244" t="s">
        <v>299</v>
      </c>
      <c r="N10" s="244"/>
      <c r="O10" s="240">
        <f>COUNTIF(J5:J153,"ADOLESCENCIA")</f>
        <v>8</v>
      </c>
    </row>
    <row r="11" spans="2:15" s="9" customFormat="1" ht="16.5" x14ac:dyDescent="0.3">
      <c r="B11" s="76"/>
      <c r="C11" s="76" t="s">
        <v>6</v>
      </c>
      <c r="D11" s="76"/>
      <c r="E11" s="76">
        <v>54</v>
      </c>
      <c r="F11" s="78">
        <v>41268</v>
      </c>
      <c r="G11" s="79" t="s">
        <v>295</v>
      </c>
      <c r="H11" s="78">
        <v>41281</v>
      </c>
      <c r="I11" s="76" t="s">
        <v>292</v>
      </c>
      <c r="J11" s="73" t="str">
        <f t="shared" si="0"/>
        <v>ADULTEZ</v>
      </c>
      <c r="K11" s="81"/>
      <c r="L11" s="81"/>
      <c r="M11" s="244" t="s">
        <v>300</v>
      </c>
      <c r="N11" s="244"/>
      <c r="O11" s="240">
        <f>COUNTIF(J5:J153,"JUVENTUD")</f>
        <v>5</v>
      </c>
    </row>
    <row r="12" spans="2:15" s="9" customFormat="1" ht="54.95" customHeight="1" x14ac:dyDescent="0.3">
      <c r="B12" s="76"/>
      <c r="C12" s="76" t="s">
        <v>6</v>
      </c>
      <c r="D12" s="76"/>
      <c r="E12" s="76">
        <v>26</v>
      </c>
      <c r="F12" s="78">
        <v>41276</v>
      </c>
      <c r="G12" s="79" t="s">
        <v>40</v>
      </c>
      <c r="H12" s="78">
        <v>41282</v>
      </c>
      <c r="I12" s="76" t="s">
        <v>292</v>
      </c>
      <c r="J12" s="73" t="str">
        <f t="shared" si="0"/>
        <v>JUVENTUD</v>
      </c>
      <c r="K12" s="81"/>
      <c r="L12" s="81"/>
      <c r="M12" s="244" t="s">
        <v>301</v>
      </c>
      <c r="N12" s="244"/>
      <c r="O12" s="240">
        <f>COUNTIF(J5:J159,"ADULTEZ")</f>
        <v>31</v>
      </c>
    </row>
    <row r="13" spans="2:15" s="9" customFormat="1" ht="54.95" customHeight="1" x14ac:dyDescent="0.3">
      <c r="B13" s="76"/>
      <c r="C13" s="76"/>
      <c r="D13" s="76" t="s">
        <v>7</v>
      </c>
      <c r="E13" s="76">
        <v>80</v>
      </c>
      <c r="F13" s="78">
        <v>41263</v>
      </c>
      <c r="G13" s="79" t="s">
        <v>295</v>
      </c>
      <c r="H13" s="78">
        <v>41282</v>
      </c>
      <c r="I13" s="76" t="s">
        <v>293</v>
      </c>
      <c r="J13" s="73" t="str">
        <f t="shared" si="0"/>
        <v>VEJEZ</v>
      </c>
      <c r="K13" s="81"/>
      <c r="L13" s="81"/>
      <c r="M13" s="244" t="s">
        <v>302</v>
      </c>
      <c r="N13" s="244"/>
      <c r="O13" s="240">
        <f>COUNTIF(J5:J153,"VEJEZ")</f>
        <v>89</v>
      </c>
    </row>
    <row r="14" spans="2:15" s="9" customFormat="1" ht="54.95" customHeight="1" x14ac:dyDescent="0.3">
      <c r="B14" s="76"/>
      <c r="C14" s="76" t="s">
        <v>6</v>
      </c>
      <c r="D14" s="76"/>
      <c r="E14" s="76">
        <v>71</v>
      </c>
      <c r="F14" s="78">
        <v>41268</v>
      </c>
      <c r="G14" s="79" t="s">
        <v>41</v>
      </c>
      <c r="H14" s="78">
        <v>41283</v>
      </c>
      <c r="I14" s="76" t="s">
        <v>292</v>
      </c>
      <c r="J14" s="73" t="str">
        <f t="shared" si="0"/>
        <v>VEJEZ</v>
      </c>
      <c r="K14" s="81"/>
      <c r="L14" s="81"/>
      <c r="M14" s="251" t="s">
        <v>10</v>
      </c>
      <c r="N14" s="252"/>
      <c r="O14" s="243">
        <f>SUM(O8:O13,O15)</f>
        <v>138</v>
      </c>
    </row>
    <row r="15" spans="2:15" s="9" customFormat="1" ht="54.95" customHeight="1" x14ac:dyDescent="0.3">
      <c r="B15" s="76"/>
      <c r="C15" s="76" t="s">
        <v>6</v>
      </c>
      <c r="D15" s="76"/>
      <c r="E15" s="76">
        <v>47</v>
      </c>
      <c r="F15" s="78">
        <v>41278</v>
      </c>
      <c r="G15" s="79" t="s">
        <v>42</v>
      </c>
      <c r="H15" s="78">
        <v>41282</v>
      </c>
      <c r="I15" s="76" t="s">
        <v>88</v>
      </c>
      <c r="J15" s="73" t="str">
        <f t="shared" si="0"/>
        <v>ADULTEZ</v>
      </c>
      <c r="K15" s="81"/>
      <c r="L15" s="81"/>
      <c r="M15" s="253" t="s">
        <v>291</v>
      </c>
      <c r="N15" s="253"/>
      <c r="O15" s="243">
        <v>1</v>
      </c>
    </row>
    <row r="16" spans="2:15" s="9" customFormat="1" ht="54.95" customHeight="1" x14ac:dyDescent="0.3">
      <c r="B16" s="76"/>
      <c r="C16" s="76"/>
      <c r="D16" s="76" t="s">
        <v>7</v>
      </c>
      <c r="E16" s="76">
        <v>101</v>
      </c>
      <c r="F16" s="78">
        <v>41275</v>
      </c>
      <c r="G16" s="79" t="s">
        <v>295</v>
      </c>
      <c r="H16" s="78">
        <v>41285</v>
      </c>
      <c r="I16" s="76" t="s">
        <v>293</v>
      </c>
      <c r="J16" s="73" t="str">
        <f t="shared" si="0"/>
        <v>VEJEZ</v>
      </c>
      <c r="K16" s="81"/>
      <c r="L16" s="81"/>
      <c r="M16" s="81"/>
      <c r="N16" s="73"/>
    </row>
    <row r="17" spans="2:14" s="9" customFormat="1" ht="54.95" customHeight="1" x14ac:dyDescent="0.3">
      <c r="B17" s="76"/>
      <c r="C17" s="76" t="s">
        <v>6</v>
      </c>
      <c r="D17" s="76"/>
      <c r="E17" s="76">
        <v>24</v>
      </c>
      <c r="F17" s="78">
        <v>41285</v>
      </c>
      <c r="G17" s="79" t="s">
        <v>296</v>
      </c>
      <c r="H17" s="78">
        <v>41291</v>
      </c>
      <c r="I17" s="76" t="s">
        <v>88</v>
      </c>
      <c r="J17" s="73" t="str">
        <f t="shared" si="0"/>
        <v>JUVENTUD</v>
      </c>
      <c r="K17" s="81"/>
      <c r="L17" s="81"/>
      <c r="M17" s="81"/>
      <c r="N17" s="73"/>
    </row>
    <row r="18" spans="2:14" s="9" customFormat="1" ht="54.95" customHeight="1" x14ac:dyDescent="0.3">
      <c r="B18" s="76"/>
      <c r="C18" s="76" t="s">
        <v>6</v>
      </c>
      <c r="D18" s="76"/>
      <c r="E18" s="76">
        <v>79</v>
      </c>
      <c r="F18" s="78">
        <v>41288</v>
      </c>
      <c r="G18" s="79" t="s">
        <v>43</v>
      </c>
      <c r="H18" s="78">
        <v>41291</v>
      </c>
      <c r="I18" s="76" t="s">
        <v>292</v>
      </c>
      <c r="J18" s="73" t="str">
        <f t="shared" si="0"/>
        <v>VEJEZ</v>
      </c>
      <c r="K18" s="81"/>
      <c r="L18" s="81"/>
      <c r="M18" s="81"/>
      <c r="N18" s="73"/>
    </row>
    <row r="19" spans="2:14" s="9" customFormat="1" ht="54.95" customHeight="1" x14ac:dyDescent="0.3">
      <c r="B19" s="76"/>
      <c r="C19" s="76" t="s">
        <v>6</v>
      </c>
      <c r="D19" s="76"/>
      <c r="E19" s="76">
        <v>94</v>
      </c>
      <c r="F19" s="78">
        <v>41292</v>
      </c>
      <c r="G19" s="79" t="s">
        <v>295</v>
      </c>
      <c r="H19" s="78">
        <v>41295</v>
      </c>
      <c r="I19" s="76" t="s">
        <v>293</v>
      </c>
      <c r="J19" s="73" t="str">
        <f t="shared" si="0"/>
        <v>VEJEZ</v>
      </c>
      <c r="K19" s="81"/>
      <c r="L19" s="81"/>
      <c r="M19" s="81"/>
      <c r="N19" s="73"/>
    </row>
    <row r="20" spans="2:14" s="9" customFormat="1" ht="54.95" customHeight="1" x14ac:dyDescent="0.3">
      <c r="B20" s="76"/>
      <c r="C20" s="76"/>
      <c r="D20" s="76" t="s">
        <v>7</v>
      </c>
      <c r="E20" s="76">
        <v>70</v>
      </c>
      <c r="F20" s="78">
        <v>41293</v>
      </c>
      <c r="G20" s="79" t="s">
        <v>295</v>
      </c>
      <c r="H20" s="78">
        <v>41295</v>
      </c>
      <c r="I20" s="76" t="s">
        <v>293</v>
      </c>
      <c r="J20" s="73" t="str">
        <f t="shared" si="0"/>
        <v>VEJEZ</v>
      </c>
      <c r="K20" s="81"/>
      <c r="L20" s="81"/>
      <c r="M20" s="81"/>
      <c r="N20" s="73"/>
    </row>
    <row r="21" spans="2:14" s="9" customFormat="1" ht="54.95" customHeight="1" x14ac:dyDescent="0.3">
      <c r="B21" s="76"/>
      <c r="C21" s="76"/>
      <c r="D21" s="76"/>
      <c r="E21" s="76"/>
      <c r="F21" s="76"/>
      <c r="G21" s="79"/>
      <c r="H21" s="76"/>
      <c r="I21" s="76"/>
      <c r="J21" s="73"/>
      <c r="K21" s="81"/>
      <c r="L21" s="81"/>
      <c r="M21" s="81"/>
      <c r="N21" s="73"/>
    </row>
    <row r="22" spans="2:14" s="9" customFormat="1" ht="54.95" customHeight="1" x14ac:dyDescent="0.3">
      <c r="B22" s="76"/>
      <c r="C22" s="76" t="s">
        <v>6</v>
      </c>
      <c r="D22" s="76"/>
      <c r="E22" s="76">
        <v>55</v>
      </c>
      <c r="F22" s="78">
        <v>41293</v>
      </c>
      <c r="G22" s="79" t="s">
        <v>295</v>
      </c>
      <c r="H22" s="78">
        <v>41296</v>
      </c>
      <c r="I22" s="76" t="s">
        <v>292</v>
      </c>
      <c r="J22" s="73" t="str">
        <f t="shared" si="0"/>
        <v>ADULTEZ</v>
      </c>
      <c r="K22" s="81"/>
      <c r="L22" s="81"/>
      <c r="M22" s="81"/>
      <c r="N22" s="73"/>
    </row>
    <row r="23" spans="2:14" s="9" customFormat="1" ht="33" x14ac:dyDescent="0.3">
      <c r="B23" s="76"/>
      <c r="C23" s="76" t="s">
        <v>6</v>
      </c>
      <c r="D23" s="76"/>
      <c r="E23" s="76">
        <v>80</v>
      </c>
      <c r="F23" s="78">
        <v>41301</v>
      </c>
      <c r="G23" s="79" t="s">
        <v>44</v>
      </c>
      <c r="H23" s="78">
        <v>41302</v>
      </c>
      <c r="I23" s="76" t="s">
        <v>292</v>
      </c>
      <c r="J23" s="73" t="str">
        <f t="shared" si="0"/>
        <v>VEJEZ</v>
      </c>
      <c r="K23" s="81"/>
      <c r="L23" s="81"/>
      <c r="M23" s="81"/>
      <c r="N23" s="73"/>
    </row>
    <row r="24" spans="2:14" s="9" customFormat="1" ht="54.95" customHeight="1" x14ac:dyDescent="0.3">
      <c r="B24" s="76"/>
      <c r="C24" s="76" t="s">
        <v>6</v>
      </c>
      <c r="D24" s="76"/>
      <c r="E24" s="83" t="s">
        <v>45</v>
      </c>
      <c r="F24" s="78">
        <v>41297</v>
      </c>
      <c r="G24" s="79" t="s">
        <v>46</v>
      </c>
      <c r="H24" s="78">
        <v>41302</v>
      </c>
      <c r="I24" s="76" t="s">
        <v>292</v>
      </c>
      <c r="J24" s="73" t="s">
        <v>298</v>
      </c>
      <c r="K24" s="81"/>
      <c r="L24" s="81"/>
      <c r="M24" s="81"/>
      <c r="N24" s="73"/>
    </row>
    <row r="25" spans="2:14" s="9" customFormat="1" ht="54.95" customHeight="1" x14ac:dyDescent="0.3">
      <c r="B25" s="76"/>
      <c r="C25" s="76"/>
      <c r="D25" s="76" t="s">
        <v>7</v>
      </c>
      <c r="E25" s="76">
        <v>82</v>
      </c>
      <c r="F25" s="78">
        <v>41295</v>
      </c>
      <c r="G25" s="79" t="s">
        <v>295</v>
      </c>
      <c r="H25" s="78">
        <v>41302</v>
      </c>
      <c r="I25" s="76" t="s">
        <v>293</v>
      </c>
      <c r="J25" s="73" t="str">
        <f t="shared" si="0"/>
        <v>VEJEZ</v>
      </c>
      <c r="K25" s="81"/>
      <c r="L25" s="81"/>
      <c r="M25" s="81"/>
      <c r="N25" s="73"/>
    </row>
    <row r="26" spans="2:14" s="9" customFormat="1" ht="35.25" customHeight="1" x14ac:dyDescent="0.3">
      <c r="B26" s="84"/>
      <c r="C26" s="173">
        <f>COUNTA(C5:C25)</f>
        <v>14</v>
      </c>
      <c r="D26" s="173">
        <f>COUNTA(D5:D25)</f>
        <v>6</v>
      </c>
      <c r="E26" s="84"/>
      <c r="F26" s="86"/>
      <c r="G26" s="85"/>
      <c r="H26" s="84"/>
      <c r="I26" s="84"/>
      <c r="J26" s="73"/>
      <c r="K26" s="81"/>
      <c r="L26" s="81"/>
      <c r="M26" s="81"/>
      <c r="N26" s="73"/>
    </row>
    <row r="27" spans="2:14" s="9" customFormat="1" ht="54.95" customHeight="1" x14ac:dyDescent="0.3">
      <c r="B27" s="75" t="s">
        <v>11</v>
      </c>
      <c r="C27" s="82" t="s">
        <v>6</v>
      </c>
      <c r="D27" s="82"/>
      <c r="E27" s="82">
        <v>53</v>
      </c>
      <c r="F27" s="87">
        <v>41304</v>
      </c>
      <c r="G27" s="77" t="s">
        <v>47</v>
      </c>
      <c r="H27" s="87">
        <v>41310</v>
      </c>
      <c r="I27" s="76" t="s">
        <v>292</v>
      </c>
      <c r="J27" s="73" t="str">
        <f t="shared" si="0"/>
        <v>ADULTEZ</v>
      </c>
      <c r="K27" s="81"/>
      <c r="L27" s="81"/>
      <c r="M27" s="81"/>
      <c r="N27" s="73"/>
    </row>
    <row r="28" spans="2:14" s="9" customFormat="1" ht="16.5" x14ac:dyDescent="0.3">
      <c r="B28" s="76"/>
      <c r="C28" s="82" t="s">
        <v>6</v>
      </c>
      <c r="D28" s="82"/>
      <c r="E28" s="82">
        <v>16</v>
      </c>
      <c r="F28" s="87">
        <v>41298</v>
      </c>
      <c r="G28" s="77" t="s">
        <v>296</v>
      </c>
      <c r="H28" s="87">
        <v>41311</v>
      </c>
      <c r="I28" s="76" t="s">
        <v>88</v>
      </c>
      <c r="J28" s="73" t="str">
        <f t="shared" si="0"/>
        <v>ADOLESCENCIA</v>
      </c>
      <c r="K28" s="81"/>
      <c r="L28" s="81"/>
      <c r="M28" s="81"/>
      <c r="N28" s="73"/>
    </row>
    <row r="29" spans="2:14" s="9" customFormat="1" ht="33" x14ac:dyDescent="0.3">
      <c r="B29" s="76"/>
      <c r="C29" s="82"/>
      <c r="D29" s="82" t="s">
        <v>7</v>
      </c>
      <c r="E29" s="82">
        <v>92</v>
      </c>
      <c r="F29" s="87">
        <v>41309</v>
      </c>
      <c r="G29" s="77" t="s">
        <v>48</v>
      </c>
      <c r="H29" s="87">
        <v>41319</v>
      </c>
      <c r="I29" s="76" t="s">
        <v>292</v>
      </c>
      <c r="J29" s="73" t="str">
        <f t="shared" si="0"/>
        <v>VEJEZ</v>
      </c>
      <c r="K29" s="81"/>
      <c r="L29" s="81"/>
      <c r="M29" s="81"/>
      <c r="N29" s="73"/>
    </row>
    <row r="30" spans="2:14" s="9" customFormat="1" ht="54.95" customHeight="1" x14ac:dyDescent="0.3">
      <c r="B30" s="76"/>
      <c r="C30" s="82" t="s">
        <v>6</v>
      </c>
      <c r="D30" s="82"/>
      <c r="E30" s="82">
        <v>79</v>
      </c>
      <c r="F30" s="87">
        <v>41322</v>
      </c>
      <c r="G30" s="77" t="s">
        <v>47</v>
      </c>
      <c r="H30" s="87">
        <v>41324</v>
      </c>
      <c r="I30" s="76" t="s">
        <v>292</v>
      </c>
      <c r="J30" s="73" t="str">
        <f t="shared" si="0"/>
        <v>VEJEZ</v>
      </c>
      <c r="K30" s="81"/>
      <c r="L30" s="81"/>
      <c r="M30" s="81"/>
      <c r="N30" s="73"/>
    </row>
    <row r="31" spans="2:14" s="9" customFormat="1" ht="54.95" customHeight="1" x14ac:dyDescent="0.3">
      <c r="B31" s="76"/>
      <c r="C31" s="82" t="s">
        <v>6</v>
      </c>
      <c r="D31" s="82"/>
      <c r="E31" s="82">
        <v>87</v>
      </c>
      <c r="F31" s="87">
        <v>41314</v>
      </c>
      <c r="G31" s="77" t="s">
        <v>295</v>
      </c>
      <c r="H31" s="87">
        <v>41327</v>
      </c>
      <c r="I31" s="76" t="s">
        <v>293</v>
      </c>
      <c r="J31" s="73" t="str">
        <f t="shared" si="0"/>
        <v>VEJEZ</v>
      </c>
      <c r="K31" s="81"/>
      <c r="L31" s="81"/>
      <c r="M31" s="81"/>
      <c r="N31" s="73"/>
    </row>
    <row r="32" spans="2:14" s="9" customFormat="1" ht="54.95" customHeight="1" x14ac:dyDescent="0.3">
      <c r="B32" s="76"/>
      <c r="C32" s="82"/>
      <c r="D32" s="82" t="s">
        <v>7</v>
      </c>
      <c r="E32" s="82">
        <v>69</v>
      </c>
      <c r="F32" s="87">
        <v>41327</v>
      </c>
      <c r="G32" s="77" t="s">
        <v>49</v>
      </c>
      <c r="H32" s="87">
        <v>41330</v>
      </c>
      <c r="I32" s="76" t="s">
        <v>292</v>
      </c>
      <c r="J32" s="73" t="str">
        <f t="shared" si="0"/>
        <v>VEJEZ</v>
      </c>
      <c r="K32" s="81"/>
      <c r="L32" s="81"/>
      <c r="M32" s="81"/>
      <c r="N32" s="73"/>
    </row>
    <row r="33" spans="2:14" s="9" customFormat="1" ht="44.25" customHeight="1" x14ac:dyDescent="0.3">
      <c r="B33" s="88"/>
      <c r="C33" s="173">
        <f>COUNTA(C27:C32)</f>
        <v>4</v>
      </c>
      <c r="D33" s="173">
        <f>COUNTA(D27:D32)</f>
        <v>2</v>
      </c>
      <c r="E33" s="89"/>
      <c r="F33" s="91"/>
      <c r="G33" s="90"/>
      <c r="H33" s="89"/>
      <c r="I33" s="88"/>
      <c r="J33" s="73"/>
      <c r="K33" s="81"/>
      <c r="L33" s="81"/>
      <c r="M33" s="81"/>
      <c r="N33" s="73"/>
    </row>
    <row r="34" spans="2:14" s="9" customFormat="1" ht="54.95" customHeight="1" x14ac:dyDescent="0.3">
      <c r="B34" s="75" t="s">
        <v>12</v>
      </c>
      <c r="C34" s="82" t="s">
        <v>6</v>
      </c>
      <c r="D34" s="82"/>
      <c r="E34" s="82">
        <v>18</v>
      </c>
      <c r="F34" s="87">
        <v>41334</v>
      </c>
      <c r="G34" s="77" t="s">
        <v>296</v>
      </c>
      <c r="H34" s="87">
        <v>41341</v>
      </c>
      <c r="I34" s="76" t="s">
        <v>88</v>
      </c>
      <c r="J34" s="73" t="str">
        <f t="shared" si="0"/>
        <v>ADOLESCENCIA</v>
      </c>
      <c r="K34" s="81"/>
      <c r="L34" s="81"/>
      <c r="M34" s="81"/>
      <c r="N34" s="73"/>
    </row>
    <row r="35" spans="2:14" s="9" customFormat="1" ht="54.95" customHeight="1" x14ac:dyDescent="0.3">
      <c r="B35" s="76"/>
      <c r="C35" s="76"/>
      <c r="D35" s="76" t="s">
        <v>7</v>
      </c>
      <c r="E35" s="76">
        <v>81</v>
      </c>
      <c r="F35" s="78">
        <v>41342</v>
      </c>
      <c r="G35" s="77" t="s">
        <v>295</v>
      </c>
      <c r="H35" s="78">
        <v>41345</v>
      </c>
      <c r="I35" s="76" t="s">
        <v>292</v>
      </c>
      <c r="J35" s="73" t="str">
        <f t="shared" si="0"/>
        <v>VEJEZ</v>
      </c>
      <c r="K35" s="81"/>
      <c r="L35" s="81"/>
      <c r="M35" s="81"/>
      <c r="N35" s="73"/>
    </row>
    <row r="36" spans="2:14" s="9" customFormat="1" ht="54.95" customHeight="1" x14ac:dyDescent="0.3">
      <c r="B36" s="76"/>
      <c r="C36" s="76" t="s">
        <v>6</v>
      </c>
      <c r="D36" s="76"/>
      <c r="E36" s="76">
        <v>12</v>
      </c>
      <c r="F36" s="78">
        <v>41335</v>
      </c>
      <c r="G36" s="77" t="s">
        <v>50</v>
      </c>
      <c r="H36" s="78">
        <v>41351</v>
      </c>
      <c r="I36" s="76" t="s">
        <v>292</v>
      </c>
      <c r="J36" s="73" t="str">
        <f t="shared" si="0"/>
        <v>ADOLESCENCIA</v>
      </c>
      <c r="K36" s="81"/>
      <c r="L36" s="81"/>
      <c r="M36" s="81"/>
      <c r="N36" s="73"/>
    </row>
    <row r="37" spans="2:14" s="9" customFormat="1" ht="54.95" customHeight="1" x14ac:dyDescent="0.3">
      <c r="B37" s="76"/>
      <c r="C37" s="76"/>
      <c r="D37" s="76" t="s">
        <v>7</v>
      </c>
      <c r="E37" s="76">
        <v>108</v>
      </c>
      <c r="F37" s="78">
        <v>41347</v>
      </c>
      <c r="G37" s="77" t="s">
        <v>51</v>
      </c>
      <c r="H37" s="78">
        <v>41352</v>
      </c>
      <c r="I37" s="76" t="s">
        <v>292</v>
      </c>
      <c r="J37" s="73" t="str">
        <f t="shared" si="0"/>
        <v>VEJEZ</v>
      </c>
      <c r="K37" s="81"/>
      <c r="L37" s="81"/>
      <c r="M37" s="81"/>
      <c r="N37" s="73"/>
    </row>
    <row r="38" spans="2:14" s="9" customFormat="1" ht="54.95" customHeight="1" x14ac:dyDescent="0.3">
      <c r="B38" s="76"/>
      <c r="C38" s="76" t="s">
        <v>6</v>
      </c>
      <c r="D38" s="76"/>
      <c r="E38" s="76">
        <v>72</v>
      </c>
      <c r="F38" s="78">
        <v>41346</v>
      </c>
      <c r="G38" s="77" t="s">
        <v>52</v>
      </c>
      <c r="H38" s="78">
        <v>41352</v>
      </c>
      <c r="I38" s="76" t="s">
        <v>292</v>
      </c>
      <c r="J38" s="73" t="str">
        <f t="shared" si="0"/>
        <v>VEJEZ</v>
      </c>
      <c r="K38" s="81"/>
      <c r="L38" s="81"/>
      <c r="M38" s="81"/>
      <c r="N38" s="73"/>
    </row>
    <row r="39" spans="2:14" s="9" customFormat="1" ht="54.95" customHeight="1" x14ac:dyDescent="0.3">
      <c r="B39" s="76"/>
      <c r="C39" s="76"/>
      <c r="D39" s="76" t="s">
        <v>7</v>
      </c>
      <c r="E39" s="76">
        <v>93</v>
      </c>
      <c r="F39" s="78">
        <v>41348</v>
      </c>
      <c r="G39" s="77" t="s">
        <v>295</v>
      </c>
      <c r="H39" s="78">
        <v>41353</v>
      </c>
      <c r="I39" s="76" t="s">
        <v>293</v>
      </c>
      <c r="J39" s="73" t="str">
        <f t="shared" si="0"/>
        <v>VEJEZ</v>
      </c>
      <c r="K39" s="81"/>
      <c r="L39" s="81"/>
      <c r="M39" s="81"/>
      <c r="N39" s="73"/>
    </row>
    <row r="40" spans="2:14" s="9" customFormat="1" ht="54.95" customHeight="1" x14ac:dyDescent="0.3">
      <c r="B40" s="76"/>
      <c r="C40" s="76"/>
      <c r="D40" s="76" t="s">
        <v>7</v>
      </c>
      <c r="E40" s="76">
        <v>83</v>
      </c>
      <c r="F40" s="78">
        <v>41354</v>
      </c>
      <c r="G40" s="77" t="s">
        <v>295</v>
      </c>
      <c r="H40" s="78">
        <v>41354</v>
      </c>
      <c r="I40" s="76" t="s">
        <v>292</v>
      </c>
      <c r="J40" s="73" t="str">
        <f t="shared" si="0"/>
        <v>VEJEZ</v>
      </c>
      <c r="K40" s="81"/>
      <c r="L40" s="81"/>
      <c r="M40" s="81"/>
      <c r="N40" s="73"/>
    </row>
    <row r="41" spans="2:14" s="9" customFormat="1" ht="54.95" customHeight="1" x14ac:dyDescent="0.3">
      <c r="B41" s="84"/>
      <c r="C41" s="173">
        <f>COUNTA(C34:C40)</f>
        <v>3</v>
      </c>
      <c r="D41" s="173">
        <f>COUNTA(D34:D40)</f>
        <v>4</v>
      </c>
      <c r="E41" s="84"/>
      <c r="F41" s="86"/>
      <c r="G41" s="85"/>
      <c r="H41" s="84"/>
      <c r="I41" s="84"/>
      <c r="J41" s="73"/>
      <c r="K41" s="81"/>
      <c r="L41" s="81"/>
      <c r="M41" s="81"/>
      <c r="N41" s="73"/>
    </row>
    <row r="42" spans="2:14" s="9" customFormat="1" ht="54.95" customHeight="1" x14ac:dyDescent="0.3">
      <c r="B42" s="75" t="s">
        <v>13</v>
      </c>
      <c r="C42" s="82"/>
      <c r="D42" s="82" t="s">
        <v>7</v>
      </c>
      <c r="E42" s="82">
        <v>76</v>
      </c>
      <c r="F42" s="87">
        <v>41359</v>
      </c>
      <c r="G42" s="77" t="s">
        <v>53</v>
      </c>
      <c r="H42" s="87">
        <v>41366</v>
      </c>
      <c r="I42" s="92" t="s">
        <v>293</v>
      </c>
      <c r="J42" s="73" t="str">
        <f t="shared" si="0"/>
        <v>VEJEZ</v>
      </c>
      <c r="K42" s="81"/>
      <c r="L42" s="81"/>
      <c r="M42" s="81"/>
      <c r="N42" s="73"/>
    </row>
    <row r="43" spans="2:14" s="9" customFormat="1" ht="54.95" customHeight="1" x14ac:dyDescent="0.3">
      <c r="B43" s="76"/>
      <c r="C43" s="76" t="s">
        <v>6</v>
      </c>
      <c r="D43" s="76"/>
      <c r="E43" s="76">
        <v>80</v>
      </c>
      <c r="F43" s="78">
        <v>41359</v>
      </c>
      <c r="G43" s="77" t="s">
        <v>295</v>
      </c>
      <c r="H43" s="78">
        <v>41368</v>
      </c>
      <c r="I43" s="92" t="s">
        <v>293</v>
      </c>
      <c r="J43" s="73" t="str">
        <f t="shared" si="0"/>
        <v>VEJEZ</v>
      </c>
      <c r="K43" s="81"/>
      <c r="L43" s="81"/>
      <c r="M43" s="81"/>
      <c r="N43" s="73"/>
    </row>
    <row r="44" spans="2:14" s="9" customFormat="1" ht="54.95" customHeight="1" x14ac:dyDescent="0.3">
      <c r="B44" s="76"/>
      <c r="C44" s="76" t="s">
        <v>6</v>
      </c>
      <c r="D44" s="76"/>
      <c r="E44" s="76">
        <v>75</v>
      </c>
      <c r="F44" s="78">
        <v>41365</v>
      </c>
      <c r="G44" s="77" t="s">
        <v>295</v>
      </c>
      <c r="H44" s="78">
        <v>41369</v>
      </c>
      <c r="I44" s="92" t="s">
        <v>292</v>
      </c>
      <c r="J44" s="73" t="str">
        <f t="shared" si="0"/>
        <v>VEJEZ</v>
      </c>
      <c r="K44" s="81"/>
      <c r="L44" s="81"/>
      <c r="M44" s="81"/>
      <c r="N44" s="73"/>
    </row>
    <row r="45" spans="2:14" s="9" customFormat="1" ht="54.95" customHeight="1" x14ac:dyDescent="0.3">
      <c r="B45" s="76"/>
      <c r="C45" s="76"/>
      <c r="D45" s="76" t="s">
        <v>7</v>
      </c>
      <c r="E45" s="76">
        <v>55</v>
      </c>
      <c r="F45" s="78">
        <v>41370</v>
      </c>
      <c r="G45" s="77" t="s">
        <v>54</v>
      </c>
      <c r="H45" s="78">
        <v>41372</v>
      </c>
      <c r="I45" s="92" t="s">
        <v>292</v>
      </c>
      <c r="J45" s="73" t="str">
        <f t="shared" si="0"/>
        <v>ADULTEZ</v>
      </c>
      <c r="K45" s="81"/>
      <c r="L45" s="81"/>
      <c r="M45" s="81"/>
      <c r="N45" s="73"/>
    </row>
    <row r="46" spans="2:14" s="9" customFormat="1" ht="54.95" customHeight="1" x14ac:dyDescent="0.3">
      <c r="B46" s="76"/>
      <c r="C46" s="76" t="s">
        <v>6</v>
      </c>
      <c r="D46" s="76"/>
      <c r="E46" s="76">
        <v>47</v>
      </c>
      <c r="F46" s="78">
        <v>41359</v>
      </c>
      <c r="G46" s="77" t="s">
        <v>51</v>
      </c>
      <c r="H46" s="78">
        <v>41374</v>
      </c>
      <c r="I46" s="92" t="s">
        <v>292</v>
      </c>
      <c r="J46" s="73" t="str">
        <f t="shared" si="0"/>
        <v>ADULTEZ</v>
      </c>
      <c r="K46" s="81"/>
      <c r="L46" s="81"/>
      <c r="M46" s="81"/>
      <c r="N46" s="73"/>
    </row>
    <row r="47" spans="2:14" s="9" customFormat="1" ht="54.95" customHeight="1" x14ac:dyDescent="0.3">
      <c r="B47" s="76"/>
      <c r="C47" s="76"/>
      <c r="D47" s="76" t="s">
        <v>7</v>
      </c>
      <c r="E47" s="76">
        <v>92</v>
      </c>
      <c r="F47" s="78">
        <v>41362</v>
      </c>
      <c r="G47" s="77" t="s">
        <v>295</v>
      </c>
      <c r="H47" s="78">
        <v>41375</v>
      </c>
      <c r="I47" s="92" t="s">
        <v>293</v>
      </c>
      <c r="J47" s="73" t="str">
        <f t="shared" si="0"/>
        <v>VEJEZ</v>
      </c>
      <c r="K47" s="81"/>
      <c r="L47" s="81"/>
      <c r="M47" s="81"/>
      <c r="N47" s="73"/>
    </row>
    <row r="48" spans="2:14" s="9" customFormat="1" ht="54.95" customHeight="1" x14ac:dyDescent="0.3">
      <c r="B48" s="76"/>
      <c r="C48" s="76" t="s">
        <v>6</v>
      </c>
      <c r="D48" s="76"/>
      <c r="E48" s="76">
        <v>83</v>
      </c>
      <c r="F48" s="78">
        <v>41378</v>
      </c>
      <c r="G48" s="77" t="s">
        <v>295</v>
      </c>
      <c r="H48" s="78">
        <v>41379</v>
      </c>
      <c r="I48" s="92" t="s">
        <v>292</v>
      </c>
      <c r="J48" s="73" t="str">
        <f t="shared" si="0"/>
        <v>VEJEZ</v>
      </c>
      <c r="K48" s="81"/>
      <c r="L48" s="81"/>
      <c r="M48" s="81"/>
      <c r="N48" s="73"/>
    </row>
    <row r="49" spans="2:14" s="9" customFormat="1" ht="54.95" customHeight="1" x14ac:dyDescent="0.3">
      <c r="B49" s="76"/>
      <c r="C49" s="76" t="s">
        <v>6</v>
      </c>
      <c r="D49" s="76"/>
      <c r="E49" s="76">
        <v>68</v>
      </c>
      <c r="F49" s="78">
        <v>41376</v>
      </c>
      <c r="G49" s="77" t="s">
        <v>56</v>
      </c>
      <c r="H49" s="78">
        <v>41381</v>
      </c>
      <c r="I49" s="92" t="s">
        <v>292</v>
      </c>
      <c r="J49" s="73" t="str">
        <f t="shared" si="0"/>
        <v>VEJEZ</v>
      </c>
      <c r="K49" s="81"/>
      <c r="L49" s="81"/>
      <c r="M49" s="81"/>
      <c r="N49" s="73"/>
    </row>
    <row r="50" spans="2:14" s="9" customFormat="1" ht="54.95" customHeight="1" x14ac:dyDescent="0.3">
      <c r="B50" s="76"/>
      <c r="C50" s="76" t="s">
        <v>6</v>
      </c>
      <c r="D50" s="76"/>
      <c r="E50" s="76">
        <v>58</v>
      </c>
      <c r="F50" s="78">
        <v>41376</v>
      </c>
      <c r="G50" s="77" t="s">
        <v>95</v>
      </c>
      <c r="H50" s="78">
        <v>41383</v>
      </c>
      <c r="I50" s="92" t="s">
        <v>292</v>
      </c>
      <c r="J50" s="73" t="str">
        <f t="shared" si="0"/>
        <v>ADULTEZ</v>
      </c>
      <c r="K50" s="81"/>
      <c r="L50" s="81"/>
      <c r="M50" s="81"/>
      <c r="N50" s="73"/>
    </row>
    <row r="51" spans="2:14" s="9" customFormat="1" ht="54.95" customHeight="1" x14ac:dyDescent="0.3">
      <c r="B51" s="76"/>
      <c r="C51" s="76" t="s">
        <v>6</v>
      </c>
      <c r="D51" s="76"/>
      <c r="E51" s="76">
        <v>34</v>
      </c>
      <c r="F51" s="78">
        <v>41377</v>
      </c>
      <c r="G51" s="77" t="s">
        <v>295</v>
      </c>
      <c r="H51" s="78">
        <v>41383</v>
      </c>
      <c r="I51" s="92" t="s">
        <v>293</v>
      </c>
      <c r="J51" s="73" t="str">
        <f t="shared" si="0"/>
        <v>ADULTEZ</v>
      </c>
      <c r="K51" s="81"/>
      <c r="L51" s="81"/>
      <c r="M51" s="81"/>
      <c r="N51" s="73"/>
    </row>
    <row r="52" spans="2:14" s="9" customFormat="1" ht="54.95" customHeight="1" x14ac:dyDescent="0.3">
      <c r="B52" s="76"/>
      <c r="C52" s="76"/>
      <c r="D52" s="76" t="s">
        <v>7</v>
      </c>
      <c r="E52" s="76">
        <v>64</v>
      </c>
      <c r="F52" s="78">
        <v>41372</v>
      </c>
      <c r="G52" s="77" t="s">
        <v>295</v>
      </c>
      <c r="H52" s="78">
        <v>41388</v>
      </c>
      <c r="I52" s="92" t="s">
        <v>292</v>
      </c>
      <c r="J52" s="73" t="str">
        <f t="shared" si="0"/>
        <v>VEJEZ</v>
      </c>
      <c r="K52" s="81"/>
      <c r="L52" s="81"/>
      <c r="M52" s="81"/>
      <c r="N52" s="73"/>
    </row>
    <row r="53" spans="2:14" s="9" customFormat="1" ht="54.95" customHeight="1" x14ac:dyDescent="0.3">
      <c r="B53" s="76"/>
      <c r="C53" s="76" t="s">
        <v>6</v>
      </c>
      <c r="D53" s="76"/>
      <c r="E53" s="76">
        <v>62</v>
      </c>
      <c r="F53" s="78">
        <v>41386</v>
      </c>
      <c r="G53" s="77" t="s">
        <v>55</v>
      </c>
      <c r="H53" s="78">
        <v>41389</v>
      </c>
      <c r="I53" s="92" t="s">
        <v>292</v>
      </c>
      <c r="J53" s="73" t="str">
        <f t="shared" si="0"/>
        <v>VEJEZ</v>
      </c>
      <c r="K53" s="81"/>
      <c r="L53" s="81"/>
      <c r="M53" s="81"/>
      <c r="N53" s="73"/>
    </row>
    <row r="54" spans="2:14" s="9" customFormat="1" ht="54.95" customHeight="1" x14ac:dyDescent="0.3">
      <c r="B54" s="88"/>
      <c r="C54" s="173">
        <f>COUNTA(C42:C53)</f>
        <v>8</v>
      </c>
      <c r="D54" s="173">
        <f>COUNTA(D42:D53)</f>
        <v>4</v>
      </c>
      <c r="E54" s="88"/>
      <c r="F54" s="88"/>
      <c r="G54" s="90"/>
      <c r="H54" s="88"/>
      <c r="I54" s="84"/>
      <c r="J54" s="73"/>
      <c r="K54" s="81"/>
      <c r="L54" s="81"/>
      <c r="M54" s="81"/>
      <c r="N54" s="73"/>
    </row>
    <row r="55" spans="2:14" s="9" customFormat="1" ht="54.95" customHeight="1" x14ac:dyDescent="0.3">
      <c r="B55" s="75" t="s">
        <v>14</v>
      </c>
      <c r="C55" s="82"/>
      <c r="D55" s="82" t="s">
        <v>7</v>
      </c>
      <c r="E55" s="82">
        <v>68</v>
      </c>
      <c r="F55" s="87">
        <v>41375</v>
      </c>
      <c r="G55" s="77" t="s">
        <v>57</v>
      </c>
      <c r="H55" s="87">
        <v>41396</v>
      </c>
      <c r="I55" s="76" t="s">
        <v>293</v>
      </c>
      <c r="J55" s="73" t="str">
        <f t="shared" si="0"/>
        <v>VEJEZ</v>
      </c>
      <c r="K55" s="81"/>
      <c r="L55" s="81"/>
      <c r="M55" s="81"/>
      <c r="N55" s="73"/>
    </row>
    <row r="56" spans="2:14" s="9" customFormat="1" ht="54.95" customHeight="1" x14ac:dyDescent="0.3">
      <c r="B56" s="76"/>
      <c r="C56" s="82" t="s">
        <v>6</v>
      </c>
      <c r="D56" s="82"/>
      <c r="E56" s="82">
        <v>76</v>
      </c>
      <c r="F56" s="87">
        <v>41394</v>
      </c>
      <c r="G56" s="77" t="s">
        <v>295</v>
      </c>
      <c r="H56" s="87">
        <v>41400</v>
      </c>
      <c r="I56" s="76" t="s">
        <v>293</v>
      </c>
      <c r="J56" s="73" t="str">
        <f t="shared" si="0"/>
        <v>VEJEZ</v>
      </c>
      <c r="K56" s="81"/>
      <c r="L56" s="81"/>
      <c r="M56" s="81"/>
      <c r="N56" s="73"/>
    </row>
    <row r="57" spans="2:14" s="9" customFormat="1" ht="54.95" customHeight="1" x14ac:dyDescent="0.3">
      <c r="B57" s="76"/>
      <c r="C57" s="82" t="s">
        <v>6</v>
      </c>
      <c r="D57" s="82"/>
      <c r="E57" s="82">
        <v>63</v>
      </c>
      <c r="F57" s="87">
        <v>41398</v>
      </c>
      <c r="G57" s="77" t="s">
        <v>295</v>
      </c>
      <c r="H57" s="87">
        <v>41408</v>
      </c>
      <c r="I57" s="76" t="s">
        <v>292</v>
      </c>
      <c r="J57" s="73" t="str">
        <f t="shared" si="0"/>
        <v>VEJEZ</v>
      </c>
      <c r="K57" s="81"/>
      <c r="L57" s="81"/>
      <c r="M57" s="81"/>
      <c r="N57" s="73"/>
    </row>
    <row r="58" spans="2:14" s="9" customFormat="1" ht="54.95" customHeight="1" x14ac:dyDescent="0.3">
      <c r="B58" s="76"/>
      <c r="C58" s="82" t="s">
        <v>6</v>
      </c>
      <c r="D58" s="82"/>
      <c r="E58" s="82">
        <v>66</v>
      </c>
      <c r="F58" s="87">
        <v>40466</v>
      </c>
      <c r="G58" s="77" t="s">
        <v>295</v>
      </c>
      <c r="H58" s="87">
        <v>41409</v>
      </c>
      <c r="I58" s="76" t="s">
        <v>292</v>
      </c>
      <c r="J58" s="73" t="str">
        <f t="shared" si="0"/>
        <v>VEJEZ</v>
      </c>
      <c r="K58" s="81"/>
      <c r="L58" s="81"/>
      <c r="M58" s="81"/>
      <c r="N58" s="73"/>
    </row>
    <row r="59" spans="2:14" s="9" customFormat="1" ht="54.95" customHeight="1" x14ac:dyDescent="0.3">
      <c r="B59" s="76"/>
      <c r="C59" s="82" t="s">
        <v>6</v>
      </c>
      <c r="D59" s="82"/>
      <c r="E59" s="82">
        <v>97</v>
      </c>
      <c r="F59" s="87">
        <v>41404</v>
      </c>
      <c r="G59" s="77" t="s">
        <v>295</v>
      </c>
      <c r="H59" s="87">
        <v>41410</v>
      </c>
      <c r="I59" s="76" t="s">
        <v>293</v>
      </c>
      <c r="J59" s="73" t="str">
        <f t="shared" si="0"/>
        <v>VEJEZ</v>
      </c>
      <c r="K59" s="81"/>
      <c r="L59" s="81"/>
      <c r="M59" s="81"/>
      <c r="N59" s="73"/>
    </row>
    <row r="60" spans="2:14" s="9" customFormat="1" ht="54.95" customHeight="1" x14ac:dyDescent="0.3">
      <c r="B60" s="76"/>
      <c r="C60" s="82" t="s">
        <v>6</v>
      </c>
      <c r="D60" s="82"/>
      <c r="E60" s="82">
        <v>88</v>
      </c>
      <c r="F60" s="87">
        <v>41409</v>
      </c>
      <c r="G60" s="77" t="s">
        <v>295</v>
      </c>
      <c r="H60" s="87">
        <v>41411</v>
      </c>
      <c r="I60" s="76" t="s">
        <v>293</v>
      </c>
      <c r="J60" s="73" t="str">
        <f t="shared" si="0"/>
        <v>VEJEZ</v>
      </c>
      <c r="K60" s="81"/>
      <c r="L60" s="81"/>
      <c r="M60" s="81"/>
      <c r="N60" s="73"/>
    </row>
    <row r="61" spans="2:14" s="9" customFormat="1" ht="54.95" customHeight="1" x14ac:dyDescent="0.3">
      <c r="B61" s="76"/>
      <c r="C61" s="82" t="s">
        <v>6</v>
      </c>
      <c r="D61" s="82"/>
      <c r="E61" s="82">
        <v>54</v>
      </c>
      <c r="F61" s="87">
        <v>41411</v>
      </c>
      <c r="G61" s="77" t="s">
        <v>295</v>
      </c>
      <c r="H61" s="87">
        <v>41415</v>
      </c>
      <c r="I61" s="76" t="s">
        <v>292</v>
      </c>
      <c r="J61" s="73" t="str">
        <f t="shared" si="0"/>
        <v>ADULTEZ</v>
      </c>
      <c r="K61" s="81"/>
      <c r="L61" s="81"/>
      <c r="M61" s="81"/>
      <c r="N61" s="73"/>
    </row>
    <row r="62" spans="2:14" s="9" customFormat="1" ht="54.95" customHeight="1" x14ac:dyDescent="0.3">
      <c r="B62" s="76"/>
      <c r="C62" s="82" t="s">
        <v>6</v>
      </c>
      <c r="D62" s="82"/>
      <c r="E62" s="82">
        <v>31</v>
      </c>
      <c r="F62" s="87">
        <v>41149</v>
      </c>
      <c r="G62" s="77" t="s">
        <v>96</v>
      </c>
      <c r="H62" s="87">
        <v>41415</v>
      </c>
      <c r="I62" s="76" t="s">
        <v>292</v>
      </c>
      <c r="J62" s="73" t="str">
        <f t="shared" si="0"/>
        <v>ADULTEZ</v>
      </c>
      <c r="K62" s="81"/>
      <c r="L62" s="81"/>
      <c r="M62" s="81"/>
      <c r="N62" s="73"/>
    </row>
    <row r="63" spans="2:14" s="9" customFormat="1" ht="54.95" customHeight="1" x14ac:dyDescent="0.3">
      <c r="B63" s="76"/>
      <c r="C63" s="82" t="s">
        <v>6</v>
      </c>
      <c r="D63" s="82"/>
      <c r="E63" s="82">
        <v>57</v>
      </c>
      <c r="F63" s="87">
        <v>41416</v>
      </c>
      <c r="G63" s="77" t="s">
        <v>58</v>
      </c>
      <c r="H63" s="87">
        <v>41422</v>
      </c>
      <c r="I63" s="76" t="s">
        <v>292</v>
      </c>
      <c r="J63" s="73" t="str">
        <f t="shared" si="0"/>
        <v>ADULTEZ</v>
      </c>
      <c r="K63" s="81"/>
      <c r="L63" s="81"/>
      <c r="M63" s="81"/>
      <c r="N63" s="73"/>
    </row>
    <row r="64" spans="2:14" s="9" customFormat="1" ht="54.95" customHeight="1" x14ac:dyDescent="0.3">
      <c r="B64" s="76"/>
      <c r="C64" s="82"/>
      <c r="D64" s="82" t="s">
        <v>7</v>
      </c>
      <c r="E64" s="82">
        <v>46</v>
      </c>
      <c r="F64" s="87">
        <v>41417</v>
      </c>
      <c r="G64" s="77" t="s">
        <v>295</v>
      </c>
      <c r="H64" s="87">
        <v>41422</v>
      </c>
      <c r="I64" s="76" t="s">
        <v>292</v>
      </c>
      <c r="J64" s="73" t="str">
        <f t="shared" si="0"/>
        <v>ADULTEZ</v>
      </c>
      <c r="K64" s="81"/>
      <c r="L64" s="81"/>
      <c r="M64" s="81"/>
      <c r="N64" s="73"/>
    </row>
    <row r="65" spans="2:14" s="9" customFormat="1" ht="54.95" customHeight="1" x14ac:dyDescent="0.3">
      <c r="B65" s="76"/>
      <c r="C65" s="82"/>
      <c r="D65" s="82" t="s">
        <v>7</v>
      </c>
      <c r="E65" s="82">
        <v>76</v>
      </c>
      <c r="F65" s="87">
        <v>41417</v>
      </c>
      <c r="G65" s="77" t="s">
        <v>59</v>
      </c>
      <c r="H65" s="87">
        <v>41423</v>
      </c>
      <c r="I65" s="76" t="s">
        <v>292</v>
      </c>
      <c r="J65" s="73" t="str">
        <f t="shared" si="0"/>
        <v>VEJEZ</v>
      </c>
      <c r="K65" s="81"/>
      <c r="L65" s="81"/>
      <c r="M65" s="81"/>
      <c r="N65" s="73"/>
    </row>
    <row r="66" spans="2:14" s="9" customFormat="1" ht="54.95" customHeight="1" x14ac:dyDescent="0.3">
      <c r="B66" s="84"/>
      <c r="C66" s="173">
        <f>COUNTA(C55:C65)</f>
        <v>8</v>
      </c>
      <c r="D66" s="173">
        <f>COUNTA(D55:D65)</f>
        <v>3</v>
      </c>
      <c r="E66" s="10"/>
      <c r="F66" s="10"/>
      <c r="G66" s="85"/>
      <c r="H66" s="10"/>
      <c r="I66" s="84"/>
      <c r="J66" s="73"/>
      <c r="K66" s="81"/>
      <c r="L66" s="81"/>
      <c r="M66" s="81"/>
      <c r="N66" s="73"/>
    </row>
    <row r="67" spans="2:14" s="9" customFormat="1" ht="54.95" customHeight="1" x14ac:dyDescent="0.3">
      <c r="B67" s="75" t="s">
        <v>15</v>
      </c>
      <c r="C67" s="82" t="s">
        <v>6</v>
      </c>
      <c r="D67" s="82"/>
      <c r="E67" s="82">
        <v>20</v>
      </c>
      <c r="F67" s="87">
        <v>41426</v>
      </c>
      <c r="G67" s="77" t="s">
        <v>51</v>
      </c>
      <c r="H67" s="87">
        <v>41429</v>
      </c>
      <c r="I67" s="76" t="s">
        <v>91</v>
      </c>
      <c r="J67" s="73" t="str">
        <f t="shared" si="0"/>
        <v>JUVENTUD</v>
      </c>
      <c r="K67" s="81"/>
      <c r="L67" s="81"/>
      <c r="M67" s="81"/>
      <c r="N67" s="73"/>
    </row>
    <row r="68" spans="2:14" s="9" customFormat="1" ht="54.95" customHeight="1" x14ac:dyDescent="0.3">
      <c r="B68" s="76"/>
      <c r="C68" s="82" t="s">
        <v>6</v>
      </c>
      <c r="D68" s="82"/>
      <c r="E68" s="82">
        <v>78</v>
      </c>
      <c r="F68" s="87">
        <v>41424</v>
      </c>
      <c r="G68" s="77" t="s">
        <v>295</v>
      </c>
      <c r="H68" s="87">
        <v>41431</v>
      </c>
      <c r="I68" s="76" t="s">
        <v>293</v>
      </c>
      <c r="J68" s="73" t="str">
        <f t="shared" si="0"/>
        <v>VEJEZ</v>
      </c>
      <c r="K68" s="81"/>
      <c r="L68" s="81"/>
      <c r="M68" s="81"/>
      <c r="N68" s="73"/>
    </row>
    <row r="69" spans="2:14" s="9" customFormat="1" ht="54.95" customHeight="1" x14ac:dyDescent="0.3">
      <c r="B69" s="76"/>
      <c r="C69" s="82"/>
      <c r="D69" s="82" t="s">
        <v>7</v>
      </c>
      <c r="E69" s="82">
        <v>60</v>
      </c>
      <c r="F69" s="87">
        <v>41431</v>
      </c>
      <c r="G69" s="77" t="s">
        <v>60</v>
      </c>
      <c r="H69" s="87">
        <v>41436</v>
      </c>
      <c r="I69" s="76" t="s">
        <v>292</v>
      </c>
      <c r="J69" s="73" t="str">
        <f>IF(E69&lt;=5,"PRIMERA INFANCIA",IF(E69&lt;=11,"INFANCIA",IF(E69&lt;=18,"ADOLESCENCIA",IF(E69&lt;=26,"JUVENTUD",IF(E69&lt;=59,"ADULTEZ",IF(E69&gt;=60,"VEJEZ"))))))</f>
        <v>VEJEZ</v>
      </c>
      <c r="K69" s="81"/>
      <c r="L69" s="81"/>
      <c r="M69" s="81"/>
      <c r="N69" s="73"/>
    </row>
    <row r="70" spans="2:14" s="9" customFormat="1" ht="54.95" customHeight="1" x14ac:dyDescent="0.3">
      <c r="B70" s="76"/>
      <c r="C70" s="82"/>
      <c r="D70" s="82" t="s">
        <v>7</v>
      </c>
      <c r="E70" s="82">
        <v>75</v>
      </c>
      <c r="F70" s="87">
        <v>41422</v>
      </c>
      <c r="G70" s="77" t="s">
        <v>295</v>
      </c>
      <c r="H70" s="87">
        <v>41438</v>
      </c>
      <c r="I70" s="76" t="s">
        <v>293</v>
      </c>
      <c r="J70" s="73" t="str">
        <f t="shared" ref="J70:J133" si="1">IF(E70&lt;=5,"PRIMERA INFANCIA",IF(E70&lt;=11,"INFANCIA",IF(E70&lt;=18,"ADOLESCENCIA",IF(E70&lt;=26,"JUVENTUD",IF(E70&lt;=59,"ADULTEZ",IF(E70&gt;60,"VEJEZ"))))))</f>
        <v>VEJEZ</v>
      </c>
      <c r="K70" s="81"/>
      <c r="L70" s="81"/>
      <c r="M70" s="81"/>
      <c r="N70" s="73"/>
    </row>
    <row r="71" spans="2:14" s="9" customFormat="1" ht="54.95" customHeight="1" x14ac:dyDescent="0.3">
      <c r="B71" s="76"/>
      <c r="C71" s="82"/>
      <c r="D71" s="82" t="s">
        <v>7</v>
      </c>
      <c r="E71" s="82">
        <v>73</v>
      </c>
      <c r="F71" s="87">
        <v>41438</v>
      </c>
      <c r="G71" s="77" t="s">
        <v>295</v>
      </c>
      <c r="H71" s="87">
        <v>41439</v>
      </c>
      <c r="I71" s="76" t="s">
        <v>293</v>
      </c>
      <c r="J71" s="73" t="str">
        <f t="shared" si="1"/>
        <v>VEJEZ</v>
      </c>
      <c r="K71" s="81"/>
      <c r="L71" s="81"/>
      <c r="M71" s="81"/>
      <c r="N71" s="73"/>
    </row>
    <row r="72" spans="2:14" s="9" customFormat="1" ht="54.95" customHeight="1" x14ac:dyDescent="0.3">
      <c r="B72" s="76"/>
      <c r="C72" s="82"/>
      <c r="D72" s="82" t="s">
        <v>7</v>
      </c>
      <c r="E72" s="82">
        <v>93</v>
      </c>
      <c r="F72" s="87">
        <v>41439</v>
      </c>
      <c r="G72" s="77" t="s">
        <v>295</v>
      </c>
      <c r="H72" s="87">
        <v>41439</v>
      </c>
      <c r="I72" s="76" t="s">
        <v>293</v>
      </c>
      <c r="J72" s="73" t="str">
        <f t="shared" si="1"/>
        <v>VEJEZ</v>
      </c>
      <c r="K72" s="81"/>
      <c r="L72" s="81"/>
      <c r="M72" s="81"/>
      <c r="N72" s="73"/>
    </row>
    <row r="73" spans="2:14" s="9" customFormat="1" ht="54.95" customHeight="1" x14ac:dyDescent="0.3">
      <c r="B73" s="76"/>
      <c r="C73" s="82"/>
      <c r="D73" s="82" t="s">
        <v>7</v>
      </c>
      <c r="E73" s="82">
        <v>91</v>
      </c>
      <c r="F73" s="87">
        <v>41441</v>
      </c>
      <c r="G73" s="77" t="s">
        <v>295</v>
      </c>
      <c r="H73" s="87">
        <v>41443</v>
      </c>
      <c r="I73" s="76" t="s">
        <v>293</v>
      </c>
      <c r="J73" s="73" t="str">
        <f t="shared" si="1"/>
        <v>VEJEZ</v>
      </c>
      <c r="K73" s="81"/>
      <c r="L73" s="81"/>
      <c r="M73" s="81"/>
      <c r="N73" s="73"/>
    </row>
    <row r="74" spans="2:14" s="9" customFormat="1" ht="54.95" customHeight="1" x14ac:dyDescent="0.3">
      <c r="B74" s="76"/>
      <c r="C74" s="76" t="s">
        <v>6</v>
      </c>
      <c r="D74" s="76"/>
      <c r="E74" s="76">
        <v>77</v>
      </c>
      <c r="F74" s="78">
        <v>41428</v>
      </c>
      <c r="G74" s="77" t="s">
        <v>295</v>
      </c>
      <c r="H74" s="78">
        <v>41444</v>
      </c>
      <c r="I74" s="76" t="s">
        <v>292</v>
      </c>
      <c r="J74" s="73" t="str">
        <f t="shared" si="1"/>
        <v>VEJEZ</v>
      </c>
      <c r="K74" s="81"/>
      <c r="L74" s="81"/>
      <c r="M74" s="81"/>
      <c r="N74" s="73"/>
    </row>
    <row r="75" spans="2:14" s="9" customFormat="1" ht="54.95" customHeight="1" x14ac:dyDescent="0.3">
      <c r="B75" s="76"/>
      <c r="C75" s="76" t="s">
        <v>6</v>
      </c>
      <c r="D75" s="76"/>
      <c r="E75" s="76">
        <v>43</v>
      </c>
      <c r="F75" s="78">
        <v>41427</v>
      </c>
      <c r="G75" s="77" t="s">
        <v>51</v>
      </c>
      <c r="H75" s="78">
        <v>41444</v>
      </c>
      <c r="I75" s="76" t="s">
        <v>292</v>
      </c>
      <c r="J75" s="73" t="str">
        <f t="shared" si="1"/>
        <v>ADULTEZ</v>
      </c>
      <c r="K75" s="81"/>
      <c r="L75" s="81"/>
      <c r="M75" s="81"/>
      <c r="N75" s="73"/>
    </row>
    <row r="76" spans="2:14" s="9" customFormat="1" ht="54.95" customHeight="1" x14ac:dyDescent="0.3">
      <c r="B76" s="76"/>
      <c r="C76" s="76"/>
      <c r="D76" s="76" t="s">
        <v>7</v>
      </c>
      <c r="E76" s="76">
        <v>98</v>
      </c>
      <c r="F76" s="78">
        <v>41425</v>
      </c>
      <c r="G76" s="77" t="s">
        <v>295</v>
      </c>
      <c r="H76" s="78">
        <v>41444</v>
      </c>
      <c r="I76" s="76" t="s">
        <v>293</v>
      </c>
      <c r="J76" s="73" t="str">
        <f t="shared" si="1"/>
        <v>VEJEZ</v>
      </c>
      <c r="K76" s="81"/>
      <c r="L76" s="81"/>
      <c r="M76" s="81"/>
      <c r="N76" s="73"/>
    </row>
    <row r="77" spans="2:14" s="9" customFormat="1" ht="54.95" customHeight="1" x14ac:dyDescent="0.3">
      <c r="B77" s="76"/>
      <c r="C77" s="76"/>
      <c r="D77" s="76" t="s">
        <v>7</v>
      </c>
      <c r="E77" s="76">
        <v>73</v>
      </c>
      <c r="F77" s="78">
        <v>41445</v>
      </c>
      <c r="G77" s="77" t="s">
        <v>295</v>
      </c>
      <c r="H77" s="78">
        <v>41445</v>
      </c>
      <c r="I77" s="76" t="s">
        <v>293</v>
      </c>
      <c r="J77" s="73" t="str">
        <f t="shared" si="1"/>
        <v>VEJEZ</v>
      </c>
      <c r="K77" s="81"/>
      <c r="L77" s="81"/>
      <c r="M77" s="81"/>
      <c r="N77" s="73"/>
    </row>
    <row r="78" spans="2:14" s="9" customFormat="1" ht="54.95" customHeight="1" x14ac:dyDescent="0.3">
      <c r="B78" s="76"/>
      <c r="C78" s="76"/>
      <c r="D78" s="76" t="s">
        <v>7</v>
      </c>
      <c r="E78" s="76">
        <v>58</v>
      </c>
      <c r="F78" s="78">
        <v>41437</v>
      </c>
      <c r="G78" s="77" t="s">
        <v>61</v>
      </c>
      <c r="H78" s="78">
        <v>41449</v>
      </c>
      <c r="I78" s="76" t="s">
        <v>292</v>
      </c>
      <c r="J78" s="73" t="str">
        <f t="shared" si="1"/>
        <v>ADULTEZ</v>
      </c>
      <c r="K78" s="81"/>
      <c r="L78" s="81"/>
      <c r="M78" s="81"/>
      <c r="N78" s="73"/>
    </row>
    <row r="79" spans="2:14" s="9" customFormat="1" ht="54.95" customHeight="1" x14ac:dyDescent="0.3">
      <c r="B79" s="76"/>
      <c r="C79" s="76"/>
      <c r="D79" s="76" t="s">
        <v>7</v>
      </c>
      <c r="E79" s="76">
        <v>80</v>
      </c>
      <c r="F79" s="78">
        <v>41445</v>
      </c>
      <c r="G79" s="77" t="s">
        <v>295</v>
      </c>
      <c r="H79" s="78">
        <v>41451</v>
      </c>
      <c r="I79" s="76" t="s">
        <v>292</v>
      </c>
      <c r="J79" s="73" t="str">
        <f t="shared" si="1"/>
        <v>VEJEZ</v>
      </c>
      <c r="K79" s="81"/>
      <c r="L79" s="81"/>
      <c r="M79" s="81"/>
      <c r="N79" s="73"/>
    </row>
    <row r="80" spans="2:14" s="9" customFormat="1" ht="54.95" customHeight="1" x14ac:dyDescent="0.3">
      <c r="B80" s="76"/>
      <c r="C80" s="76" t="s">
        <v>6</v>
      </c>
      <c r="D80" s="76"/>
      <c r="E80" s="76">
        <v>50</v>
      </c>
      <c r="F80" s="76" t="s">
        <v>62</v>
      </c>
      <c r="G80" s="77" t="s">
        <v>295</v>
      </c>
      <c r="H80" s="78">
        <v>41451</v>
      </c>
      <c r="I80" s="76" t="s">
        <v>292</v>
      </c>
      <c r="J80" s="73" t="str">
        <f t="shared" si="1"/>
        <v>ADULTEZ</v>
      </c>
      <c r="K80" s="81"/>
      <c r="L80" s="81"/>
      <c r="M80" s="81"/>
      <c r="N80" s="73"/>
    </row>
    <row r="81" spans="2:14" s="9" customFormat="1" ht="54.95" customHeight="1" x14ac:dyDescent="0.3">
      <c r="B81" s="76"/>
      <c r="C81" s="76"/>
      <c r="D81" s="76" t="s">
        <v>7</v>
      </c>
      <c r="E81" s="76">
        <v>30</v>
      </c>
      <c r="F81" s="78">
        <v>41448</v>
      </c>
      <c r="G81" s="77" t="s">
        <v>61</v>
      </c>
      <c r="H81" s="78">
        <v>41452</v>
      </c>
      <c r="I81" s="76" t="s">
        <v>292</v>
      </c>
      <c r="J81" s="73" t="str">
        <f t="shared" si="1"/>
        <v>ADULTEZ</v>
      </c>
      <c r="K81" s="81"/>
      <c r="L81" s="81"/>
      <c r="M81" s="81"/>
      <c r="N81" s="73"/>
    </row>
    <row r="82" spans="2:14" s="9" customFormat="1" ht="54.95" customHeight="1" x14ac:dyDescent="0.3">
      <c r="B82" s="76"/>
      <c r="C82" s="76" t="s">
        <v>6</v>
      </c>
      <c r="D82" s="76"/>
      <c r="E82" s="76">
        <v>18</v>
      </c>
      <c r="F82" s="78">
        <v>41447</v>
      </c>
      <c r="G82" s="77" t="s">
        <v>295</v>
      </c>
      <c r="H82" s="78">
        <v>41453</v>
      </c>
      <c r="I82" s="76" t="s">
        <v>88</v>
      </c>
      <c r="J82" s="73" t="str">
        <f t="shared" si="1"/>
        <v>ADOLESCENCIA</v>
      </c>
      <c r="K82" s="81"/>
      <c r="L82" s="81"/>
      <c r="M82" s="81"/>
      <c r="N82" s="73"/>
    </row>
    <row r="83" spans="2:14" s="9" customFormat="1" ht="54.95" customHeight="1" x14ac:dyDescent="0.3">
      <c r="B83" s="84"/>
      <c r="C83" s="173">
        <f>COUNTA(C67:C82)</f>
        <v>6</v>
      </c>
      <c r="D83" s="173">
        <f>COUNTA(D67:D82)</f>
        <v>10</v>
      </c>
      <c r="E83" s="84"/>
      <c r="F83" s="84"/>
      <c r="G83" s="85"/>
      <c r="H83" s="84"/>
      <c r="I83" s="84"/>
      <c r="J83" s="73"/>
      <c r="K83" s="81"/>
      <c r="L83" s="81"/>
      <c r="M83" s="81"/>
      <c r="N83" s="73"/>
    </row>
    <row r="84" spans="2:14" s="9" customFormat="1" ht="54.95" customHeight="1" x14ac:dyDescent="0.3">
      <c r="B84" s="93" t="s">
        <v>16</v>
      </c>
      <c r="C84" s="82"/>
      <c r="D84" s="82" t="s">
        <v>7</v>
      </c>
      <c r="E84" s="82">
        <v>32</v>
      </c>
      <c r="F84" s="87">
        <v>41455</v>
      </c>
      <c r="G84" s="77" t="s">
        <v>295</v>
      </c>
      <c r="H84" s="87">
        <v>41458</v>
      </c>
      <c r="I84" s="76" t="s">
        <v>91</v>
      </c>
      <c r="J84" s="73" t="str">
        <f t="shared" si="1"/>
        <v>ADULTEZ</v>
      </c>
      <c r="K84" s="81"/>
      <c r="L84" s="81"/>
      <c r="M84" s="81"/>
      <c r="N84" s="73"/>
    </row>
    <row r="85" spans="2:14" s="9" customFormat="1" ht="54.95" customHeight="1" x14ac:dyDescent="0.3">
      <c r="B85" s="82"/>
      <c r="C85" s="82" t="s">
        <v>6</v>
      </c>
      <c r="D85" s="82"/>
      <c r="E85" s="82">
        <v>83</v>
      </c>
      <c r="F85" s="87">
        <v>41461</v>
      </c>
      <c r="G85" s="77" t="s">
        <v>295</v>
      </c>
      <c r="H85" s="87">
        <v>41463</v>
      </c>
      <c r="I85" s="76" t="s">
        <v>292</v>
      </c>
      <c r="J85" s="73" t="str">
        <f t="shared" si="1"/>
        <v>VEJEZ</v>
      </c>
      <c r="K85" s="81"/>
      <c r="L85" s="81"/>
      <c r="M85" s="81"/>
      <c r="N85" s="73"/>
    </row>
    <row r="86" spans="2:14" s="9" customFormat="1" ht="54.95" customHeight="1" x14ac:dyDescent="0.3">
      <c r="B86" s="82"/>
      <c r="C86" s="82" t="s">
        <v>6</v>
      </c>
      <c r="D86" s="82"/>
      <c r="E86" s="82">
        <v>52</v>
      </c>
      <c r="F86" s="87">
        <v>41456</v>
      </c>
      <c r="G86" s="77" t="s">
        <v>295</v>
      </c>
      <c r="H86" s="87">
        <v>41464</v>
      </c>
      <c r="I86" s="76" t="s">
        <v>292</v>
      </c>
      <c r="J86" s="73" t="str">
        <f t="shared" si="1"/>
        <v>ADULTEZ</v>
      </c>
      <c r="K86" s="81"/>
      <c r="L86" s="81"/>
      <c r="M86" s="81"/>
      <c r="N86" s="73"/>
    </row>
    <row r="87" spans="2:14" s="9" customFormat="1" ht="54.95" customHeight="1" x14ac:dyDescent="0.3">
      <c r="B87" s="82"/>
      <c r="C87" s="82"/>
      <c r="D87" s="82" t="s">
        <v>7</v>
      </c>
      <c r="E87" s="82">
        <v>65</v>
      </c>
      <c r="F87" s="87">
        <v>41465</v>
      </c>
      <c r="G87" s="77" t="s">
        <v>51</v>
      </c>
      <c r="H87" s="87">
        <v>41467</v>
      </c>
      <c r="I87" s="76" t="s">
        <v>292</v>
      </c>
      <c r="J87" s="73" t="str">
        <f t="shared" si="1"/>
        <v>VEJEZ</v>
      </c>
      <c r="K87" s="81"/>
      <c r="L87" s="81"/>
      <c r="M87" s="81"/>
      <c r="N87" s="73"/>
    </row>
    <row r="88" spans="2:14" s="9" customFormat="1" ht="54.95" customHeight="1" x14ac:dyDescent="0.3">
      <c r="B88" s="82"/>
      <c r="C88" s="82" t="s">
        <v>6</v>
      </c>
      <c r="D88" s="82"/>
      <c r="E88" s="82">
        <v>38</v>
      </c>
      <c r="F88" s="87">
        <v>41464</v>
      </c>
      <c r="G88" s="77" t="s">
        <v>295</v>
      </c>
      <c r="H88" s="87">
        <v>41471</v>
      </c>
      <c r="I88" s="76" t="s">
        <v>292</v>
      </c>
      <c r="J88" s="73" t="str">
        <f t="shared" si="1"/>
        <v>ADULTEZ</v>
      </c>
      <c r="K88" s="81"/>
      <c r="L88" s="81"/>
      <c r="M88" s="81"/>
      <c r="N88" s="73"/>
    </row>
    <row r="89" spans="2:14" s="9" customFormat="1" ht="54.95" customHeight="1" x14ac:dyDescent="0.3">
      <c r="B89" s="82"/>
      <c r="C89" s="82"/>
      <c r="D89" s="82" t="s">
        <v>7</v>
      </c>
      <c r="E89" s="82">
        <v>66</v>
      </c>
      <c r="F89" s="87">
        <v>41470</v>
      </c>
      <c r="G89" s="77" t="s">
        <v>295</v>
      </c>
      <c r="H89" s="87">
        <v>41471</v>
      </c>
      <c r="I89" s="76" t="s">
        <v>293</v>
      </c>
      <c r="J89" s="73" t="str">
        <f t="shared" si="1"/>
        <v>VEJEZ</v>
      </c>
      <c r="K89" s="81"/>
      <c r="L89" s="81"/>
      <c r="M89" s="81"/>
      <c r="N89" s="73"/>
    </row>
    <row r="90" spans="2:14" s="9" customFormat="1" ht="54.95" customHeight="1" x14ac:dyDescent="0.3">
      <c r="B90" s="82"/>
      <c r="C90" s="82"/>
      <c r="D90" s="82" t="s">
        <v>7</v>
      </c>
      <c r="E90" s="82">
        <v>43</v>
      </c>
      <c r="F90" s="87">
        <v>41472</v>
      </c>
      <c r="G90" s="77" t="s">
        <v>46</v>
      </c>
      <c r="H90" s="87">
        <v>41474</v>
      </c>
      <c r="I90" s="76" t="s">
        <v>292</v>
      </c>
      <c r="J90" s="73" t="str">
        <f t="shared" si="1"/>
        <v>ADULTEZ</v>
      </c>
      <c r="K90" s="81"/>
      <c r="L90" s="81"/>
      <c r="M90" s="81"/>
      <c r="N90" s="73"/>
    </row>
    <row r="91" spans="2:14" s="9" customFormat="1" ht="54.95" customHeight="1" x14ac:dyDescent="0.3">
      <c r="B91" s="82"/>
      <c r="C91" s="82" t="s">
        <v>6</v>
      </c>
      <c r="D91" s="82"/>
      <c r="E91" s="82">
        <v>46</v>
      </c>
      <c r="F91" s="87">
        <v>41471</v>
      </c>
      <c r="G91" s="77" t="s">
        <v>295</v>
      </c>
      <c r="H91" s="87">
        <v>41474</v>
      </c>
      <c r="I91" s="76" t="s">
        <v>292</v>
      </c>
      <c r="J91" s="73" t="str">
        <f t="shared" si="1"/>
        <v>ADULTEZ</v>
      </c>
      <c r="K91" s="81"/>
      <c r="L91" s="81"/>
      <c r="M91" s="81"/>
      <c r="N91" s="73"/>
    </row>
    <row r="92" spans="2:14" s="9" customFormat="1" ht="54.95" customHeight="1" x14ac:dyDescent="0.3">
      <c r="B92" s="82"/>
      <c r="C92" s="82"/>
      <c r="D92" s="82" t="s">
        <v>7</v>
      </c>
      <c r="E92" s="82">
        <v>80</v>
      </c>
      <c r="F92" s="87">
        <v>41482</v>
      </c>
      <c r="G92" s="77" t="s">
        <v>295</v>
      </c>
      <c r="H92" s="87">
        <v>41484</v>
      </c>
      <c r="I92" s="76" t="s">
        <v>293</v>
      </c>
      <c r="J92" s="73" t="str">
        <f t="shared" si="1"/>
        <v>VEJEZ</v>
      </c>
      <c r="K92" s="81"/>
      <c r="L92" s="81"/>
      <c r="M92" s="81"/>
      <c r="N92" s="73"/>
    </row>
    <row r="93" spans="2:14" s="9" customFormat="1" ht="54.95" customHeight="1" x14ac:dyDescent="0.3">
      <c r="B93" s="82"/>
      <c r="C93" s="82" t="s">
        <v>6</v>
      </c>
      <c r="D93" s="82"/>
      <c r="E93" s="82">
        <v>2</v>
      </c>
      <c r="F93" s="87">
        <v>41478</v>
      </c>
      <c r="G93" s="77" t="s">
        <v>97</v>
      </c>
      <c r="H93" s="87">
        <v>41484</v>
      </c>
      <c r="I93" s="76" t="s">
        <v>292</v>
      </c>
      <c r="J93" s="73" t="str">
        <f t="shared" si="1"/>
        <v>PRIMERA INFANCIA</v>
      </c>
      <c r="K93" s="81"/>
      <c r="L93" s="81"/>
      <c r="M93" s="81"/>
      <c r="N93" s="73"/>
    </row>
    <row r="94" spans="2:14" s="9" customFormat="1" ht="54.95" customHeight="1" x14ac:dyDescent="0.3">
      <c r="B94" s="82"/>
      <c r="C94" s="82" t="s">
        <v>63</v>
      </c>
      <c r="D94" s="82"/>
      <c r="E94" s="82">
        <v>48</v>
      </c>
      <c r="F94" s="87">
        <v>41477</v>
      </c>
      <c r="G94" s="77" t="s">
        <v>64</v>
      </c>
      <c r="H94" s="87">
        <v>41484</v>
      </c>
      <c r="I94" s="76" t="s">
        <v>292</v>
      </c>
      <c r="J94" s="73" t="str">
        <f t="shared" si="1"/>
        <v>ADULTEZ</v>
      </c>
      <c r="K94" s="81"/>
      <c r="L94" s="81"/>
      <c r="M94" s="81"/>
      <c r="N94" s="73"/>
    </row>
    <row r="95" spans="2:14" s="9" customFormat="1" ht="54.95" customHeight="1" x14ac:dyDescent="0.3">
      <c r="B95" s="89"/>
      <c r="C95" s="173">
        <f>COUNTA(C84:C94)</f>
        <v>6</v>
      </c>
      <c r="D95" s="173">
        <f>COUNTA(D84:D94)</f>
        <v>5</v>
      </c>
      <c r="E95" s="89"/>
      <c r="F95" s="89"/>
      <c r="G95" s="90"/>
      <c r="H95" s="89"/>
      <c r="I95" s="88"/>
      <c r="J95" s="73"/>
      <c r="K95" s="81"/>
      <c r="L95" s="81"/>
      <c r="M95" s="81"/>
      <c r="N95" s="73"/>
    </row>
    <row r="96" spans="2:14" s="9" customFormat="1" ht="54.95" customHeight="1" x14ac:dyDescent="0.3">
      <c r="B96" s="93" t="s">
        <v>17</v>
      </c>
      <c r="C96" s="82" t="s">
        <v>6</v>
      </c>
      <c r="D96" s="82"/>
      <c r="E96" s="82">
        <v>89</v>
      </c>
      <c r="F96" s="87">
        <v>41486</v>
      </c>
      <c r="G96" s="77" t="s">
        <v>295</v>
      </c>
      <c r="H96" s="87">
        <v>41487</v>
      </c>
      <c r="I96" s="76" t="s">
        <v>293</v>
      </c>
      <c r="J96" s="73" t="str">
        <f t="shared" si="1"/>
        <v>VEJEZ</v>
      </c>
      <c r="K96" s="81"/>
      <c r="L96" s="81"/>
      <c r="M96" s="81"/>
      <c r="N96" s="73"/>
    </row>
    <row r="97" spans="2:14" s="9" customFormat="1" ht="54.95" customHeight="1" x14ac:dyDescent="0.3">
      <c r="B97" s="82"/>
      <c r="C97" s="82"/>
      <c r="D97" s="82" t="s">
        <v>7</v>
      </c>
      <c r="E97" s="82">
        <v>33</v>
      </c>
      <c r="F97" s="87">
        <v>41472</v>
      </c>
      <c r="G97" s="77" t="s">
        <v>295</v>
      </c>
      <c r="H97" s="87">
        <v>41487</v>
      </c>
      <c r="I97" s="76" t="s">
        <v>293</v>
      </c>
      <c r="J97" s="73" t="str">
        <f t="shared" si="1"/>
        <v>ADULTEZ</v>
      </c>
      <c r="K97" s="81"/>
      <c r="L97" s="81"/>
      <c r="M97" s="81"/>
      <c r="N97" s="73"/>
    </row>
    <row r="98" spans="2:14" s="9" customFormat="1" ht="54.95" customHeight="1" x14ac:dyDescent="0.3">
      <c r="B98" s="82"/>
      <c r="C98" s="82" t="s">
        <v>6</v>
      </c>
      <c r="D98" s="82"/>
      <c r="E98" s="82">
        <v>84</v>
      </c>
      <c r="F98" s="87">
        <v>41474</v>
      </c>
      <c r="G98" s="77" t="s">
        <v>295</v>
      </c>
      <c r="H98" s="87">
        <v>41495</v>
      </c>
      <c r="I98" s="76" t="s">
        <v>293</v>
      </c>
      <c r="J98" s="73" t="str">
        <f t="shared" si="1"/>
        <v>VEJEZ</v>
      </c>
      <c r="K98" s="81"/>
      <c r="L98" s="81"/>
      <c r="M98" s="81"/>
      <c r="N98" s="73"/>
    </row>
    <row r="99" spans="2:14" s="9" customFormat="1" ht="54.95" customHeight="1" x14ac:dyDescent="0.3">
      <c r="B99" s="82"/>
      <c r="C99" s="82"/>
      <c r="D99" s="82" t="s">
        <v>7</v>
      </c>
      <c r="E99" s="82">
        <v>95</v>
      </c>
      <c r="F99" s="87">
        <v>41495</v>
      </c>
      <c r="G99" s="77" t="s">
        <v>58</v>
      </c>
      <c r="H99" s="87">
        <v>41498</v>
      </c>
      <c r="I99" s="76" t="s">
        <v>292</v>
      </c>
      <c r="J99" s="73" t="str">
        <f t="shared" si="1"/>
        <v>VEJEZ</v>
      </c>
      <c r="K99" s="81"/>
      <c r="L99" s="81"/>
      <c r="M99" s="81"/>
      <c r="N99" s="73"/>
    </row>
    <row r="100" spans="2:14" s="9" customFormat="1" ht="54.95" customHeight="1" x14ac:dyDescent="0.3">
      <c r="B100" s="82"/>
      <c r="C100" s="82"/>
      <c r="D100" s="82" t="s">
        <v>7</v>
      </c>
      <c r="E100" s="82">
        <v>80</v>
      </c>
      <c r="F100" s="87">
        <v>41501</v>
      </c>
      <c r="G100" s="77" t="s">
        <v>295</v>
      </c>
      <c r="H100" s="87">
        <v>41505</v>
      </c>
      <c r="I100" s="76" t="s">
        <v>293</v>
      </c>
      <c r="J100" s="73" t="str">
        <f t="shared" si="1"/>
        <v>VEJEZ</v>
      </c>
      <c r="K100" s="81"/>
      <c r="L100" s="81"/>
      <c r="M100" s="81"/>
      <c r="N100" s="73"/>
    </row>
    <row r="101" spans="2:14" s="9" customFormat="1" ht="54.95" customHeight="1" x14ac:dyDescent="0.3">
      <c r="B101" s="82"/>
      <c r="C101" s="82"/>
      <c r="D101" s="82" t="s">
        <v>7</v>
      </c>
      <c r="E101" s="82">
        <v>85</v>
      </c>
      <c r="F101" s="87">
        <v>41505</v>
      </c>
      <c r="G101" s="77" t="s">
        <v>295</v>
      </c>
      <c r="H101" s="87">
        <v>41505</v>
      </c>
      <c r="I101" s="76" t="s">
        <v>293</v>
      </c>
      <c r="J101" s="73" t="str">
        <f t="shared" si="1"/>
        <v>VEJEZ</v>
      </c>
      <c r="K101" s="81"/>
      <c r="L101" s="81"/>
      <c r="M101" s="81"/>
      <c r="N101" s="73"/>
    </row>
    <row r="102" spans="2:14" s="9" customFormat="1" ht="54.95" customHeight="1" x14ac:dyDescent="0.3">
      <c r="B102" s="82"/>
      <c r="C102" s="82"/>
      <c r="D102" s="82" t="s">
        <v>7</v>
      </c>
      <c r="E102" s="82">
        <v>68</v>
      </c>
      <c r="F102" s="87">
        <v>41506</v>
      </c>
      <c r="G102" s="77" t="s">
        <v>48</v>
      </c>
      <c r="H102" s="87">
        <v>41509</v>
      </c>
      <c r="I102" s="76" t="s">
        <v>292</v>
      </c>
      <c r="J102" s="73" t="str">
        <f t="shared" si="1"/>
        <v>VEJEZ</v>
      </c>
      <c r="K102" s="81"/>
      <c r="L102" s="81"/>
      <c r="M102" s="81"/>
      <c r="N102" s="73"/>
    </row>
    <row r="103" spans="2:14" s="9" customFormat="1" ht="54.95" customHeight="1" x14ac:dyDescent="0.3">
      <c r="B103" s="82"/>
      <c r="C103" s="82"/>
      <c r="D103" s="82" t="s">
        <v>7</v>
      </c>
      <c r="E103" s="82">
        <v>91</v>
      </c>
      <c r="F103" s="87">
        <v>41512</v>
      </c>
      <c r="G103" s="77" t="s">
        <v>295</v>
      </c>
      <c r="H103" s="87">
        <v>41513</v>
      </c>
      <c r="I103" s="76" t="s">
        <v>293</v>
      </c>
      <c r="J103" s="73" t="str">
        <f t="shared" si="1"/>
        <v>VEJEZ</v>
      </c>
      <c r="K103" s="81"/>
      <c r="L103" s="81"/>
      <c r="M103" s="81"/>
      <c r="N103" s="73"/>
    </row>
    <row r="104" spans="2:14" s="9" customFormat="1" ht="54.95" customHeight="1" x14ac:dyDescent="0.3">
      <c r="B104" s="82"/>
      <c r="C104" s="82" t="s">
        <v>6</v>
      </c>
      <c r="D104" s="82"/>
      <c r="E104" s="82">
        <v>87</v>
      </c>
      <c r="F104" s="87">
        <v>41507</v>
      </c>
      <c r="G104" s="77" t="s">
        <v>48</v>
      </c>
      <c r="H104" s="87">
        <v>41516</v>
      </c>
      <c r="I104" s="76" t="s">
        <v>292</v>
      </c>
      <c r="J104" s="73" t="str">
        <f t="shared" si="1"/>
        <v>VEJEZ</v>
      </c>
      <c r="K104" s="81"/>
      <c r="L104" s="81"/>
      <c r="M104" s="81"/>
      <c r="N104" s="73"/>
    </row>
    <row r="105" spans="2:14" s="9" customFormat="1" ht="54.95" customHeight="1" x14ac:dyDescent="0.3">
      <c r="B105" s="82"/>
      <c r="C105" s="82" t="s">
        <v>6</v>
      </c>
      <c r="D105" s="82"/>
      <c r="E105" s="82">
        <v>17</v>
      </c>
      <c r="F105" s="87">
        <v>41515</v>
      </c>
      <c r="G105" s="77" t="s">
        <v>296</v>
      </c>
      <c r="H105" s="87">
        <v>41516</v>
      </c>
      <c r="I105" s="76" t="s">
        <v>92</v>
      </c>
      <c r="J105" s="73" t="str">
        <f t="shared" si="1"/>
        <v>ADOLESCENCIA</v>
      </c>
      <c r="K105" s="81"/>
      <c r="L105" s="81"/>
      <c r="M105" s="81"/>
      <c r="N105" s="73"/>
    </row>
    <row r="106" spans="2:14" s="9" customFormat="1" ht="54.95" customHeight="1" x14ac:dyDescent="0.3">
      <c r="B106" s="89"/>
      <c r="C106" s="173">
        <f>COUNTA(C96:C105)</f>
        <v>4</v>
      </c>
      <c r="D106" s="173">
        <f>COUNTA(D96:D105)</f>
        <v>6</v>
      </c>
      <c r="E106" s="89"/>
      <c r="F106" s="89"/>
      <c r="G106" s="90"/>
      <c r="H106" s="89"/>
      <c r="I106" s="88"/>
      <c r="J106" s="73"/>
      <c r="K106" s="81"/>
      <c r="L106" s="81"/>
      <c r="M106" s="81"/>
      <c r="N106" s="73"/>
    </row>
    <row r="107" spans="2:14" s="9" customFormat="1" ht="54.95" customHeight="1" x14ac:dyDescent="0.3">
      <c r="B107" s="93" t="s">
        <v>32</v>
      </c>
      <c r="C107" s="82" t="s">
        <v>6</v>
      </c>
      <c r="D107" s="82"/>
      <c r="E107" s="82">
        <v>59</v>
      </c>
      <c r="F107" s="87">
        <v>41518</v>
      </c>
      <c r="G107" s="77" t="s">
        <v>65</v>
      </c>
      <c r="H107" s="87">
        <v>41520</v>
      </c>
      <c r="I107" s="76" t="s">
        <v>292</v>
      </c>
      <c r="J107" s="73" t="str">
        <f t="shared" si="1"/>
        <v>ADULTEZ</v>
      </c>
      <c r="K107" s="81"/>
      <c r="L107" s="81"/>
      <c r="M107" s="81"/>
      <c r="N107" s="73"/>
    </row>
    <row r="108" spans="2:14" s="9" customFormat="1" ht="54.95" customHeight="1" x14ac:dyDescent="0.3">
      <c r="B108" s="82"/>
      <c r="C108" s="82" t="s">
        <v>6</v>
      </c>
      <c r="D108" s="82"/>
      <c r="E108" s="82">
        <v>76</v>
      </c>
      <c r="F108" s="87">
        <v>41518</v>
      </c>
      <c r="G108" s="77" t="s">
        <v>295</v>
      </c>
      <c r="H108" s="87">
        <v>41521</v>
      </c>
      <c r="I108" s="76" t="s">
        <v>293</v>
      </c>
      <c r="J108" s="73" t="str">
        <f t="shared" si="1"/>
        <v>VEJEZ</v>
      </c>
      <c r="K108" s="81"/>
      <c r="L108" s="81"/>
      <c r="M108" s="81"/>
      <c r="N108" s="73"/>
    </row>
    <row r="109" spans="2:14" s="9" customFormat="1" ht="54.95" customHeight="1" x14ac:dyDescent="0.3">
      <c r="B109" s="82"/>
      <c r="C109" s="82"/>
      <c r="D109" s="82" t="s">
        <v>7</v>
      </c>
      <c r="E109" s="82">
        <v>84</v>
      </c>
      <c r="F109" s="87">
        <v>41519</v>
      </c>
      <c r="G109" s="77" t="s">
        <v>295</v>
      </c>
      <c r="H109" s="87">
        <v>41523</v>
      </c>
      <c r="I109" s="76" t="s">
        <v>293</v>
      </c>
      <c r="J109" s="73" t="str">
        <f t="shared" si="1"/>
        <v>VEJEZ</v>
      </c>
      <c r="K109" s="81"/>
      <c r="L109" s="81"/>
      <c r="M109" s="81"/>
      <c r="N109" s="73"/>
    </row>
    <row r="110" spans="2:14" s="9" customFormat="1" ht="16.5" x14ac:dyDescent="0.3">
      <c r="B110" s="82"/>
      <c r="C110" s="82"/>
      <c r="D110" s="82" t="s">
        <v>7</v>
      </c>
      <c r="E110" s="82">
        <v>91</v>
      </c>
      <c r="F110" s="87">
        <v>41504</v>
      </c>
      <c r="G110" s="77" t="s">
        <v>295</v>
      </c>
      <c r="H110" s="87">
        <v>41523</v>
      </c>
      <c r="I110" s="76" t="s">
        <v>292</v>
      </c>
      <c r="J110" s="73" t="str">
        <f t="shared" si="1"/>
        <v>VEJEZ</v>
      </c>
      <c r="K110" s="81"/>
      <c r="L110" s="81"/>
      <c r="M110" s="81"/>
      <c r="N110" s="73"/>
    </row>
    <row r="111" spans="2:14" s="9" customFormat="1" ht="54.95" customHeight="1" x14ac:dyDescent="0.3">
      <c r="B111" s="82"/>
      <c r="C111" s="82" t="s">
        <v>6</v>
      </c>
      <c r="D111" s="82"/>
      <c r="E111" s="82">
        <v>71</v>
      </c>
      <c r="F111" s="87">
        <v>41528</v>
      </c>
      <c r="G111" s="77" t="s">
        <v>98</v>
      </c>
      <c r="H111" s="87">
        <v>41528</v>
      </c>
      <c r="I111" s="76" t="s">
        <v>292</v>
      </c>
      <c r="J111" s="73" t="str">
        <f t="shared" si="1"/>
        <v>VEJEZ</v>
      </c>
      <c r="K111" s="81"/>
      <c r="L111" s="81"/>
      <c r="M111" s="81"/>
      <c r="N111" s="73"/>
    </row>
    <row r="112" spans="2:14" s="9" customFormat="1" ht="54.95" customHeight="1" x14ac:dyDescent="0.3">
      <c r="B112" s="82"/>
      <c r="C112" s="82"/>
      <c r="D112" s="82" t="s">
        <v>7</v>
      </c>
      <c r="E112" s="82">
        <v>26</v>
      </c>
      <c r="F112" s="87">
        <v>41528</v>
      </c>
      <c r="G112" s="77" t="s">
        <v>295</v>
      </c>
      <c r="H112" s="87">
        <v>41533</v>
      </c>
      <c r="I112" s="76" t="s">
        <v>292</v>
      </c>
      <c r="J112" s="73" t="str">
        <f t="shared" si="1"/>
        <v>JUVENTUD</v>
      </c>
      <c r="K112" s="81"/>
      <c r="L112" s="81"/>
      <c r="M112" s="81"/>
      <c r="N112" s="73"/>
    </row>
    <row r="113" spans="2:14" s="9" customFormat="1" ht="54.95" customHeight="1" x14ac:dyDescent="0.3">
      <c r="B113" s="82"/>
      <c r="C113" s="82"/>
      <c r="D113" s="82" t="s">
        <v>7</v>
      </c>
      <c r="E113" s="82">
        <v>90</v>
      </c>
      <c r="F113" s="87">
        <v>41530</v>
      </c>
      <c r="G113" s="77" t="s">
        <v>295</v>
      </c>
      <c r="H113" s="87">
        <v>41535</v>
      </c>
      <c r="I113" s="76" t="s">
        <v>293</v>
      </c>
      <c r="J113" s="73" t="str">
        <f t="shared" si="1"/>
        <v>VEJEZ</v>
      </c>
      <c r="K113" s="81"/>
      <c r="L113" s="81"/>
      <c r="M113" s="81"/>
      <c r="N113" s="73"/>
    </row>
    <row r="114" spans="2:14" s="9" customFormat="1" ht="54.95" customHeight="1" x14ac:dyDescent="0.3">
      <c r="B114" s="82"/>
      <c r="C114" s="82" t="s">
        <v>6</v>
      </c>
      <c r="D114" s="82"/>
      <c r="E114" s="82">
        <v>87</v>
      </c>
      <c r="F114" s="87">
        <v>41540</v>
      </c>
      <c r="G114" s="77" t="s">
        <v>66</v>
      </c>
      <c r="H114" s="87">
        <v>41540</v>
      </c>
      <c r="I114" s="76" t="s">
        <v>292</v>
      </c>
      <c r="J114" s="73" t="str">
        <f t="shared" si="1"/>
        <v>VEJEZ</v>
      </c>
      <c r="K114" s="81"/>
      <c r="L114" s="81"/>
      <c r="M114" s="81"/>
      <c r="N114" s="73"/>
    </row>
    <row r="115" spans="2:14" s="9" customFormat="1" ht="54.95" customHeight="1" x14ac:dyDescent="0.3">
      <c r="B115" s="82"/>
      <c r="C115" s="82" t="s">
        <v>6</v>
      </c>
      <c r="D115" s="82"/>
      <c r="E115" s="82">
        <v>75</v>
      </c>
      <c r="F115" s="87">
        <v>41519</v>
      </c>
      <c r="G115" s="77" t="s">
        <v>295</v>
      </c>
      <c r="H115" s="87">
        <v>41540</v>
      </c>
      <c r="I115" s="76" t="s">
        <v>292</v>
      </c>
      <c r="J115" s="73" t="str">
        <f t="shared" si="1"/>
        <v>VEJEZ</v>
      </c>
      <c r="K115" s="81"/>
      <c r="L115" s="81"/>
      <c r="M115" s="81"/>
      <c r="N115" s="73"/>
    </row>
    <row r="116" spans="2:14" s="9" customFormat="1" ht="54.95" customHeight="1" x14ac:dyDescent="0.3">
      <c r="B116" s="82"/>
      <c r="C116" s="82" t="s">
        <v>6</v>
      </c>
      <c r="D116" s="82"/>
      <c r="E116" s="82">
        <v>83</v>
      </c>
      <c r="F116" s="87">
        <v>41540</v>
      </c>
      <c r="G116" s="77" t="s">
        <v>295</v>
      </c>
      <c r="H116" s="87">
        <v>41542</v>
      </c>
      <c r="I116" s="76" t="s">
        <v>292</v>
      </c>
      <c r="J116" s="73" t="str">
        <f t="shared" si="1"/>
        <v>VEJEZ</v>
      </c>
      <c r="K116" s="81"/>
      <c r="L116" s="81"/>
      <c r="M116" s="81"/>
      <c r="N116" s="73"/>
    </row>
    <row r="117" spans="2:14" s="9" customFormat="1" ht="54.95" customHeight="1" x14ac:dyDescent="0.3">
      <c r="B117" s="82"/>
      <c r="C117" s="82"/>
      <c r="D117" s="82" t="s">
        <v>7</v>
      </c>
      <c r="E117" s="82">
        <v>67</v>
      </c>
      <c r="F117" s="87">
        <v>41542</v>
      </c>
      <c r="G117" s="77" t="s">
        <v>67</v>
      </c>
      <c r="H117" s="87">
        <v>41543</v>
      </c>
      <c r="I117" s="76" t="s">
        <v>292</v>
      </c>
      <c r="J117" s="73" t="str">
        <f t="shared" si="1"/>
        <v>VEJEZ</v>
      </c>
      <c r="K117" s="81"/>
      <c r="L117" s="81"/>
      <c r="M117" s="81"/>
      <c r="N117" s="73"/>
    </row>
    <row r="118" spans="2:14" s="9" customFormat="1" ht="54.95" customHeight="1" x14ac:dyDescent="0.3">
      <c r="B118" s="82"/>
      <c r="C118" s="82" t="s">
        <v>6</v>
      </c>
      <c r="D118" s="82"/>
      <c r="E118" s="82">
        <v>31</v>
      </c>
      <c r="F118" s="87">
        <v>41545</v>
      </c>
      <c r="G118" s="77" t="s">
        <v>58</v>
      </c>
      <c r="H118" s="87">
        <v>41547</v>
      </c>
      <c r="I118" s="76" t="s">
        <v>88</v>
      </c>
      <c r="J118" s="73" t="str">
        <f t="shared" si="1"/>
        <v>ADULTEZ</v>
      </c>
      <c r="K118" s="81"/>
      <c r="L118" s="81"/>
      <c r="M118" s="81"/>
      <c r="N118" s="73"/>
    </row>
    <row r="119" spans="2:14" s="9" customFormat="1" ht="54.95" customHeight="1" x14ac:dyDescent="0.3">
      <c r="B119" s="82"/>
      <c r="C119" s="82" t="s">
        <v>6</v>
      </c>
      <c r="D119" s="82"/>
      <c r="E119" s="82">
        <v>80</v>
      </c>
      <c r="F119" s="87">
        <v>41545</v>
      </c>
      <c r="G119" s="77" t="s">
        <v>33</v>
      </c>
      <c r="H119" s="87">
        <v>41547</v>
      </c>
      <c r="I119" s="76" t="s">
        <v>292</v>
      </c>
      <c r="J119" s="73" t="str">
        <f t="shared" si="1"/>
        <v>VEJEZ</v>
      </c>
      <c r="K119" s="81"/>
      <c r="L119" s="81"/>
      <c r="M119" s="81"/>
      <c r="N119" s="73"/>
    </row>
    <row r="120" spans="2:14" s="9" customFormat="1" ht="54.95" customHeight="1" x14ac:dyDescent="0.3">
      <c r="B120" s="10"/>
      <c r="C120" s="173">
        <f>COUNTA(C107:C119)</f>
        <v>8</v>
      </c>
      <c r="D120" s="173">
        <f>COUNTA(D107:D119)</f>
        <v>5</v>
      </c>
      <c r="E120" s="10"/>
      <c r="F120" s="10"/>
      <c r="G120" s="85"/>
      <c r="H120" s="10"/>
      <c r="I120" s="84"/>
      <c r="J120" s="73"/>
      <c r="K120" s="81"/>
      <c r="L120" s="81"/>
      <c r="M120" s="81"/>
      <c r="N120" s="73"/>
    </row>
    <row r="121" spans="2:14" s="9" customFormat="1" ht="54.95" customHeight="1" x14ac:dyDescent="0.3">
      <c r="B121" s="93" t="s">
        <v>34</v>
      </c>
      <c r="C121" s="82"/>
      <c r="D121" s="82" t="s">
        <v>7</v>
      </c>
      <c r="E121" s="82">
        <v>86</v>
      </c>
      <c r="F121" s="87">
        <v>41545</v>
      </c>
      <c r="G121" s="77" t="s">
        <v>68</v>
      </c>
      <c r="H121" s="87">
        <v>41548</v>
      </c>
      <c r="I121" s="92" t="s">
        <v>292</v>
      </c>
      <c r="J121" s="73" t="str">
        <f t="shared" si="1"/>
        <v>VEJEZ</v>
      </c>
      <c r="K121" s="81"/>
      <c r="L121" s="81"/>
      <c r="M121" s="81"/>
      <c r="N121" s="73"/>
    </row>
    <row r="122" spans="2:14" s="9" customFormat="1" ht="54.95" customHeight="1" x14ac:dyDescent="0.3">
      <c r="B122" s="82"/>
      <c r="C122" s="82" t="s">
        <v>6</v>
      </c>
      <c r="D122" s="82"/>
      <c r="E122" s="82">
        <v>90</v>
      </c>
      <c r="F122" s="87">
        <v>41548</v>
      </c>
      <c r="G122" s="77" t="s">
        <v>295</v>
      </c>
      <c r="H122" s="87">
        <v>41554</v>
      </c>
      <c r="I122" s="92" t="s">
        <v>293</v>
      </c>
      <c r="J122" s="73" t="str">
        <f t="shared" si="1"/>
        <v>VEJEZ</v>
      </c>
      <c r="K122" s="81"/>
      <c r="L122" s="81"/>
      <c r="M122" s="81"/>
      <c r="N122" s="73"/>
    </row>
    <row r="123" spans="2:14" s="9" customFormat="1" ht="54.95" customHeight="1" x14ac:dyDescent="0.3">
      <c r="B123" s="82"/>
      <c r="C123" s="82" t="s">
        <v>6</v>
      </c>
      <c r="D123" s="82"/>
      <c r="E123" s="82">
        <v>74</v>
      </c>
      <c r="F123" s="87">
        <v>41551</v>
      </c>
      <c r="G123" s="77" t="s">
        <v>99</v>
      </c>
      <c r="H123" s="87">
        <v>41554</v>
      </c>
      <c r="I123" s="92" t="s">
        <v>292</v>
      </c>
      <c r="J123" s="73" t="str">
        <f t="shared" si="1"/>
        <v>VEJEZ</v>
      </c>
      <c r="K123" s="81"/>
      <c r="L123" s="81"/>
      <c r="M123" s="81"/>
      <c r="N123" s="73"/>
    </row>
    <row r="124" spans="2:14" s="9" customFormat="1" ht="66" x14ac:dyDescent="0.3">
      <c r="B124" s="82"/>
      <c r="C124" s="82" t="s">
        <v>6</v>
      </c>
      <c r="D124" s="82"/>
      <c r="E124" s="82" t="s">
        <v>100</v>
      </c>
      <c r="F124" s="87">
        <v>41551</v>
      </c>
      <c r="G124" s="77" t="s">
        <v>78</v>
      </c>
      <c r="H124" s="87">
        <v>41554</v>
      </c>
      <c r="I124" s="92" t="s">
        <v>292</v>
      </c>
      <c r="J124" s="241" t="s">
        <v>297</v>
      </c>
      <c r="K124" s="81"/>
      <c r="L124" s="81"/>
      <c r="M124" s="81"/>
      <c r="N124" s="73"/>
    </row>
    <row r="125" spans="2:14" s="9" customFormat="1" ht="54.95" customHeight="1" x14ac:dyDescent="0.3">
      <c r="B125" s="82"/>
      <c r="C125" s="82"/>
      <c r="D125" s="82" t="s">
        <v>7</v>
      </c>
      <c r="E125" s="82">
        <v>74</v>
      </c>
      <c r="F125" s="87">
        <v>41552</v>
      </c>
      <c r="G125" s="77" t="s">
        <v>295</v>
      </c>
      <c r="H125" s="87">
        <v>41555</v>
      </c>
      <c r="I125" s="92" t="s">
        <v>293</v>
      </c>
      <c r="J125" s="73" t="str">
        <f t="shared" si="1"/>
        <v>VEJEZ</v>
      </c>
      <c r="K125" s="81"/>
      <c r="L125" s="81"/>
      <c r="M125" s="81"/>
      <c r="N125" s="73"/>
    </row>
    <row r="126" spans="2:14" s="9" customFormat="1" ht="54.95" customHeight="1" x14ac:dyDescent="0.3">
      <c r="B126" s="82"/>
      <c r="C126" s="82"/>
      <c r="D126" s="82" t="s">
        <v>7</v>
      </c>
      <c r="E126" s="82">
        <v>54</v>
      </c>
      <c r="F126" s="87">
        <v>41542</v>
      </c>
      <c r="G126" s="77" t="s">
        <v>296</v>
      </c>
      <c r="H126" s="87">
        <v>41558</v>
      </c>
      <c r="I126" s="92" t="s">
        <v>88</v>
      </c>
      <c r="J126" s="73" t="str">
        <f t="shared" si="1"/>
        <v>ADULTEZ</v>
      </c>
      <c r="K126" s="81"/>
      <c r="L126" s="81"/>
      <c r="M126" s="81"/>
      <c r="N126" s="73"/>
    </row>
    <row r="127" spans="2:14" s="9" customFormat="1" ht="54.95" customHeight="1" x14ac:dyDescent="0.3">
      <c r="B127" s="82"/>
      <c r="C127" s="82" t="s">
        <v>6</v>
      </c>
      <c r="D127" s="82"/>
      <c r="E127" s="82">
        <v>77</v>
      </c>
      <c r="F127" s="87">
        <v>41547</v>
      </c>
      <c r="G127" s="77" t="s">
        <v>295</v>
      </c>
      <c r="H127" s="87">
        <v>41561</v>
      </c>
      <c r="I127" s="92" t="s">
        <v>293</v>
      </c>
      <c r="J127" s="73" t="str">
        <f t="shared" si="1"/>
        <v>VEJEZ</v>
      </c>
      <c r="K127" s="81"/>
      <c r="L127" s="81"/>
      <c r="M127" s="81"/>
      <c r="N127" s="73"/>
    </row>
    <row r="128" spans="2:14" s="9" customFormat="1" ht="54.95" customHeight="1" x14ac:dyDescent="0.3">
      <c r="B128" s="82"/>
      <c r="C128" s="82" t="s">
        <v>6</v>
      </c>
      <c r="D128" s="82"/>
      <c r="E128" s="82">
        <v>82</v>
      </c>
      <c r="F128" s="87">
        <v>41547</v>
      </c>
      <c r="G128" s="77" t="s">
        <v>58</v>
      </c>
      <c r="H128" s="87">
        <v>41561</v>
      </c>
      <c r="I128" s="92" t="s">
        <v>292</v>
      </c>
      <c r="J128" s="73" t="str">
        <f t="shared" si="1"/>
        <v>VEJEZ</v>
      </c>
      <c r="K128" s="81"/>
      <c r="L128" s="81"/>
      <c r="M128" s="81"/>
      <c r="N128" s="73"/>
    </row>
    <row r="129" spans="2:14" s="9" customFormat="1" ht="54.95" customHeight="1" x14ac:dyDescent="0.3">
      <c r="B129" s="82"/>
      <c r="C129" s="82"/>
      <c r="D129" s="82" t="s">
        <v>7</v>
      </c>
      <c r="E129" s="82">
        <v>87</v>
      </c>
      <c r="F129" s="87">
        <v>41558</v>
      </c>
      <c r="G129" s="77" t="s">
        <v>295</v>
      </c>
      <c r="H129" s="87">
        <v>41563</v>
      </c>
      <c r="I129" s="92" t="s">
        <v>293</v>
      </c>
      <c r="J129" s="73" t="str">
        <f t="shared" si="1"/>
        <v>VEJEZ</v>
      </c>
      <c r="K129" s="81"/>
      <c r="L129" s="81"/>
      <c r="M129" s="81"/>
      <c r="N129" s="73"/>
    </row>
    <row r="130" spans="2:14" s="9" customFormat="1" ht="54.95" customHeight="1" x14ac:dyDescent="0.3">
      <c r="B130" s="82"/>
      <c r="C130" s="82"/>
      <c r="D130" s="82" t="s">
        <v>7</v>
      </c>
      <c r="E130" s="82">
        <v>90</v>
      </c>
      <c r="F130" s="87">
        <v>41562</v>
      </c>
      <c r="G130" s="77" t="s">
        <v>295</v>
      </c>
      <c r="H130" s="87">
        <v>41563</v>
      </c>
      <c r="I130" s="92" t="s">
        <v>292</v>
      </c>
      <c r="J130" s="73" t="str">
        <f t="shared" si="1"/>
        <v>VEJEZ</v>
      </c>
      <c r="K130" s="81"/>
      <c r="L130" s="81"/>
      <c r="M130" s="81"/>
      <c r="N130" s="73"/>
    </row>
    <row r="131" spans="2:14" s="9" customFormat="1" ht="54.95" customHeight="1" x14ac:dyDescent="0.3">
      <c r="B131" s="82"/>
      <c r="C131" s="82"/>
      <c r="D131" s="82" t="s">
        <v>7</v>
      </c>
      <c r="E131" s="82">
        <v>100</v>
      </c>
      <c r="F131" s="87">
        <v>41561</v>
      </c>
      <c r="G131" s="77" t="s">
        <v>295</v>
      </c>
      <c r="H131" s="87">
        <v>41564</v>
      </c>
      <c r="I131" s="92" t="s">
        <v>293</v>
      </c>
      <c r="J131" s="73" t="str">
        <f t="shared" si="1"/>
        <v>VEJEZ</v>
      </c>
      <c r="K131" s="81"/>
      <c r="L131" s="81"/>
      <c r="M131" s="81"/>
      <c r="N131" s="73"/>
    </row>
    <row r="132" spans="2:14" s="9" customFormat="1" ht="54.95" customHeight="1" x14ac:dyDescent="0.3">
      <c r="B132" s="82"/>
      <c r="C132" s="82"/>
      <c r="D132" s="82" t="s">
        <v>7</v>
      </c>
      <c r="E132" s="82">
        <v>65</v>
      </c>
      <c r="F132" s="87">
        <v>41098</v>
      </c>
      <c r="G132" s="77" t="s">
        <v>58</v>
      </c>
      <c r="H132" s="87">
        <v>41564</v>
      </c>
      <c r="I132" s="92" t="s">
        <v>292</v>
      </c>
      <c r="J132" s="73" t="str">
        <f t="shared" si="1"/>
        <v>VEJEZ</v>
      </c>
      <c r="K132" s="81"/>
      <c r="L132" s="81"/>
      <c r="M132" s="81"/>
      <c r="N132" s="73"/>
    </row>
    <row r="133" spans="2:14" s="9" customFormat="1" ht="54.95" customHeight="1" x14ac:dyDescent="0.3">
      <c r="B133" s="82"/>
      <c r="C133" s="82"/>
      <c r="D133" s="82" t="s">
        <v>7</v>
      </c>
      <c r="E133" s="82">
        <v>74</v>
      </c>
      <c r="F133" s="87">
        <v>41566</v>
      </c>
      <c r="G133" s="77" t="s">
        <v>70</v>
      </c>
      <c r="H133" s="87">
        <v>41569</v>
      </c>
      <c r="I133" s="92" t="s">
        <v>292</v>
      </c>
      <c r="J133" s="73" t="str">
        <f t="shared" si="1"/>
        <v>VEJEZ</v>
      </c>
      <c r="K133" s="81"/>
      <c r="L133" s="81"/>
      <c r="M133" s="81"/>
      <c r="N133" s="73"/>
    </row>
    <row r="134" spans="2:14" s="9" customFormat="1" ht="54.95" customHeight="1" x14ac:dyDescent="0.3">
      <c r="B134" s="82"/>
      <c r="C134" s="82" t="s">
        <v>6</v>
      </c>
      <c r="D134" s="82"/>
      <c r="E134" s="82">
        <v>54</v>
      </c>
      <c r="F134" s="87">
        <v>41569</v>
      </c>
      <c r="G134" s="77" t="s">
        <v>101</v>
      </c>
      <c r="H134" s="87">
        <v>41570</v>
      </c>
      <c r="I134" s="92" t="s">
        <v>292</v>
      </c>
      <c r="J134" s="73" t="str">
        <f t="shared" ref="J134:J153" si="2">IF(E134&lt;=5,"PRIMERA INFANCIA",IF(E134&lt;=11,"INFANCIA",IF(E134&lt;=18,"ADOLESCENCIA",IF(E134&lt;=26,"JUVENTUD",IF(E134&lt;=59,"ADULTEZ",IF(E134&gt;60,"VEJEZ"))))))</f>
        <v>ADULTEZ</v>
      </c>
      <c r="K134" s="81"/>
      <c r="L134" s="81"/>
      <c r="M134" s="81"/>
      <c r="N134" s="73"/>
    </row>
    <row r="135" spans="2:14" s="9" customFormat="1" ht="54.95" customHeight="1" x14ac:dyDescent="0.3">
      <c r="B135" s="82"/>
      <c r="C135" s="82" t="s">
        <v>6</v>
      </c>
      <c r="D135" s="82"/>
      <c r="E135" s="82">
        <v>66</v>
      </c>
      <c r="F135" s="87">
        <v>41568</v>
      </c>
      <c r="G135" s="77" t="s">
        <v>295</v>
      </c>
      <c r="H135" s="87">
        <v>41571</v>
      </c>
      <c r="I135" s="92" t="s">
        <v>293</v>
      </c>
      <c r="J135" s="73" t="str">
        <f t="shared" si="2"/>
        <v>VEJEZ</v>
      </c>
      <c r="K135" s="81"/>
      <c r="L135" s="81"/>
      <c r="M135" s="81"/>
      <c r="N135" s="73"/>
    </row>
    <row r="136" spans="2:14" s="9" customFormat="1" ht="54.95" customHeight="1" x14ac:dyDescent="0.3">
      <c r="B136" s="82"/>
      <c r="C136" s="82"/>
      <c r="D136" s="82" t="s">
        <v>7</v>
      </c>
      <c r="E136" s="82">
        <v>64</v>
      </c>
      <c r="F136" s="87">
        <v>41572</v>
      </c>
      <c r="G136" s="77" t="s">
        <v>66</v>
      </c>
      <c r="H136" s="87">
        <v>41575</v>
      </c>
      <c r="I136" s="92" t="s">
        <v>292</v>
      </c>
      <c r="J136" s="73" t="str">
        <f t="shared" si="2"/>
        <v>VEJEZ</v>
      </c>
      <c r="K136" s="81"/>
      <c r="L136" s="81"/>
      <c r="M136" s="81"/>
      <c r="N136" s="73"/>
    </row>
    <row r="137" spans="2:14" s="9" customFormat="1" ht="54.95" customHeight="1" x14ac:dyDescent="0.3">
      <c r="B137" s="82"/>
      <c r="C137" s="82" t="s">
        <v>6</v>
      </c>
      <c r="D137" s="82"/>
      <c r="E137" s="82">
        <v>12</v>
      </c>
      <c r="F137" s="87">
        <v>41568</v>
      </c>
      <c r="G137" s="77" t="s">
        <v>58</v>
      </c>
      <c r="H137" s="87">
        <v>41575</v>
      </c>
      <c r="I137" s="92" t="s">
        <v>292</v>
      </c>
      <c r="J137" s="73" t="str">
        <f t="shared" si="2"/>
        <v>ADOLESCENCIA</v>
      </c>
      <c r="K137" s="81"/>
      <c r="L137" s="81"/>
      <c r="M137" s="81"/>
      <c r="N137" s="73"/>
    </row>
    <row r="138" spans="2:14" s="9" customFormat="1" ht="54.95" customHeight="1" x14ac:dyDescent="0.3">
      <c r="B138" s="10"/>
      <c r="C138" s="173">
        <f>COUNTA(C121:C137)</f>
        <v>8</v>
      </c>
      <c r="D138" s="173">
        <f>COUNTA(D121:D137)</f>
        <v>9</v>
      </c>
      <c r="E138" s="10"/>
      <c r="F138" s="10"/>
      <c r="G138" s="85"/>
      <c r="H138" s="10"/>
      <c r="I138" s="84"/>
      <c r="J138" s="73"/>
      <c r="K138" s="81"/>
      <c r="L138" s="81"/>
      <c r="M138" s="81"/>
      <c r="N138" s="73"/>
    </row>
    <row r="139" spans="2:14" s="9" customFormat="1" ht="54.95" customHeight="1" x14ac:dyDescent="0.3">
      <c r="B139" s="93" t="s">
        <v>35</v>
      </c>
      <c r="C139" s="82"/>
      <c r="D139" s="82" t="s">
        <v>7</v>
      </c>
      <c r="E139" s="82">
        <v>90</v>
      </c>
      <c r="F139" s="87">
        <v>41577</v>
      </c>
      <c r="G139" s="77" t="s">
        <v>295</v>
      </c>
      <c r="H139" s="87">
        <v>41582</v>
      </c>
      <c r="I139" s="76" t="s">
        <v>293</v>
      </c>
      <c r="J139" s="73" t="str">
        <f t="shared" si="2"/>
        <v>VEJEZ</v>
      </c>
      <c r="K139" s="81"/>
      <c r="L139" s="81"/>
      <c r="M139" s="81"/>
      <c r="N139" s="73"/>
    </row>
    <row r="140" spans="2:14" s="9" customFormat="1" ht="54.95" customHeight="1" x14ac:dyDescent="0.3">
      <c r="B140" s="82"/>
      <c r="C140" s="82"/>
      <c r="D140" s="82" t="s">
        <v>7</v>
      </c>
      <c r="E140" s="82">
        <v>62</v>
      </c>
      <c r="F140" s="87">
        <v>41576</v>
      </c>
      <c r="G140" s="77" t="s">
        <v>295</v>
      </c>
      <c r="H140" s="87">
        <v>41583</v>
      </c>
      <c r="I140" s="76" t="s">
        <v>293</v>
      </c>
      <c r="J140" s="73" t="str">
        <f t="shared" si="2"/>
        <v>VEJEZ</v>
      </c>
      <c r="K140" s="81"/>
      <c r="L140" s="81"/>
      <c r="M140" s="81"/>
      <c r="N140" s="73"/>
    </row>
    <row r="141" spans="2:14" s="9" customFormat="1" ht="54.95" customHeight="1" x14ac:dyDescent="0.3">
      <c r="B141" s="82"/>
      <c r="C141" s="82" t="s">
        <v>6</v>
      </c>
      <c r="D141" s="82"/>
      <c r="E141" s="76">
        <v>27</v>
      </c>
      <c r="F141" s="87">
        <v>41582</v>
      </c>
      <c r="G141" s="77" t="s">
        <v>71</v>
      </c>
      <c r="H141" s="87">
        <v>41589</v>
      </c>
      <c r="I141" s="76" t="s">
        <v>88</v>
      </c>
      <c r="J141" s="73" t="str">
        <f t="shared" si="2"/>
        <v>ADULTEZ</v>
      </c>
      <c r="K141" s="81"/>
      <c r="L141" s="81"/>
      <c r="M141" s="81"/>
      <c r="N141" s="73"/>
    </row>
    <row r="142" spans="2:14" s="9" customFormat="1" ht="54.95" customHeight="1" x14ac:dyDescent="0.3">
      <c r="B142" s="82"/>
      <c r="C142" s="82"/>
      <c r="D142" s="82" t="s">
        <v>7</v>
      </c>
      <c r="E142" s="82">
        <v>86</v>
      </c>
      <c r="F142" s="87">
        <v>41589</v>
      </c>
      <c r="G142" s="77" t="s">
        <v>295</v>
      </c>
      <c r="H142" s="87">
        <v>41593</v>
      </c>
      <c r="I142" s="76" t="s">
        <v>293</v>
      </c>
      <c r="J142" s="73" t="str">
        <f t="shared" si="2"/>
        <v>VEJEZ</v>
      </c>
      <c r="K142" s="81"/>
      <c r="L142" s="81"/>
      <c r="M142" s="81"/>
      <c r="N142" s="73"/>
    </row>
    <row r="143" spans="2:14" s="9" customFormat="1" ht="54.95" customHeight="1" x14ac:dyDescent="0.3">
      <c r="B143" s="82"/>
      <c r="C143" s="82"/>
      <c r="D143" s="82" t="s">
        <v>7</v>
      </c>
      <c r="E143" s="82">
        <v>52</v>
      </c>
      <c r="F143" s="87">
        <v>41592</v>
      </c>
      <c r="G143" s="77" t="s">
        <v>102</v>
      </c>
      <c r="H143" s="87">
        <v>41597</v>
      </c>
      <c r="I143" s="76" t="s">
        <v>292</v>
      </c>
      <c r="J143" s="73" t="str">
        <f t="shared" si="2"/>
        <v>ADULTEZ</v>
      </c>
      <c r="K143" s="81"/>
      <c r="L143" s="81"/>
      <c r="M143" s="81"/>
      <c r="N143" s="73"/>
    </row>
    <row r="144" spans="2:14" s="9" customFormat="1" ht="54.95" customHeight="1" x14ac:dyDescent="0.3">
      <c r="B144" s="82"/>
      <c r="C144" s="82" t="s">
        <v>6</v>
      </c>
      <c r="D144" s="82"/>
      <c r="E144" s="82">
        <v>84</v>
      </c>
      <c r="F144" s="87">
        <v>41588</v>
      </c>
      <c r="G144" s="77" t="s">
        <v>41</v>
      </c>
      <c r="H144" s="87">
        <v>41599</v>
      </c>
      <c r="I144" s="76" t="s">
        <v>292</v>
      </c>
      <c r="J144" s="73" t="str">
        <f t="shared" si="2"/>
        <v>VEJEZ</v>
      </c>
      <c r="K144" s="81"/>
      <c r="L144" s="81"/>
      <c r="M144" s="81"/>
      <c r="N144" s="73"/>
    </row>
    <row r="145" spans="2:14" s="9" customFormat="1" ht="54.95" customHeight="1" x14ac:dyDescent="0.3">
      <c r="B145" s="82"/>
      <c r="C145" s="82"/>
      <c r="D145" s="82" t="s">
        <v>7</v>
      </c>
      <c r="E145" s="82">
        <v>86</v>
      </c>
      <c r="F145" s="87">
        <v>41591</v>
      </c>
      <c r="G145" s="77" t="s">
        <v>295</v>
      </c>
      <c r="H145" s="87">
        <v>41603</v>
      </c>
      <c r="I145" s="76" t="s">
        <v>293</v>
      </c>
      <c r="J145" s="73" t="str">
        <f t="shared" si="2"/>
        <v>VEJEZ</v>
      </c>
      <c r="K145" s="81"/>
      <c r="L145" s="81"/>
      <c r="M145" s="81"/>
      <c r="N145" s="73"/>
    </row>
    <row r="146" spans="2:14" s="9" customFormat="1" ht="54.95" customHeight="1" x14ac:dyDescent="0.3">
      <c r="B146" s="82"/>
      <c r="C146" s="82" t="s">
        <v>6</v>
      </c>
      <c r="D146" s="82"/>
      <c r="E146" s="82">
        <v>79</v>
      </c>
      <c r="F146" s="87">
        <v>41603</v>
      </c>
      <c r="G146" s="77" t="s">
        <v>295</v>
      </c>
      <c r="H146" s="87">
        <v>41607</v>
      </c>
      <c r="I146" s="76" t="s">
        <v>293</v>
      </c>
      <c r="J146" s="73" t="str">
        <f t="shared" si="2"/>
        <v>VEJEZ</v>
      </c>
      <c r="K146" s="81"/>
      <c r="L146" s="81"/>
      <c r="M146" s="81"/>
      <c r="N146" s="73"/>
    </row>
    <row r="147" spans="2:14" s="9" customFormat="1" ht="54.95" customHeight="1" x14ac:dyDescent="0.3">
      <c r="B147" s="10"/>
      <c r="C147" s="173">
        <f>COUNTA(C139:C146)</f>
        <v>3</v>
      </c>
      <c r="D147" s="173">
        <f>COUNTA(D139:D146)</f>
        <v>5</v>
      </c>
      <c r="E147" s="10"/>
      <c r="F147" s="10"/>
      <c r="G147" s="85"/>
      <c r="H147" s="10"/>
      <c r="I147" s="84"/>
      <c r="J147" s="241"/>
      <c r="K147" s="81"/>
      <c r="L147" s="81"/>
      <c r="M147" s="81"/>
      <c r="N147" s="73"/>
    </row>
    <row r="148" spans="2:14" s="9" customFormat="1" ht="54.95" customHeight="1" x14ac:dyDescent="0.3">
      <c r="B148" s="93" t="s">
        <v>36</v>
      </c>
      <c r="C148" s="82"/>
      <c r="D148" s="82" t="s">
        <v>7</v>
      </c>
      <c r="E148" s="82">
        <v>94</v>
      </c>
      <c r="F148" s="87">
        <v>41608</v>
      </c>
      <c r="G148" s="77" t="s">
        <v>295</v>
      </c>
      <c r="H148" s="87">
        <v>41610</v>
      </c>
      <c r="I148" s="76" t="s">
        <v>293</v>
      </c>
      <c r="J148" s="73" t="str">
        <f t="shared" si="2"/>
        <v>VEJEZ</v>
      </c>
      <c r="K148" s="81"/>
      <c r="L148" s="81"/>
      <c r="M148" s="81"/>
      <c r="N148" s="73"/>
    </row>
    <row r="149" spans="2:14" s="9" customFormat="1" ht="66" x14ac:dyDescent="0.3">
      <c r="B149" s="82"/>
      <c r="C149" s="82" t="s">
        <v>6</v>
      </c>
      <c r="D149" s="82"/>
      <c r="E149" s="82" t="s">
        <v>72</v>
      </c>
      <c r="F149" s="87">
        <v>41601</v>
      </c>
      <c r="G149" s="77" t="s">
        <v>103</v>
      </c>
      <c r="H149" s="87">
        <v>41612</v>
      </c>
      <c r="I149" s="76" t="s">
        <v>292</v>
      </c>
      <c r="J149" s="73" t="s">
        <v>297</v>
      </c>
      <c r="K149" s="81"/>
      <c r="L149" s="81"/>
      <c r="M149" s="81"/>
      <c r="N149" s="73"/>
    </row>
    <row r="150" spans="2:14" s="9" customFormat="1" ht="54.95" customHeight="1" x14ac:dyDescent="0.3">
      <c r="B150" s="82"/>
      <c r="C150" s="82" t="s">
        <v>6</v>
      </c>
      <c r="D150" s="82"/>
      <c r="E150" s="82">
        <v>71</v>
      </c>
      <c r="F150" s="87">
        <v>41619</v>
      </c>
      <c r="G150" s="77" t="s">
        <v>295</v>
      </c>
      <c r="H150" s="87">
        <v>41621</v>
      </c>
      <c r="I150" s="76" t="s">
        <v>293</v>
      </c>
      <c r="J150" s="73" t="str">
        <f t="shared" si="2"/>
        <v>VEJEZ</v>
      </c>
      <c r="K150" s="81"/>
      <c r="L150" s="81"/>
      <c r="M150" s="81"/>
      <c r="N150" s="73"/>
    </row>
    <row r="151" spans="2:14" s="9" customFormat="1" ht="54.95" customHeight="1" x14ac:dyDescent="0.3">
      <c r="B151" s="82"/>
      <c r="C151" s="82" t="s">
        <v>6</v>
      </c>
      <c r="D151" s="82"/>
      <c r="E151" s="82">
        <v>82</v>
      </c>
      <c r="F151" s="87">
        <v>41625</v>
      </c>
      <c r="G151" s="77" t="s">
        <v>73</v>
      </c>
      <c r="H151" s="87">
        <v>41625</v>
      </c>
      <c r="I151" s="76" t="s">
        <v>292</v>
      </c>
      <c r="J151" s="73" t="str">
        <f t="shared" si="2"/>
        <v>VEJEZ</v>
      </c>
      <c r="K151" s="81"/>
      <c r="L151" s="81"/>
      <c r="M151" s="81"/>
      <c r="N151" s="73"/>
    </row>
    <row r="152" spans="2:14" s="9" customFormat="1" ht="54.95" customHeight="1" x14ac:dyDescent="0.3">
      <c r="B152" s="82"/>
      <c r="C152" s="82" t="s">
        <v>6</v>
      </c>
      <c r="D152" s="82"/>
      <c r="E152" s="82">
        <v>93</v>
      </c>
      <c r="F152" s="87">
        <v>41625</v>
      </c>
      <c r="G152" s="77" t="s">
        <v>295</v>
      </c>
      <c r="H152" s="87">
        <v>41627</v>
      </c>
      <c r="I152" s="76" t="s">
        <v>293</v>
      </c>
      <c r="J152" s="73" t="str">
        <f t="shared" si="2"/>
        <v>VEJEZ</v>
      </c>
      <c r="K152" s="81"/>
      <c r="L152" s="81"/>
      <c r="M152" s="81"/>
      <c r="N152" s="73"/>
    </row>
    <row r="153" spans="2:14" s="9" customFormat="1" ht="54.95" customHeight="1" x14ac:dyDescent="0.3">
      <c r="B153" s="82"/>
      <c r="C153" s="82" t="s">
        <v>6</v>
      </c>
      <c r="D153" s="82"/>
      <c r="E153" s="82">
        <v>28</v>
      </c>
      <c r="F153" s="87">
        <v>41626</v>
      </c>
      <c r="G153" s="77" t="s">
        <v>296</v>
      </c>
      <c r="H153" s="87">
        <v>41628</v>
      </c>
      <c r="I153" s="76" t="s">
        <v>104</v>
      </c>
      <c r="J153" s="73" t="str">
        <f t="shared" si="2"/>
        <v>ADULTEZ</v>
      </c>
      <c r="K153" s="81"/>
      <c r="L153" s="81"/>
      <c r="M153" s="81"/>
      <c r="N153" s="73"/>
    </row>
    <row r="154" spans="2:14" s="9" customFormat="1" ht="36" customHeight="1" x14ac:dyDescent="0.3">
      <c r="B154" s="174"/>
      <c r="C154" s="173">
        <f>COUNTA(C148:C153)</f>
        <v>5</v>
      </c>
      <c r="D154" s="173">
        <f>COUNTA(D148:D153)</f>
        <v>1</v>
      </c>
      <c r="E154" s="10"/>
      <c r="F154" s="10"/>
      <c r="G154" s="85"/>
      <c r="H154" s="10"/>
      <c r="I154" s="84"/>
      <c r="J154" s="81"/>
      <c r="K154" s="81"/>
      <c r="L154" s="81"/>
      <c r="M154" s="81"/>
      <c r="N154" s="73"/>
    </row>
    <row r="155" spans="2:14" ht="16.5" x14ac:dyDescent="0.25">
      <c r="B155" s="94"/>
      <c r="C155" s="94"/>
    </row>
    <row r="158" spans="2:14" ht="15" customHeight="1" x14ac:dyDescent="0.25">
      <c r="B158" s="264" t="s">
        <v>26</v>
      </c>
      <c r="C158" s="264">
        <f>SUM(D26+D33+D41+D54+D66+D83+D95+D106+D120+D138+D147+D154)</f>
        <v>60</v>
      </c>
      <c r="D158" s="264"/>
    </row>
    <row r="159" spans="2:14" ht="15" customHeight="1" x14ac:dyDescent="0.25">
      <c r="B159" s="264"/>
      <c r="C159" s="264"/>
      <c r="D159" s="264"/>
    </row>
    <row r="160" spans="2:14" ht="15" customHeight="1" x14ac:dyDescent="0.25">
      <c r="B160" s="265" t="s">
        <v>25</v>
      </c>
      <c r="C160" s="249">
        <f>SUM(C26+C33+C41+C54+C66+C83+C95+C106+C120+C138+C147+C154)</f>
        <v>77</v>
      </c>
      <c r="D160" s="249"/>
    </row>
    <row r="161" spans="2:6" ht="15" customHeight="1" x14ac:dyDescent="0.25">
      <c r="B161" s="265"/>
      <c r="C161" s="249"/>
      <c r="D161" s="249"/>
    </row>
    <row r="162" spans="2:6" x14ac:dyDescent="0.25">
      <c r="B162" s="254" t="s">
        <v>291</v>
      </c>
      <c r="C162" s="254">
        <v>1</v>
      </c>
      <c r="D162" s="254"/>
      <c r="F162">
        <f>SUM(C158,C160,C162)</f>
        <v>138</v>
      </c>
    </row>
    <row r="163" spans="2:6" x14ac:dyDescent="0.25">
      <c r="B163" s="254"/>
      <c r="C163" s="254"/>
      <c r="D163" s="254"/>
    </row>
  </sheetData>
  <mergeCells count="17">
    <mergeCell ref="B162:B163"/>
    <mergeCell ref="C162:D163"/>
    <mergeCell ref="F1:I2"/>
    <mergeCell ref="B1:E2"/>
    <mergeCell ref="H3:I3"/>
    <mergeCell ref="C160:D161"/>
    <mergeCell ref="C158:D159"/>
    <mergeCell ref="B158:B159"/>
    <mergeCell ref="B160:B161"/>
    <mergeCell ref="M13:N13"/>
    <mergeCell ref="M14:N14"/>
    <mergeCell ref="M15:N15"/>
    <mergeCell ref="M8:N8"/>
    <mergeCell ref="M9:N9"/>
    <mergeCell ref="M10:N10"/>
    <mergeCell ref="M11:N11"/>
    <mergeCell ref="M12:N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5"/>
  <sheetViews>
    <sheetView zoomScale="85" zoomScaleNormal="85" workbookViewId="0">
      <selection activeCell="G170" sqref="G170"/>
    </sheetView>
  </sheetViews>
  <sheetFormatPr baseColWidth="10" defaultRowHeight="15" customHeight="1" x14ac:dyDescent="0.25"/>
  <cols>
    <col min="1" max="1" width="9" customWidth="1"/>
    <col min="2" max="2" width="8.5703125" customWidth="1"/>
    <col min="3" max="3" width="5.85546875" customWidth="1"/>
    <col min="4" max="4" width="6.5703125" customWidth="1"/>
    <col min="5" max="5" width="5.5703125" customWidth="1"/>
    <col min="7" max="7" width="43.28515625" customWidth="1"/>
    <col min="8" max="8" width="17.140625" customWidth="1"/>
    <col min="9" max="9" width="16.42578125" customWidth="1"/>
    <col min="10" max="10" width="0" hidden="1" customWidth="1"/>
  </cols>
  <sheetData>
    <row r="1" spans="2:14" ht="15" customHeight="1" x14ac:dyDescent="0.25">
      <c r="B1" s="268" t="s">
        <v>0</v>
      </c>
      <c r="C1" s="269"/>
      <c r="D1" s="269"/>
      <c r="E1" s="269"/>
      <c r="F1" s="28">
        <v>2014</v>
      </c>
      <c r="G1" s="30"/>
      <c r="H1" s="30"/>
      <c r="I1" s="29"/>
    </row>
    <row r="2" spans="2:14" ht="15" customHeight="1" x14ac:dyDescent="0.25">
      <c r="B2" s="29"/>
      <c r="C2" s="29"/>
      <c r="D2" s="29"/>
      <c r="E2" s="29"/>
      <c r="F2" s="29"/>
      <c r="G2" s="30"/>
      <c r="H2" s="30"/>
      <c r="I2" s="29"/>
    </row>
    <row r="3" spans="2:14" ht="25.5" x14ac:dyDescent="0.25">
      <c r="B3" s="97"/>
      <c r="C3" s="266" t="s">
        <v>5</v>
      </c>
      <c r="D3" s="267"/>
      <c r="E3" s="118" t="s">
        <v>2</v>
      </c>
      <c r="F3" s="118" t="s">
        <v>3</v>
      </c>
      <c r="G3" s="118" t="s">
        <v>9</v>
      </c>
      <c r="H3" s="118" t="s">
        <v>87</v>
      </c>
      <c r="I3" s="118" t="s">
        <v>8</v>
      </c>
    </row>
    <row r="4" spans="2:14" ht="54.95" customHeight="1" x14ac:dyDescent="0.25">
      <c r="B4" s="102" t="s">
        <v>4</v>
      </c>
      <c r="C4" s="67"/>
      <c r="D4" s="65" t="s">
        <v>7</v>
      </c>
      <c r="E4" s="65">
        <v>55</v>
      </c>
      <c r="F4" s="66">
        <v>41629</v>
      </c>
      <c r="G4" s="67" t="s">
        <v>295</v>
      </c>
      <c r="H4" s="67" t="s">
        <v>293</v>
      </c>
      <c r="I4" s="66">
        <v>41645</v>
      </c>
      <c r="J4" t="str">
        <f>IF(E4&lt;=5,"PRIMERA INFANCIA",IF(E4&lt;=11,"INFANCIA",IF(E4&lt;=18,"ADOLESCENCIA",IF(E4&lt;=26,"JUVENTUD",IF(E4&lt;=59,"ADULTEZ",IF(E4&gt;60,"VEJEZ"))))))</f>
        <v>ADULTEZ</v>
      </c>
    </row>
    <row r="5" spans="2:14" ht="54.95" customHeight="1" x14ac:dyDescent="0.25">
      <c r="B5" s="134"/>
      <c r="C5" s="67"/>
      <c r="D5" s="65" t="s">
        <v>7</v>
      </c>
      <c r="E5" s="65">
        <v>56</v>
      </c>
      <c r="F5" s="66">
        <v>41636</v>
      </c>
      <c r="G5" s="67" t="s">
        <v>295</v>
      </c>
      <c r="H5" s="67" t="s">
        <v>293</v>
      </c>
      <c r="I5" s="66">
        <v>41645</v>
      </c>
      <c r="J5" t="str">
        <f t="shared" ref="J5:J68" si="0">IF(E5&lt;=5,"PRIMERA INFANCIA",IF(E5&lt;=11,"INFANCIA",IF(E5&lt;=18,"ADOLESCENCIA",IF(E5&lt;=26,"JUVENTUD",IF(E5&lt;=59,"ADULTEZ",IF(E5&gt;60,"VEJEZ"))))))</f>
        <v>ADULTEZ</v>
      </c>
    </row>
    <row r="6" spans="2:14" x14ac:dyDescent="0.25">
      <c r="B6" s="134"/>
      <c r="C6" s="65" t="s">
        <v>6</v>
      </c>
      <c r="D6" s="67"/>
      <c r="E6" s="65">
        <v>29</v>
      </c>
      <c r="F6" s="66">
        <v>41629</v>
      </c>
      <c r="G6" s="67" t="s">
        <v>124</v>
      </c>
      <c r="H6" s="67" t="s">
        <v>292</v>
      </c>
      <c r="I6" s="66">
        <v>41645</v>
      </c>
      <c r="J6" t="str">
        <f t="shared" si="0"/>
        <v>ADULTEZ</v>
      </c>
    </row>
    <row r="7" spans="2:14" ht="54.95" customHeight="1" x14ac:dyDescent="0.25">
      <c r="B7" s="134"/>
      <c r="C7" s="65" t="s">
        <v>6</v>
      </c>
      <c r="D7" s="65"/>
      <c r="E7" s="65">
        <v>84</v>
      </c>
      <c r="F7" s="66">
        <v>41612</v>
      </c>
      <c r="G7" s="67" t="s">
        <v>295</v>
      </c>
      <c r="H7" s="67" t="s">
        <v>293</v>
      </c>
      <c r="I7" s="66">
        <v>41645</v>
      </c>
      <c r="J7" t="str">
        <f t="shared" si="0"/>
        <v>VEJEZ</v>
      </c>
      <c r="L7" s="244" t="s">
        <v>297</v>
      </c>
      <c r="M7" s="244"/>
      <c r="N7" s="240">
        <f>COUNTIF(J4:J167,"PRIMERA INFANCIA")</f>
        <v>3</v>
      </c>
    </row>
    <row r="8" spans="2:14" ht="54.95" customHeight="1" x14ac:dyDescent="0.25">
      <c r="B8" s="134"/>
      <c r="C8" s="65" t="s">
        <v>6</v>
      </c>
      <c r="D8" s="65"/>
      <c r="E8" s="65">
        <v>58</v>
      </c>
      <c r="F8" s="66">
        <v>41635</v>
      </c>
      <c r="G8" s="67" t="s">
        <v>295</v>
      </c>
      <c r="H8" s="67" t="s">
        <v>292</v>
      </c>
      <c r="I8" s="66">
        <v>41647</v>
      </c>
      <c r="J8" t="str">
        <f t="shared" si="0"/>
        <v>ADULTEZ</v>
      </c>
      <c r="L8" s="244" t="s">
        <v>298</v>
      </c>
      <c r="M8" s="244"/>
      <c r="N8" s="240">
        <f>COUNTIF(J4:J167,"INFANCIA")</f>
        <v>1</v>
      </c>
    </row>
    <row r="9" spans="2:14" ht="54.95" customHeight="1" x14ac:dyDescent="0.25">
      <c r="B9" s="134"/>
      <c r="C9" s="65"/>
      <c r="D9" s="65" t="s">
        <v>7</v>
      </c>
      <c r="E9" s="65">
        <v>66</v>
      </c>
      <c r="F9" s="66">
        <v>41647</v>
      </c>
      <c r="G9" s="67" t="s">
        <v>46</v>
      </c>
      <c r="H9" s="67" t="s">
        <v>292</v>
      </c>
      <c r="I9" s="66">
        <v>41648</v>
      </c>
      <c r="J9" t="str">
        <f t="shared" si="0"/>
        <v>VEJEZ</v>
      </c>
      <c r="L9" s="244" t="s">
        <v>299</v>
      </c>
      <c r="M9" s="244"/>
      <c r="N9" s="240">
        <f>COUNTIF(J4:J167,"ADOLESCENCIA")</f>
        <v>11</v>
      </c>
    </row>
    <row r="10" spans="2:14" ht="54.95" customHeight="1" x14ac:dyDescent="0.25">
      <c r="B10" s="134"/>
      <c r="C10" s="65"/>
      <c r="D10" s="65" t="s">
        <v>7</v>
      </c>
      <c r="E10" s="65">
        <v>96</v>
      </c>
      <c r="F10" s="66">
        <v>41650</v>
      </c>
      <c r="G10" s="67" t="s">
        <v>295</v>
      </c>
      <c r="H10" s="67" t="s">
        <v>293</v>
      </c>
      <c r="I10" s="66">
        <v>41652</v>
      </c>
      <c r="J10" t="str">
        <f t="shared" si="0"/>
        <v>VEJEZ</v>
      </c>
      <c r="L10" s="244" t="s">
        <v>300</v>
      </c>
      <c r="M10" s="244"/>
      <c r="N10" s="240">
        <f>COUNTIF(J4:J167,"JUVENTUD")</f>
        <v>7</v>
      </c>
    </row>
    <row r="11" spans="2:14" ht="54.95" customHeight="1" x14ac:dyDescent="0.25">
      <c r="B11" s="134"/>
      <c r="C11" s="65"/>
      <c r="D11" s="65" t="s">
        <v>7</v>
      </c>
      <c r="E11" s="65">
        <v>97</v>
      </c>
      <c r="F11" s="66">
        <v>41656</v>
      </c>
      <c r="G11" s="67" t="s">
        <v>295</v>
      </c>
      <c r="H11" s="67" t="s">
        <v>293</v>
      </c>
      <c r="I11" s="66">
        <v>41659</v>
      </c>
      <c r="J11" t="str">
        <f t="shared" si="0"/>
        <v>VEJEZ</v>
      </c>
      <c r="L11" s="244" t="s">
        <v>301</v>
      </c>
      <c r="M11" s="244"/>
      <c r="N11" s="240">
        <f>COUNTIF(J4:J167,"ADULTEZ")</f>
        <v>49</v>
      </c>
    </row>
    <row r="12" spans="2:14" ht="54.95" customHeight="1" x14ac:dyDescent="0.25">
      <c r="B12" s="134"/>
      <c r="C12" s="65" t="s">
        <v>6</v>
      </c>
      <c r="D12" s="65"/>
      <c r="E12" s="65">
        <v>55</v>
      </c>
      <c r="F12" s="66">
        <v>41657</v>
      </c>
      <c r="G12" s="67" t="s">
        <v>229</v>
      </c>
      <c r="H12" s="67" t="s">
        <v>292</v>
      </c>
      <c r="I12" s="66">
        <v>41660</v>
      </c>
      <c r="J12" t="str">
        <f t="shared" si="0"/>
        <v>ADULTEZ</v>
      </c>
      <c r="L12" s="244" t="s">
        <v>302</v>
      </c>
      <c r="M12" s="244"/>
      <c r="N12" s="240">
        <f>COUNTIF(J4:J167,"VEJEZ")</f>
        <v>82</v>
      </c>
    </row>
    <row r="13" spans="2:14" ht="54.95" customHeight="1" x14ac:dyDescent="0.3">
      <c r="B13" s="134"/>
      <c r="C13" s="65"/>
      <c r="D13" s="65" t="s">
        <v>7</v>
      </c>
      <c r="E13" s="65">
        <v>82</v>
      </c>
      <c r="F13" s="66">
        <v>41660</v>
      </c>
      <c r="G13" s="67" t="s">
        <v>295</v>
      </c>
      <c r="H13" s="67" t="s">
        <v>293</v>
      </c>
      <c r="I13" s="66">
        <v>41660</v>
      </c>
      <c r="J13" t="str">
        <f t="shared" si="0"/>
        <v>VEJEZ</v>
      </c>
      <c r="L13" s="251" t="s">
        <v>10</v>
      </c>
      <c r="M13" s="252"/>
      <c r="N13" s="243">
        <f>SUM(N7:N12,N14)</f>
        <v>153</v>
      </c>
    </row>
    <row r="14" spans="2:14" ht="54.95" customHeight="1" x14ac:dyDescent="0.3">
      <c r="B14" s="134"/>
      <c r="C14" s="65" t="s">
        <v>6</v>
      </c>
      <c r="D14" s="65"/>
      <c r="E14" s="65">
        <v>68</v>
      </c>
      <c r="F14" s="66">
        <v>41655</v>
      </c>
      <c r="G14" s="67" t="s">
        <v>121</v>
      </c>
      <c r="H14" s="67" t="s">
        <v>292</v>
      </c>
      <c r="I14" s="66">
        <v>41660</v>
      </c>
      <c r="J14" t="str">
        <f t="shared" si="0"/>
        <v>VEJEZ</v>
      </c>
      <c r="L14" s="253" t="s">
        <v>291</v>
      </c>
      <c r="M14" s="253"/>
      <c r="N14" s="243">
        <v>0</v>
      </c>
    </row>
    <row r="15" spans="2:14" ht="42" customHeight="1" x14ac:dyDescent="0.25">
      <c r="B15" s="134"/>
      <c r="C15" s="65" t="s">
        <v>6</v>
      </c>
      <c r="D15" s="65"/>
      <c r="E15" s="65">
        <v>50</v>
      </c>
      <c r="F15" s="66">
        <v>41660</v>
      </c>
      <c r="G15" s="67" t="s">
        <v>295</v>
      </c>
      <c r="H15" s="67" t="s">
        <v>292</v>
      </c>
      <c r="I15" s="66">
        <v>41663</v>
      </c>
      <c r="J15" t="str">
        <f t="shared" si="0"/>
        <v>ADULTEZ</v>
      </c>
    </row>
    <row r="16" spans="2:14" ht="42.75" customHeight="1" x14ac:dyDescent="0.25">
      <c r="B16" s="134"/>
      <c r="C16" s="65"/>
      <c r="D16" s="65" t="s">
        <v>7</v>
      </c>
      <c r="E16" s="65">
        <v>85</v>
      </c>
      <c r="F16" s="66">
        <v>41647</v>
      </c>
      <c r="G16" s="67" t="s">
        <v>124</v>
      </c>
      <c r="H16" s="67" t="s">
        <v>292</v>
      </c>
      <c r="I16" s="66">
        <v>41668</v>
      </c>
      <c r="J16" t="str">
        <f t="shared" si="0"/>
        <v>VEJEZ</v>
      </c>
    </row>
    <row r="17" spans="2:10" ht="54.95" customHeight="1" x14ac:dyDescent="0.25">
      <c r="B17" s="134"/>
      <c r="C17" s="65"/>
      <c r="D17" s="65" t="s">
        <v>7</v>
      </c>
      <c r="E17" s="65">
        <v>69</v>
      </c>
      <c r="F17" s="66">
        <v>41662</v>
      </c>
      <c r="G17" s="67" t="s">
        <v>50</v>
      </c>
      <c r="H17" s="67" t="s">
        <v>292</v>
      </c>
      <c r="I17" s="66">
        <v>41668</v>
      </c>
      <c r="J17" t="str">
        <f t="shared" si="0"/>
        <v>VEJEZ</v>
      </c>
    </row>
    <row r="18" spans="2:10" ht="30" x14ac:dyDescent="0.25">
      <c r="B18" s="134"/>
      <c r="C18" s="65" t="s">
        <v>6</v>
      </c>
      <c r="D18" s="65"/>
      <c r="E18" s="65">
        <v>18</v>
      </c>
      <c r="F18" s="66">
        <v>41664</v>
      </c>
      <c r="G18" s="67" t="s">
        <v>230</v>
      </c>
      <c r="H18" s="67" t="s">
        <v>88</v>
      </c>
      <c r="I18" s="66">
        <v>41669</v>
      </c>
      <c r="J18" t="str">
        <f t="shared" si="0"/>
        <v>ADOLESCENCIA</v>
      </c>
    </row>
    <row r="19" spans="2:10" ht="54.95" customHeight="1" x14ac:dyDescent="0.25">
      <c r="B19" s="134"/>
      <c r="C19" s="65"/>
      <c r="D19" s="65" t="s">
        <v>7</v>
      </c>
      <c r="E19" s="65">
        <v>63</v>
      </c>
      <c r="F19" s="66">
        <v>41669</v>
      </c>
      <c r="G19" s="67" t="s">
        <v>231</v>
      </c>
      <c r="H19" s="67" t="s">
        <v>292</v>
      </c>
      <c r="I19" s="66">
        <v>41669</v>
      </c>
      <c r="J19" t="str">
        <f t="shared" si="0"/>
        <v>VEJEZ</v>
      </c>
    </row>
    <row r="20" spans="2:10" ht="33.75" customHeight="1" x14ac:dyDescent="0.25">
      <c r="B20" s="35"/>
      <c r="C20" s="175">
        <f>COUNTA(C4:C19)</f>
        <v>7</v>
      </c>
      <c r="D20" s="175">
        <f>COUNTA(D4:D19)</f>
        <v>9</v>
      </c>
      <c r="E20" s="50"/>
      <c r="F20" s="135"/>
      <c r="G20" s="121"/>
      <c r="H20" s="121"/>
      <c r="I20" s="135"/>
    </row>
    <row r="21" spans="2:10" ht="54.95" customHeight="1" x14ac:dyDescent="0.25">
      <c r="B21" s="102" t="s">
        <v>11</v>
      </c>
      <c r="C21" s="39"/>
      <c r="D21" s="65" t="s">
        <v>7</v>
      </c>
      <c r="E21" s="65">
        <v>59</v>
      </c>
      <c r="F21" s="66">
        <v>41668</v>
      </c>
      <c r="G21" s="67" t="s">
        <v>124</v>
      </c>
      <c r="H21" s="67" t="s">
        <v>292</v>
      </c>
      <c r="I21" s="66">
        <v>41673</v>
      </c>
      <c r="J21" t="str">
        <f t="shared" si="0"/>
        <v>ADULTEZ</v>
      </c>
    </row>
    <row r="22" spans="2:10" ht="54.95" customHeight="1" x14ac:dyDescent="0.25">
      <c r="B22" s="134"/>
      <c r="C22" s="65"/>
      <c r="D22" s="65" t="s">
        <v>7</v>
      </c>
      <c r="E22" s="65">
        <v>94</v>
      </c>
      <c r="F22" s="66">
        <v>41673</v>
      </c>
      <c r="G22" s="67" t="s">
        <v>295</v>
      </c>
      <c r="H22" s="67" t="s">
        <v>293</v>
      </c>
      <c r="I22" s="66">
        <v>41675</v>
      </c>
      <c r="J22" t="str">
        <f t="shared" si="0"/>
        <v>VEJEZ</v>
      </c>
    </row>
    <row r="23" spans="2:10" x14ac:dyDescent="0.25">
      <c r="B23" s="134"/>
      <c r="C23" s="65" t="s">
        <v>6</v>
      </c>
      <c r="D23" s="65"/>
      <c r="E23" s="65">
        <v>45</v>
      </c>
      <c r="F23" s="66">
        <v>41678</v>
      </c>
      <c r="G23" s="67" t="s">
        <v>296</v>
      </c>
      <c r="H23" s="67" t="s">
        <v>88</v>
      </c>
      <c r="I23" s="66">
        <v>41680</v>
      </c>
      <c r="J23" t="str">
        <f t="shared" si="0"/>
        <v>ADULTEZ</v>
      </c>
    </row>
    <row r="24" spans="2:10" ht="30" x14ac:dyDescent="0.25">
      <c r="B24" s="134"/>
      <c r="C24" s="65"/>
      <c r="D24" s="65" t="s">
        <v>7</v>
      </c>
      <c r="E24" s="65">
        <v>47</v>
      </c>
      <c r="F24" s="66">
        <v>41678</v>
      </c>
      <c r="G24" s="67" t="s">
        <v>230</v>
      </c>
      <c r="H24" s="67" t="s">
        <v>232</v>
      </c>
      <c r="I24" s="66">
        <v>41682</v>
      </c>
      <c r="J24" t="str">
        <f t="shared" si="0"/>
        <v>ADULTEZ</v>
      </c>
    </row>
    <row r="25" spans="2:10" ht="54.95" customHeight="1" x14ac:dyDescent="0.25">
      <c r="B25" s="134"/>
      <c r="C25" s="65"/>
      <c r="D25" s="65" t="s">
        <v>7</v>
      </c>
      <c r="E25" s="65">
        <v>94</v>
      </c>
      <c r="F25" s="66">
        <v>41677</v>
      </c>
      <c r="G25" s="67" t="s">
        <v>295</v>
      </c>
      <c r="H25" s="67" t="s">
        <v>292</v>
      </c>
      <c r="I25" s="66">
        <v>41684</v>
      </c>
      <c r="J25" t="str">
        <f t="shared" si="0"/>
        <v>VEJEZ</v>
      </c>
    </row>
    <row r="26" spans="2:10" ht="30" x14ac:dyDescent="0.25">
      <c r="B26" s="134"/>
      <c r="C26" s="65" t="s">
        <v>6</v>
      </c>
      <c r="D26" s="65"/>
      <c r="E26" s="65">
        <v>24</v>
      </c>
      <c r="F26" s="66">
        <v>41691</v>
      </c>
      <c r="G26" s="67" t="s">
        <v>233</v>
      </c>
      <c r="H26" s="67" t="s">
        <v>88</v>
      </c>
      <c r="I26" s="66">
        <v>41694</v>
      </c>
      <c r="J26" t="str">
        <f t="shared" si="0"/>
        <v>JUVENTUD</v>
      </c>
    </row>
    <row r="27" spans="2:10" ht="30" x14ac:dyDescent="0.25">
      <c r="B27" s="134"/>
      <c r="C27" s="65" t="s">
        <v>6</v>
      </c>
      <c r="D27" s="65"/>
      <c r="E27" s="65">
        <v>34</v>
      </c>
      <c r="F27" s="66">
        <v>41693</v>
      </c>
      <c r="G27" s="67" t="s">
        <v>234</v>
      </c>
      <c r="H27" s="67" t="s">
        <v>292</v>
      </c>
      <c r="I27" s="66">
        <v>41695</v>
      </c>
      <c r="J27" t="str">
        <f t="shared" si="0"/>
        <v>ADULTEZ</v>
      </c>
    </row>
    <row r="28" spans="2:10" ht="54.95" customHeight="1" x14ac:dyDescent="0.25">
      <c r="B28" s="134"/>
      <c r="C28" s="65" t="s">
        <v>6</v>
      </c>
      <c r="D28" s="65"/>
      <c r="E28" s="65">
        <v>65</v>
      </c>
      <c r="F28" s="66">
        <v>41698</v>
      </c>
      <c r="G28" s="67" t="s">
        <v>235</v>
      </c>
      <c r="H28" s="67" t="s">
        <v>292</v>
      </c>
      <c r="I28" s="66">
        <v>41698</v>
      </c>
      <c r="J28" t="str">
        <f t="shared" si="0"/>
        <v>VEJEZ</v>
      </c>
    </row>
    <row r="29" spans="2:10" ht="34.5" customHeight="1" x14ac:dyDescent="0.25">
      <c r="B29" s="35"/>
      <c r="C29" s="175">
        <f>COUNTA(C21:C28)</f>
        <v>4</v>
      </c>
      <c r="D29" s="175">
        <f>COUNTA(D21:D28)</f>
        <v>4</v>
      </c>
      <c r="E29" s="50"/>
      <c r="F29" s="135"/>
      <c r="G29" s="121"/>
      <c r="H29" s="121"/>
      <c r="I29" s="135"/>
    </row>
    <row r="30" spans="2:10" ht="54.95" customHeight="1" x14ac:dyDescent="0.25">
      <c r="B30" s="102" t="s">
        <v>12</v>
      </c>
      <c r="C30" s="65" t="s">
        <v>6</v>
      </c>
      <c r="D30" s="65"/>
      <c r="E30" s="65" t="s">
        <v>236</v>
      </c>
      <c r="F30" s="66">
        <v>41695</v>
      </c>
      <c r="G30" s="67" t="s">
        <v>124</v>
      </c>
      <c r="H30" s="67" t="s">
        <v>292</v>
      </c>
      <c r="I30" s="66">
        <v>41702</v>
      </c>
      <c r="J30" t="s">
        <v>297</v>
      </c>
    </row>
    <row r="31" spans="2:10" ht="54.95" customHeight="1" x14ac:dyDescent="0.25">
      <c r="B31" s="134"/>
      <c r="C31" s="65" t="s">
        <v>6</v>
      </c>
      <c r="D31" s="65"/>
      <c r="E31" s="65">
        <v>95</v>
      </c>
      <c r="F31" s="66">
        <v>41693</v>
      </c>
      <c r="G31" s="67" t="s">
        <v>295</v>
      </c>
      <c r="H31" s="67" t="s">
        <v>293</v>
      </c>
      <c r="I31" s="66">
        <v>41703</v>
      </c>
      <c r="J31" t="str">
        <f t="shared" si="0"/>
        <v>VEJEZ</v>
      </c>
    </row>
    <row r="32" spans="2:10" ht="54.95" customHeight="1" x14ac:dyDescent="0.25">
      <c r="B32" s="134"/>
      <c r="C32" s="65" t="s">
        <v>6</v>
      </c>
      <c r="D32" s="65"/>
      <c r="E32" s="65">
        <v>19</v>
      </c>
      <c r="F32" s="66">
        <v>41697</v>
      </c>
      <c r="G32" s="67" t="s">
        <v>295</v>
      </c>
      <c r="H32" s="67" t="s">
        <v>292</v>
      </c>
      <c r="I32" s="66">
        <v>41704</v>
      </c>
      <c r="J32" t="str">
        <f t="shared" si="0"/>
        <v>JUVENTUD</v>
      </c>
    </row>
    <row r="33" spans="2:10" ht="54.95" customHeight="1" x14ac:dyDescent="0.25">
      <c r="B33" s="134"/>
      <c r="C33" s="65" t="s">
        <v>6</v>
      </c>
      <c r="D33" s="65"/>
      <c r="E33" s="65">
        <v>90</v>
      </c>
      <c r="F33" s="66">
        <v>41703</v>
      </c>
      <c r="G33" s="67" t="s">
        <v>295</v>
      </c>
      <c r="H33" s="67" t="s">
        <v>293</v>
      </c>
      <c r="I33" s="66">
        <v>41708</v>
      </c>
      <c r="J33" t="str">
        <f t="shared" si="0"/>
        <v>VEJEZ</v>
      </c>
    </row>
    <row r="34" spans="2:10" ht="54.95" customHeight="1" x14ac:dyDescent="0.25">
      <c r="B34" s="134"/>
      <c r="C34" s="65" t="s">
        <v>6</v>
      </c>
      <c r="D34" s="65"/>
      <c r="E34" s="65">
        <v>33</v>
      </c>
      <c r="F34" s="66">
        <v>41701</v>
      </c>
      <c r="G34" s="67" t="s">
        <v>296</v>
      </c>
      <c r="H34" s="67" t="s">
        <v>88</v>
      </c>
      <c r="I34" s="66">
        <v>41708</v>
      </c>
      <c r="J34" t="str">
        <f t="shared" si="0"/>
        <v>ADULTEZ</v>
      </c>
    </row>
    <row r="35" spans="2:10" ht="54.95" customHeight="1" x14ac:dyDescent="0.25">
      <c r="B35" s="134"/>
      <c r="C35" s="65"/>
      <c r="D35" s="65" t="s">
        <v>7</v>
      </c>
      <c r="E35" s="65">
        <v>60</v>
      </c>
      <c r="F35" s="66">
        <v>41708</v>
      </c>
      <c r="G35" s="67" t="s">
        <v>46</v>
      </c>
      <c r="H35" s="67" t="s">
        <v>292</v>
      </c>
      <c r="I35" s="66">
        <v>41709</v>
      </c>
      <c r="J35" t="str">
        <f>IF(E35&lt;=5,"PRIMERA INFANCIA",IF(E35&lt;=11,"INFANCIA",IF(E35&lt;=18,"ADOLESCENCIA",IF(E35&lt;=26,"JUVENTUD",IF(E35&lt;=59,"ADULTEZ",IF(E35&gt;=60,"VEJEZ"))))))</f>
        <v>VEJEZ</v>
      </c>
    </row>
    <row r="36" spans="2:10" ht="54.95" customHeight="1" x14ac:dyDescent="0.25">
      <c r="B36" s="134"/>
      <c r="C36" s="65"/>
      <c r="D36" s="65" t="s">
        <v>7</v>
      </c>
      <c r="E36" s="65">
        <v>96</v>
      </c>
      <c r="F36" s="66">
        <v>41715</v>
      </c>
      <c r="G36" s="67" t="s">
        <v>295</v>
      </c>
      <c r="H36" s="67" t="s">
        <v>293</v>
      </c>
      <c r="I36" s="66">
        <v>41716</v>
      </c>
      <c r="J36" t="str">
        <f t="shared" si="0"/>
        <v>VEJEZ</v>
      </c>
    </row>
    <row r="37" spans="2:10" ht="54.95" customHeight="1" x14ac:dyDescent="0.25">
      <c r="B37" s="134"/>
      <c r="C37" s="65"/>
      <c r="D37" s="65" t="s">
        <v>7</v>
      </c>
      <c r="E37" s="65">
        <v>70</v>
      </c>
      <c r="F37" s="66">
        <v>41718</v>
      </c>
      <c r="G37" s="67" t="s">
        <v>295</v>
      </c>
      <c r="H37" s="67" t="s">
        <v>292</v>
      </c>
      <c r="I37" s="66">
        <v>41723</v>
      </c>
      <c r="J37" t="str">
        <f t="shared" si="0"/>
        <v>VEJEZ</v>
      </c>
    </row>
    <row r="38" spans="2:10" ht="30" x14ac:dyDescent="0.25">
      <c r="B38" s="134"/>
      <c r="C38" s="65" t="s">
        <v>6</v>
      </c>
      <c r="D38" s="65"/>
      <c r="E38" s="65">
        <v>63</v>
      </c>
      <c r="F38" s="66">
        <v>41721</v>
      </c>
      <c r="G38" s="67" t="s">
        <v>230</v>
      </c>
      <c r="H38" s="67" t="s">
        <v>292</v>
      </c>
      <c r="I38" s="66">
        <v>41724</v>
      </c>
      <c r="J38" t="str">
        <f t="shared" si="0"/>
        <v>VEJEZ</v>
      </c>
    </row>
    <row r="39" spans="2:10" ht="54.95" customHeight="1" x14ac:dyDescent="0.25">
      <c r="B39" s="134"/>
      <c r="C39" s="65" t="s">
        <v>6</v>
      </c>
      <c r="D39" s="65"/>
      <c r="E39" s="65">
        <v>74</v>
      </c>
      <c r="F39" s="66">
        <v>41710</v>
      </c>
      <c r="G39" s="67" t="s">
        <v>75</v>
      </c>
      <c r="H39" s="67" t="s">
        <v>292</v>
      </c>
      <c r="I39" s="66">
        <v>41724</v>
      </c>
      <c r="J39" t="str">
        <f t="shared" si="0"/>
        <v>VEJEZ</v>
      </c>
    </row>
    <row r="40" spans="2:10" ht="54.95" customHeight="1" x14ac:dyDescent="0.25">
      <c r="B40" s="134"/>
      <c r="C40" s="65" t="s">
        <v>6</v>
      </c>
      <c r="D40" s="65"/>
      <c r="E40" s="65">
        <v>93</v>
      </c>
      <c r="F40" s="66">
        <v>41728</v>
      </c>
      <c r="G40" s="67" t="s">
        <v>295</v>
      </c>
      <c r="H40" s="67" t="s">
        <v>293</v>
      </c>
      <c r="I40" s="66">
        <v>41729</v>
      </c>
      <c r="J40" t="str">
        <f t="shared" si="0"/>
        <v>VEJEZ</v>
      </c>
    </row>
    <row r="41" spans="2:10" ht="54.95" customHeight="1" x14ac:dyDescent="0.25">
      <c r="B41" s="134"/>
      <c r="C41" s="65" t="s">
        <v>6</v>
      </c>
      <c r="D41" s="65"/>
      <c r="E41" s="65">
        <v>33</v>
      </c>
      <c r="F41" s="66">
        <v>41712</v>
      </c>
      <c r="G41" s="67" t="s">
        <v>295</v>
      </c>
      <c r="H41" s="67" t="s">
        <v>292</v>
      </c>
      <c r="I41" s="66">
        <v>41729</v>
      </c>
      <c r="J41" t="str">
        <f t="shared" si="0"/>
        <v>ADULTEZ</v>
      </c>
    </row>
    <row r="42" spans="2:10" ht="30" x14ac:dyDescent="0.25">
      <c r="B42" s="134"/>
      <c r="C42" s="65" t="s">
        <v>6</v>
      </c>
      <c r="D42" s="65"/>
      <c r="E42" s="65">
        <v>75</v>
      </c>
      <c r="F42" s="66">
        <v>41723</v>
      </c>
      <c r="G42" s="67" t="s">
        <v>46</v>
      </c>
      <c r="H42" s="67" t="s">
        <v>292</v>
      </c>
      <c r="I42" s="66">
        <v>41729</v>
      </c>
      <c r="J42" t="str">
        <f t="shared" si="0"/>
        <v>VEJEZ</v>
      </c>
    </row>
    <row r="43" spans="2:10" ht="30.75" customHeight="1" x14ac:dyDescent="0.25">
      <c r="B43" s="35"/>
      <c r="C43" s="175">
        <f>COUNTA(C30:C42)</f>
        <v>10</v>
      </c>
      <c r="D43" s="175">
        <f>COUNTA(D30:D42)</f>
        <v>3</v>
      </c>
      <c r="E43" s="50"/>
      <c r="F43" s="135"/>
      <c r="G43" s="121"/>
      <c r="H43" s="121"/>
      <c r="I43" s="135"/>
    </row>
    <row r="44" spans="2:10" ht="53.25" customHeight="1" x14ac:dyDescent="0.25">
      <c r="B44" s="102" t="s">
        <v>13</v>
      </c>
      <c r="C44" s="65"/>
      <c r="D44" s="65" t="s">
        <v>7</v>
      </c>
      <c r="E44" s="65">
        <v>71</v>
      </c>
      <c r="F44" s="66">
        <v>41716</v>
      </c>
      <c r="G44" s="67" t="s">
        <v>237</v>
      </c>
      <c r="H44" s="67" t="s">
        <v>292</v>
      </c>
      <c r="I44" s="66">
        <v>41732</v>
      </c>
      <c r="J44" t="str">
        <f t="shared" si="0"/>
        <v>VEJEZ</v>
      </c>
    </row>
    <row r="45" spans="2:10" ht="30" x14ac:dyDescent="0.25">
      <c r="B45" s="134"/>
      <c r="C45" s="65"/>
      <c r="D45" s="65" t="s">
        <v>7</v>
      </c>
      <c r="E45" s="65">
        <v>56</v>
      </c>
      <c r="F45" s="66">
        <v>41721</v>
      </c>
      <c r="G45" s="67" t="s">
        <v>75</v>
      </c>
      <c r="H45" s="67" t="s">
        <v>292</v>
      </c>
      <c r="I45" s="66">
        <v>41733</v>
      </c>
      <c r="J45" t="str">
        <f t="shared" si="0"/>
        <v>ADULTEZ</v>
      </c>
    </row>
    <row r="46" spans="2:10" x14ac:dyDescent="0.25">
      <c r="B46" s="134"/>
      <c r="C46" s="65" t="s">
        <v>6</v>
      </c>
      <c r="D46" s="65"/>
      <c r="E46" s="65">
        <v>32</v>
      </c>
      <c r="F46" s="66">
        <v>41733</v>
      </c>
      <c r="G46" s="67" t="s">
        <v>296</v>
      </c>
      <c r="H46" s="67" t="s">
        <v>88</v>
      </c>
      <c r="I46" s="66">
        <v>41737</v>
      </c>
      <c r="J46" t="str">
        <f t="shared" si="0"/>
        <v>ADULTEZ</v>
      </c>
    </row>
    <row r="47" spans="2:10" ht="54.95" customHeight="1" x14ac:dyDescent="0.25">
      <c r="B47" s="134"/>
      <c r="C47" s="65" t="s">
        <v>6</v>
      </c>
      <c r="D47" s="65"/>
      <c r="E47" s="65">
        <v>75</v>
      </c>
      <c r="F47" s="66">
        <v>41729</v>
      </c>
      <c r="G47" s="67" t="s">
        <v>238</v>
      </c>
      <c r="H47" s="67" t="s">
        <v>292</v>
      </c>
      <c r="I47" s="66">
        <v>41737</v>
      </c>
      <c r="J47" t="str">
        <f t="shared" si="0"/>
        <v>VEJEZ</v>
      </c>
    </row>
    <row r="48" spans="2:10" ht="54.95" customHeight="1" x14ac:dyDescent="0.25">
      <c r="B48" s="134"/>
      <c r="C48" s="65" t="s">
        <v>6</v>
      </c>
      <c r="D48" s="65"/>
      <c r="E48" s="65">
        <v>87</v>
      </c>
      <c r="F48" s="66">
        <v>41736</v>
      </c>
      <c r="G48" s="67" t="s">
        <v>295</v>
      </c>
      <c r="H48" s="67" t="s">
        <v>293</v>
      </c>
      <c r="I48" s="66">
        <v>41739</v>
      </c>
      <c r="J48" t="str">
        <f t="shared" si="0"/>
        <v>VEJEZ</v>
      </c>
    </row>
    <row r="49" spans="2:10" x14ac:dyDescent="0.25">
      <c r="B49" s="134"/>
      <c r="C49" s="65" t="s">
        <v>6</v>
      </c>
      <c r="D49" s="65"/>
      <c r="E49" s="65">
        <v>82</v>
      </c>
      <c r="F49" s="66">
        <v>41723</v>
      </c>
      <c r="G49" s="67" t="s">
        <v>295</v>
      </c>
      <c r="H49" s="67" t="s">
        <v>292</v>
      </c>
      <c r="I49" s="66">
        <v>41739</v>
      </c>
      <c r="J49" t="str">
        <f t="shared" si="0"/>
        <v>VEJEZ</v>
      </c>
    </row>
    <row r="50" spans="2:10" ht="54.95" customHeight="1" x14ac:dyDescent="0.25">
      <c r="B50" s="134"/>
      <c r="C50" s="65"/>
      <c r="D50" s="65" t="s">
        <v>7</v>
      </c>
      <c r="E50" s="65">
        <v>66</v>
      </c>
      <c r="F50" s="66">
        <v>41739</v>
      </c>
      <c r="G50" s="67" t="s">
        <v>295</v>
      </c>
      <c r="H50" s="67" t="s">
        <v>292</v>
      </c>
      <c r="I50" s="66">
        <v>41752</v>
      </c>
      <c r="J50" t="str">
        <f t="shared" si="0"/>
        <v>VEJEZ</v>
      </c>
    </row>
    <row r="51" spans="2:10" x14ac:dyDescent="0.25">
      <c r="B51" s="134"/>
      <c r="C51" s="65" t="s">
        <v>6</v>
      </c>
      <c r="D51" s="65"/>
      <c r="E51" s="65">
        <v>78</v>
      </c>
      <c r="F51" s="66">
        <v>41748</v>
      </c>
      <c r="G51" s="67" t="s">
        <v>295</v>
      </c>
      <c r="H51" s="67" t="s">
        <v>292</v>
      </c>
      <c r="I51" s="66">
        <v>41752</v>
      </c>
      <c r="J51" t="str">
        <f t="shared" si="0"/>
        <v>VEJEZ</v>
      </c>
    </row>
    <row r="52" spans="2:10" ht="54.95" customHeight="1" x14ac:dyDescent="0.25">
      <c r="B52" s="134"/>
      <c r="C52" s="65" t="s">
        <v>6</v>
      </c>
      <c r="D52" s="65"/>
      <c r="E52" s="65">
        <v>20</v>
      </c>
      <c r="F52" s="66">
        <v>32792</v>
      </c>
      <c r="G52" s="67" t="s">
        <v>296</v>
      </c>
      <c r="H52" s="67" t="s">
        <v>88</v>
      </c>
      <c r="I52" s="66">
        <v>41753</v>
      </c>
      <c r="J52" t="str">
        <f t="shared" si="0"/>
        <v>JUVENTUD</v>
      </c>
    </row>
    <row r="53" spans="2:10" ht="54.95" customHeight="1" x14ac:dyDescent="0.25">
      <c r="B53" s="134"/>
      <c r="C53" s="65"/>
      <c r="D53" s="65" t="s">
        <v>7</v>
      </c>
      <c r="E53" s="65">
        <v>65</v>
      </c>
      <c r="F53" s="66">
        <v>30467</v>
      </c>
      <c r="G53" s="67" t="s">
        <v>295</v>
      </c>
      <c r="H53" s="67" t="s">
        <v>293</v>
      </c>
      <c r="I53" s="66">
        <v>41753</v>
      </c>
      <c r="J53" t="str">
        <f t="shared" si="0"/>
        <v>VEJEZ</v>
      </c>
    </row>
    <row r="54" spans="2:10" ht="41.25" customHeight="1" x14ac:dyDescent="0.25">
      <c r="B54" s="35"/>
      <c r="C54" s="176">
        <f>COUNTA(C44:C53)</f>
        <v>6</v>
      </c>
      <c r="D54" s="176">
        <f>COUNTA(D44:D53)</f>
        <v>4</v>
      </c>
      <c r="E54" s="50"/>
      <c r="F54" s="135"/>
      <c r="G54" s="121"/>
      <c r="H54" s="121"/>
      <c r="I54" s="135"/>
    </row>
    <row r="55" spans="2:10" ht="54.95" customHeight="1" x14ac:dyDescent="0.25">
      <c r="B55" s="136" t="s">
        <v>14</v>
      </c>
      <c r="C55" s="65"/>
      <c r="D55" s="65" t="s">
        <v>7</v>
      </c>
      <c r="E55" s="65">
        <v>90</v>
      </c>
      <c r="F55" s="66">
        <v>41762</v>
      </c>
      <c r="G55" s="67" t="s">
        <v>295</v>
      </c>
      <c r="H55" s="67" t="s">
        <v>292</v>
      </c>
      <c r="I55" s="66">
        <v>41764</v>
      </c>
      <c r="J55" t="str">
        <f t="shared" si="0"/>
        <v>VEJEZ</v>
      </c>
    </row>
    <row r="56" spans="2:10" ht="54.95" customHeight="1" x14ac:dyDescent="0.25">
      <c r="B56" s="134"/>
      <c r="C56" s="65"/>
      <c r="D56" s="65" t="s">
        <v>7</v>
      </c>
      <c r="E56" s="65">
        <v>82</v>
      </c>
      <c r="F56" s="66">
        <v>41745</v>
      </c>
      <c r="G56" s="67" t="s">
        <v>295</v>
      </c>
      <c r="H56" s="67" t="s">
        <v>292</v>
      </c>
      <c r="I56" s="66">
        <v>41767</v>
      </c>
      <c r="J56" t="str">
        <f t="shared" si="0"/>
        <v>VEJEZ</v>
      </c>
    </row>
    <row r="57" spans="2:10" ht="54.95" customHeight="1" x14ac:dyDescent="0.25">
      <c r="B57" s="134"/>
      <c r="C57" s="65"/>
      <c r="D57" s="65" t="s">
        <v>7</v>
      </c>
      <c r="E57" s="65" t="s">
        <v>255</v>
      </c>
      <c r="F57" s="66">
        <v>41767</v>
      </c>
      <c r="G57" s="67" t="s">
        <v>239</v>
      </c>
      <c r="H57" s="67" t="s">
        <v>292</v>
      </c>
      <c r="I57" s="66">
        <v>41767</v>
      </c>
      <c r="J57" t="s">
        <v>297</v>
      </c>
    </row>
    <row r="58" spans="2:10" ht="54.95" customHeight="1" x14ac:dyDescent="0.25">
      <c r="B58" s="134"/>
      <c r="C58" s="65" t="s">
        <v>6</v>
      </c>
      <c r="D58" s="65"/>
      <c r="E58" s="65">
        <v>18</v>
      </c>
      <c r="F58" s="66">
        <v>41763</v>
      </c>
      <c r="G58" s="67" t="s">
        <v>295</v>
      </c>
      <c r="H58" s="67" t="s">
        <v>88</v>
      </c>
      <c r="I58" s="66">
        <v>41771</v>
      </c>
      <c r="J58" t="str">
        <f t="shared" si="0"/>
        <v>ADOLESCENCIA</v>
      </c>
    </row>
    <row r="59" spans="2:10" ht="54.95" customHeight="1" x14ac:dyDescent="0.25">
      <c r="B59" s="134"/>
      <c r="C59" s="65" t="s">
        <v>6</v>
      </c>
      <c r="D59" s="65"/>
      <c r="E59" s="65">
        <v>53</v>
      </c>
      <c r="F59" s="66">
        <v>41766</v>
      </c>
      <c r="G59" s="67" t="s">
        <v>240</v>
      </c>
      <c r="H59" s="67" t="s">
        <v>293</v>
      </c>
      <c r="I59" s="66">
        <v>41778</v>
      </c>
      <c r="J59" t="str">
        <f t="shared" si="0"/>
        <v>ADULTEZ</v>
      </c>
    </row>
    <row r="60" spans="2:10" ht="54.95" customHeight="1" x14ac:dyDescent="0.25">
      <c r="B60" s="134"/>
      <c r="C60" s="65" t="s">
        <v>6</v>
      </c>
      <c r="D60" s="65"/>
      <c r="E60" s="65">
        <v>19</v>
      </c>
      <c r="F60" s="66">
        <v>41776</v>
      </c>
      <c r="G60" s="67" t="s">
        <v>296</v>
      </c>
      <c r="H60" s="67" t="s">
        <v>88</v>
      </c>
      <c r="I60" s="66">
        <v>41782</v>
      </c>
      <c r="J60" t="str">
        <f t="shared" si="0"/>
        <v>JUVENTUD</v>
      </c>
    </row>
    <row r="61" spans="2:10" ht="54.95" customHeight="1" x14ac:dyDescent="0.25">
      <c r="B61" s="134"/>
      <c r="C61" s="65"/>
      <c r="D61" s="65" t="s">
        <v>7</v>
      </c>
      <c r="E61" s="65">
        <v>86</v>
      </c>
      <c r="F61" s="66">
        <v>41783</v>
      </c>
      <c r="G61" s="67" t="s">
        <v>46</v>
      </c>
      <c r="H61" s="67" t="s">
        <v>292</v>
      </c>
      <c r="I61" s="66">
        <v>41785</v>
      </c>
      <c r="J61" t="str">
        <f t="shared" si="0"/>
        <v>VEJEZ</v>
      </c>
    </row>
    <row r="62" spans="2:10" ht="54.95" customHeight="1" x14ac:dyDescent="0.25">
      <c r="B62" s="134"/>
      <c r="C62" s="65" t="s">
        <v>6</v>
      </c>
      <c r="D62" s="65"/>
      <c r="E62" s="65">
        <v>49</v>
      </c>
      <c r="F62" s="66">
        <v>41785</v>
      </c>
      <c r="G62" s="67" t="s">
        <v>295</v>
      </c>
      <c r="H62" s="67" t="s">
        <v>292</v>
      </c>
      <c r="I62" s="66">
        <v>41786</v>
      </c>
      <c r="J62" t="str">
        <f t="shared" si="0"/>
        <v>ADULTEZ</v>
      </c>
    </row>
    <row r="63" spans="2:10" ht="54.95" customHeight="1" x14ac:dyDescent="0.25">
      <c r="B63" s="134"/>
      <c r="C63" s="65"/>
      <c r="D63" s="65" t="s">
        <v>7</v>
      </c>
      <c r="E63" s="65">
        <v>47</v>
      </c>
      <c r="F63" s="66">
        <v>41785</v>
      </c>
      <c r="G63" s="67" t="s">
        <v>295</v>
      </c>
      <c r="H63" s="67" t="s">
        <v>232</v>
      </c>
      <c r="I63" s="66">
        <v>41786</v>
      </c>
      <c r="J63" t="str">
        <f t="shared" si="0"/>
        <v>ADULTEZ</v>
      </c>
    </row>
    <row r="64" spans="2:10" ht="54.95" customHeight="1" x14ac:dyDescent="0.25">
      <c r="B64" s="134"/>
      <c r="C64" s="65" t="s">
        <v>6</v>
      </c>
      <c r="D64" s="65"/>
      <c r="E64" s="65">
        <v>82</v>
      </c>
      <c r="F64" s="66">
        <v>41786</v>
      </c>
      <c r="G64" s="67" t="s">
        <v>123</v>
      </c>
      <c r="H64" s="67" t="s">
        <v>292</v>
      </c>
      <c r="I64" s="66">
        <v>41788</v>
      </c>
      <c r="J64" t="str">
        <f t="shared" si="0"/>
        <v>VEJEZ</v>
      </c>
    </row>
    <row r="65" spans="2:10" ht="33.75" customHeight="1" x14ac:dyDescent="0.25">
      <c r="B65" s="35"/>
      <c r="C65" s="178">
        <f>COUNTIF(C55:C64,"M")</f>
        <v>5</v>
      </c>
      <c r="D65" s="178">
        <f>COUNTIF(D55:D64,"F")</f>
        <v>5</v>
      </c>
      <c r="E65" s="179"/>
      <c r="F65" s="135"/>
      <c r="G65" s="121"/>
      <c r="H65" s="121"/>
      <c r="I65" s="135"/>
    </row>
    <row r="66" spans="2:10" ht="54.95" customHeight="1" x14ac:dyDescent="0.25">
      <c r="B66" s="102" t="s">
        <v>15</v>
      </c>
      <c r="C66" s="65"/>
      <c r="D66" s="65" t="s">
        <v>7</v>
      </c>
      <c r="E66" s="65">
        <v>81</v>
      </c>
      <c r="F66" s="66">
        <v>41790</v>
      </c>
      <c r="G66" s="67" t="s">
        <v>295</v>
      </c>
      <c r="H66" s="67" t="s">
        <v>292</v>
      </c>
      <c r="I66" s="66">
        <v>41792</v>
      </c>
      <c r="J66" t="str">
        <f t="shared" si="0"/>
        <v>VEJEZ</v>
      </c>
    </row>
    <row r="67" spans="2:10" ht="30" x14ac:dyDescent="0.25">
      <c r="B67" s="134"/>
      <c r="C67" s="65" t="s">
        <v>6</v>
      </c>
      <c r="D67" s="65"/>
      <c r="E67" s="65">
        <v>80</v>
      </c>
      <c r="F67" s="66">
        <v>41782</v>
      </c>
      <c r="G67" s="67" t="s">
        <v>241</v>
      </c>
      <c r="H67" s="67" t="s">
        <v>292</v>
      </c>
      <c r="I67" s="66">
        <v>41793</v>
      </c>
      <c r="J67" t="str">
        <f t="shared" si="0"/>
        <v>VEJEZ</v>
      </c>
    </row>
    <row r="68" spans="2:10" ht="54.95" customHeight="1" x14ac:dyDescent="0.25">
      <c r="B68" s="134"/>
      <c r="C68" s="65"/>
      <c r="D68" s="65" t="s">
        <v>7</v>
      </c>
      <c r="E68" s="65">
        <v>18</v>
      </c>
      <c r="F68" s="66">
        <v>27833</v>
      </c>
      <c r="G68" s="67" t="s">
        <v>242</v>
      </c>
      <c r="H68" s="67" t="s">
        <v>292</v>
      </c>
      <c r="I68" s="66">
        <v>41794</v>
      </c>
      <c r="J68" t="str">
        <f t="shared" si="0"/>
        <v>ADOLESCENCIA</v>
      </c>
    </row>
    <row r="69" spans="2:10" ht="54.95" customHeight="1" x14ac:dyDescent="0.25">
      <c r="B69" s="134"/>
      <c r="C69" s="65" t="s">
        <v>6</v>
      </c>
      <c r="D69" s="65"/>
      <c r="E69" s="65">
        <v>87</v>
      </c>
      <c r="F69" s="66">
        <v>41793</v>
      </c>
      <c r="G69" s="67" t="s">
        <v>243</v>
      </c>
      <c r="H69" s="67" t="s">
        <v>292</v>
      </c>
      <c r="I69" s="66">
        <v>41795</v>
      </c>
      <c r="J69" t="str">
        <f t="shared" ref="J69:J132" si="1">IF(E69&lt;=5,"PRIMERA INFANCIA",IF(E69&lt;=11,"INFANCIA",IF(E69&lt;=18,"ADOLESCENCIA",IF(E69&lt;=26,"JUVENTUD",IF(E69&lt;=59,"ADULTEZ",IF(E69&gt;60,"VEJEZ"))))))</f>
        <v>VEJEZ</v>
      </c>
    </row>
    <row r="70" spans="2:10" ht="54.95" customHeight="1" x14ac:dyDescent="0.25">
      <c r="B70" s="134"/>
      <c r="C70" s="65"/>
      <c r="D70" s="65" t="s">
        <v>7</v>
      </c>
      <c r="E70" s="65">
        <v>85</v>
      </c>
      <c r="F70" s="66">
        <v>41795</v>
      </c>
      <c r="G70" s="67" t="s">
        <v>295</v>
      </c>
      <c r="H70" s="67" t="s">
        <v>292</v>
      </c>
      <c r="I70" s="66">
        <v>41799</v>
      </c>
      <c r="J70" t="str">
        <f t="shared" si="1"/>
        <v>VEJEZ</v>
      </c>
    </row>
    <row r="71" spans="2:10" ht="54.95" customHeight="1" x14ac:dyDescent="0.25">
      <c r="B71" s="134"/>
      <c r="C71" s="65" t="s">
        <v>6</v>
      </c>
      <c r="D71" s="65"/>
      <c r="E71" s="65">
        <v>81</v>
      </c>
      <c r="F71" s="66">
        <v>41801</v>
      </c>
      <c r="G71" s="67" t="s">
        <v>121</v>
      </c>
      <c r="H71" s="67" t="s">
        <v>292</v>
      </c>
      <c r="I71" s="66">
        <v>41802</v>
      </c>
      <c r="J71" t="str">
        <f t="shared" si="1"/>
        <v>VEJEZ</v>
      </c>
    </row>
    <row r="72" spans="2:10" ht="30" x14ac:dyDescent="0.25">
      <c r="B72" s="134"/>
      <c r="C72" s="65" t="s">
        <v>6</v>
      </c>
      <c r="D72" s="65"/>
      <c r="E72" s="65">
        <v>45</v>
      </c>
      <c r="F72" s="66">
        <v>41784</v>
      </c>
      <c r="G72" s="67" t="s">
        <v>244</v>
      </c>
      <c r="H72" s="67" t="s">
        <v>292</v>
      </c>
      <c r="I72" s="66">
        <v>41802</v>
      </c>
      <c r="J72" t="str">
        <f t="shared" si="1"/>
        <v>ADULTEZ</v>
      </c>
    </row>
    <row r="73" spans="2:10" ht="54.95" customHeight="1" x14ac:dyDescent="0.25">
      <c r="B73" s="134"/>
      <c r="C73" s="65" t="s">
        <v>6</v>
      </c>
      <c r="D73" s="65"/>
      <c r="E73" s="65">
        <v>14</v>
      </c>
      <c r="F73" s="66">
        <v>41806</v>
      </c>
      <c r="G73" s="67" t="s">
        <v>296</v>
      </c>
      <c r="H73" s="67" t="s">
        <v>88</v>
      </c>
      <c r="I73" s="66">
        <v>41808</v>
      </c>
      <c r="J73" t="str">
        <f t="shared" si="1"/>
        <v>ADOLESCENCIA</v>
      </c>
    </row>
    <row r="74" spans="2:10" ht="54.95" customHeight="1" x14ac:dyDescent="0.25">
      <c r="B74" s="134"/>
      <c r="C74" s="65"/>
      <c r="D74" s="65" t="s">
        <v>7</v>
      </c>
      <c r="E74" s="65">
        <v>85</v>
      </c>
      <c r="F74" s="66">
        <v>41806</v>
      </c>
      <c r="G74" s="67" t="s">
        <v>295</v>
      </c>
      <c r="H74" s="67" t="s">
        <v>293</v>
      </c>
      <c r="I74" s="66">
        <v>41808</v>
      </c>
      <c r="J74" t="str">
        <f t="shared" si="1"/>
        <v>VEJEZ</v>
      </c>
    </row>
    <row r="75" spans="2:10" ht="54.95" customHeight="1" x14ac:dyDescent="0.25">
      <c r="B75" s="134"/>
      <c r="C75" s="65" t="s">
        <v>6</v>
      </c>
      <c r="D75" s="65"/>
      <c r="E75" s="65">
        <v>69</v>
      </c>
      <c r="F75" s="66">
        <v>41806</v>
      </c>
      <c r="G75" s="67" t="s">
        <v>42</v>
      </c>
      <c r="H75" s="67" t="s">
        <v>292</v>
      </c>
      <c r="I75" s="66">
        <v>41809</v>
      </c>
      <c r="J75" t="str">
        <f t="shared" si="1"/>
        <v>VEJEZ</v>
      </c>
    </row>
    <row r="76" spans="2:10" ht="37.5" customHeight="1" x14ac:dyDescent="0.25">
      <c r="B76" s="134"/>
      <c r="C76" s="65" t="s">
        <v>6</v>
      </c>
      <c r="D76" s="65"/>
      <c r="E76" s="65">
        <v>27</v>
      </c>
      <c r="F76" s="66">
        <v>41811</v>
      </c>
      <c r="G76" s="67" t="s">
        <v>296</v>
      </c>
      <c r="H76" s="67" t="s">
        <v>88</v>
      </c>
      <c r="I76" s="66">
        <v>41816</v>
      </c>
      <c r="J76" t="str">
        <f t="shared" si="1"/>
        <v>ADULTEZ</v>
      </c>
    </row>
    <row r="77" spans="2:10" x14ac:dyDescent="0.25">
      <c r="B77" s="134"/>
      <c r="C77" s="65" t="s">
        <v>6</v>
      </c>
      <c r="D77" s="65"/>
      <c r="E77" s="65">
        <v>29</v>
      </c>
      <c r="F77" s="66">
        <v>41798</v>
      </c>
      <c r="G77" s="67" t="s">
        <v>296</v>
      </c>
      <c r="H77" s="129" t="s">
        <v>88</v>
      </c>
      <c r="I77" s="66">
        <v>41816</v>
      </c>
      <c r="J77" t="str">
        <f t="shared" si="1"/>
        <v>ADULTEZ</v>
      </c>
    </row>
    <row r="78" spans="2:10" ht="39.75" customHeight="1" x14ac:dyDescent="0.25">
      <c r="B78" s="35"/>
      <c r="C78" s="178">
        <f>COUNTA(C66:C77)</f>
        <v>8</v>
      </c>
      <c r="D78" s="178">
        <f>COUNTA(D66:D77)</f>
        <v>4</v>
      </c>
      <c r="E78" s="50"/>
      <c r="F78" s="135"/>
      <c r="G78" s="121"/>
      <c r="H78" s="121"/>
      <c r="I78" s="135"/>
    </row>
    <row r="79" spans="2:10" ht="54.95" customHeight="1" x14ac:dyDescent="0.25">
      <c r="B79" s="102" t="s">
        <v>16</v>
      </c>
      <c r="C79" s="65" t="s">
        <v>6</v>
      </c>
      <c r="D79" s="65"/>
      <c r="E79" s="65">
        <v>81</v>
      </c>
      <c r="F79" s="66">
        <v>41809</v>
      </c>
      <c r="G79" s="67" t="s">
        <v>295</v>
      </c>
      <c r="H79" s="67" t="s">
        <v>293</v>
      </c>
      <c r="I79" s="66">
        <v>41821</v>
      </c>
      <c r="J79" t="str">
        <f t="shared" si="1"/>
        <v>VEJEZ</v>
      </c>
    </row>
    <row r="80" spans="2:10" ht="54.95" customHeight="1" x14ac:dyDescent="0.25">
      <c r="B80" s="134"/>
      <c r="C80" s="65" t="s">
        <v>6</v>
      </c>
      <c r="D80" s="65"/>
      <c r="E80" s="65">
        <v>37</v>
      </c>
      <c r="F80" s="66">
        <v>41799</v>
      </c>
      <c r="G80" s="67" t="s">
        <v>295</v>
      </c>
      <c r="H80" s="67" t="s">
        <v>292</v>
      </c>
      <c r="I80" s="66">
        <v>41821</v>
      </c>
      <c r="J80" t="str">
        <f t="shared" si="1"/>
        <v>ADULTEZ</v>
      </c>
    </row>
    <row r="81" spans="2:10" ht="54.95" customHeight="1" x14ac:dyDescent="0.25">
      <c r="B81" s="134"/>
      <c r="C81" s="65" t="s">
        <v>6</v>
      </c>
      <c r="D81" s="65"/>
      <c r="E81" s="65">
        <v>90</v>
      </c>
      <c r="F81" s="66">
        <v>41849</v>
      </c>
      <c r="G81" s="67" t="s">
        <v>295</v>
      </c>
      <c r="H81" s="67" t="s">
        <v>293</v>
      </c>
      <c r="I81" s="66">
        <v>41821</v>
      </c>
      <c r="J81" t="str">
        <f t="shared" si="1"/>
        <v>VEJEZ</v>
      </c>
    </row>
    <row r="82" spans="2:10" ht="54.95" customHeight="1" x14ac:dyDescent="0.25">
      <c r="B82" s="134"/>
      <c r="C82" s="65" t="s">
        <v>6</v>
      </c>
      <c r="D82" s="65"/>
      <c r="E82" s="65">
        <v>52</v>
      </c>
      <c r="F82" s="66">
        <v>41821</v>
      </c>
      <c r="G82" s="67" t="s">
        <v>245</v>
      </c>
      <c r="H82" s="67" t="s">
        <v>292</v>
      </c>
      <c r="I82" s="66">
        <v>41824</v>
      </c>
      <c r="J82" t="str">
        <f t="shared" si="1"/>
        <v>ADULTEZ</v>
      </c>
    </row>
    <row r="83" spans="2:10" ht="54.95" customHeight="1" x14ac:dyDescent="0.25">
      <c r="B83" s="134"/>
      <c r="C83" s="65"/>
      <c r="D83" s="65" t="s">
        <v>7</v>
      </c>
      <c r="E83" s="65">
        <v>12</v>
      </c>
      <c r="F83" s="66">
        <v>41829</v>
      </c>
      <c r="G83" s="67" t="s">
        <v>124</v>
      </c>
      <c r="H83" s="67" t="s">
        <v>92</v>
      </c>
      <c r="I83" s="66">
        <v>41830</v>
      </c>
      <c r="J83" t="str">
        <f t="shared" si="1"/>
        <v>ADOLESCENCIA</v>
      </c>
    </row>
    <row r="84" spans="2:10" ht="54.95" customHeight="1" x14ac:dyDescent="0.25">
      <c r="B84" s="134"/>
      <c r="C84" s="65" t="s">
        <v>6</v>
      </c>
      <c r="D84" s="65"/>
      <c r="E84" s="65">
        <v>83</v>
      </c>
      <c r="F84" s="66">
        <v>41831</v>
      </c>
      <c r="G84" s="67" t="s">
        <v>295</v>
      </c>
      <c r="H84" s="67" t="s">
        <v>292</v>
      </c>
      <c r="I84" s="66">
        <v>41834</v>
      </c>
      <c r="J84" t="str">
        <f t="shared" si="1"/>
        <v>VEJEZ</v>
      </c>
    </row>
    <row r="85" spans="2:10" ht="54.95" customHeight="1" x14ac:dyDescent="0.25">
      <c r="B85" s="134"/>
      <c r="C85" s="65"/>
      <c r="D85" s="65" t="s">
        <v>7</v>
      </c>
      <c r="E85" s="65">
        <v>92</v>
      </c>
      <c r="F85" s="66">
        <v>41830</v>
      </c>
      <c r="G85" s="67" t="s">
        <v>295</v>
      </c>
      <c r="H85" s="67" t="s">
        <v>293</v>
      </c>
      <c r="I85" s="66">
        <v>41835</v>
      </c>
      <c r="J85" t="str">
        <f t="shared" si="1"/>
        <v>VEJEZ</v>
      </c>
    </row>
    <row r="86" spans="2:10" x14ac:dyDescent="0.25">
      <c r="B86" s="134"/>
      <c r="C86" s="65" t="s">
        <v>6</v>
      </c>
      <c r="D86" s="65"/>
      <c r="E86" s="65">
        <v>16</v>
      </c>
      <c r="F86" s="66">
        <v>41831</v>
      </c>
      <c r="G86" s="67" t="s">
        <v>296</v>
      </c>
      <c r="H86" s="67" t="s">
        <v>88</v>
      </c>
      <c r="I86" s="66">
        <v>41835</v>
      </c>
      <c r="J86" t="str">
        <f t="shared" si="1"/>
        <v>ADOLESCENCIA</v>
      </c>
    </row>
    <row r="87" spans="2:10" ht="54.95" customHeight="1" x14ac:dyDescent="0.25">
      <c r="B87" s="134"/>
      <c r="C87" s="65"/>
      <c r="D87" s="65" t="s">
        <v>7</v>
      </c>
      <c r="E87" s="65">
        <v>72</v>
      </c>
      <c r="F87" s="66">
        <v>41831</v>
      </c>
      <c r="G87" s="67" t="s">
        <v>295</v>
      </c>
      <c r="H87" s="67" t="s">
        <v>292</v>
      </c>
      <c r="I87" s="66">
        <v>41836</v>
      </c>
      <c r="J87" t="str">
        <f t="shared" si="1"/>
        <v>VEJEZ</v>
      </c>
    </row>
    <row r="88" spans="2:10" ht="54.95" customHeight="1" x14ac:dyDescent="0.25">
      <c r="B88" s="134"/>
      <c r="C88" s="65" t="s">
        <v>6</v>
      </c>
      <c r="D88" s="65"/>
      <c r="E88" s="65">
        <v>32</v>
      </c>
      <c r="F88" s="66">
        <v>41832</v>
      </c>
      <c r="G88" s="67" t="s">
        <v>296</v>
      </c>
      <c r="H88" s="67" t="s">
        <v>104</v>
      </c>
      <c r="I88" s="66">
        <v>41837</v>
      </c>
      <c r="J88" t="str">
        <f t="shared" si="1"/>
        <v>ADULTEZ</v>
      </c>
    </row>
    <row r="89" spans="2:10" ht="54.95" customHeight="1" x14ac:dyDescent="0.25">
      <c r="B89" s="134"/>
      <c r="C89" s="65"/>
      <c r="D89" s="65" t="s">
        <v>7</v>
      </c>
      <c r="E89" s="65">
        <v>39</v>
      </c>
      <c r="F89" s="66">
        <v>41831</v>
      </c>
      <c r="G89" s="67" t="s">
        <v>42</v>
      </c>
      <c r="H89" s="67" t="s">
        <v>292</v>
      </c>
      <c r="I89" s="66">
        <v>41837</v>
      </c>
      <c r="J89" t="str">
        <f t="shared" si="1"/>
        <v>ADULTEZ</v>
      </c>
    </row>
    <row r="90" spans="2:10" x14ac:dyDescent="0.25">
      <c r="B90" s="134"/>
      <c r="C90" s="65"/>
      <c r="D90" s="65" t="s">
        <v>7</v>
      </c>
      <c r="E90" s="65">
        <v>82</v>
      </c>
      <c r="F90" s="66">
        <v>41835</v>
      </c>
      <c r="G90" s="67" t="s">
        <v>295</v>
      </c>
      <c r="H90" s="67" t="s">
        <v>293</v>
      </c>
      <c r="I90" s="66">
        <v>41837</v>
      </c>
      <c r="J90" t="str">
        <f t="shared" si="1"/>
        <v>VEJEZ</v>
      </c>
    </row>
    <row r="91" spans="2:10" ht="54.95" customHeight="1" x14ac:dyDescent="0.25">
      <c r="B91" s="134"/>
      <c r="C91" s="65"/>
      <c r="D91" s="65" t="s">
        <v>7</v>
      </c>
      <c r="E91" s="65">
        <v>57</v>
      </c>
      <c r="F91" s="66">
        <v>41846</v>
      </c>
      <c r="G91" s="67" t="s">
        <v>295</v>
      </c>
      <c r="H91" s="67" t="s">
        <v>292</v>
      </c>
      <c r="I91" s="66">
        <v>41848</v>
      </c>
      <c r="J91" t="str">
        <f t="shared" si="1"/>
        <v>ADULTEZ</v>
      </c>
    </row>
    <row r="92" spans="2:10" ht="54.95" customHeight="1" x14ac:dyDescent="0.25">
      <c r="B92" s="134"/>
      <c r="C92" s="65" t="s">
        <v>6</v>
      </c>
      <c r="D92" s="65"/>
      <c r="E92" s="65">
        <v>22</v>
      </c>
      <c r="F92" s="66">
        <v>41839</v>
      </c>
      <c r="G92" s="67" t="s">
        <v>296</v>
      </c>
      <c r="H92" s="67" t="s">
        <v>88</v>
      </c>
      <c r="I92" s="66">
        <v>41848</v>
      </c>
      <c r="J92" t="str">
        <f t="shared" si="1"/>
        <v>JUVENTUD</v>
      </c>
    </row>
    <row r="93" spans="2:10" ht="54.95" customHeight="1" x14ac:dyDescent="0.25">
      <c r="B93" s="134"/>
      <c r="C93" s="65"/>
      <c r="D93" s="65" t="s">
        <v>7</v>
      </c>
      <c r="E93" s="65">
        <v>85</v>
      </c>
      <c r="F93" s="66">
        <v>41841</v>
      </c>
      <c r="G93" s="67" t="s">
        <v>295</v>
      </c>
      <c r="H93" s="67" t="s">
        <v>292</v>
      </c>
      <c r="I93" s="66">
        <v>41849</v>
      </c>
      <c r="J93" t="str">
        <f t="shared" si="1"/>
        <v>VEJEZ</v>
      </c>
    </row>
    <row r="94" spans="2:10" ht="54.95" customHeight="1" x14ac:dyDescent="0.25">
      <c r="B94" s="134"/>
      <c r="C94" s="65" t="s">
        <v>6</v>
      </c>
      <c r="D94" s="65"/>
      <c r="E94" s="65">
        <v>37</v>
      </c>
      <c r="F94" s="66">
        <v>41827</v>
      </c>
      <c r="G94" s="67" t="s">
        <v>256</v>
      </c>
      <c r="H94" s="67" t="s">
        <v>292</v>
      </c>
      <c r="I94" s="66">
        <v>41849</v>
      </c>
      <c r="J94" t="str">
        <f t="shared" si="1"/>
        <v>ADULTEZ</v>
      </c>
    </row>
    <row r="95" spans="2:10" ht="54.95" customHeight="1" x14ac:dyDescent="0.25">
      <c r="B95" s="134"/>
      <c r="C95" s="65"/>
      <c r="D95" s="65" t="s">
        <v>7</v>
      </c>
      <c r="E95" s="65">
        <v>86</v>
      </c>
      <c r="F95" s="66">
        <v>41837</v>
      </c>
      <c r="G95" s="67" t="s">
        <v>295</v>
      </c>
      <c r="H95" s="67" t="s">
        <v>293</v>
      </c>
      <c r="I95" s="66">
        <v>41851</v>
      </c>
      <c r="J95" t="str">
        <f t="shared" si="1"/>
        <v>VEJEZ</v>
      </c>
    </row>
    <row r="96" spans="2:10" ht="38.25" customHeight="1" x14ac:dyDescent="0.25">
      <c r="B96" s="35"/>
      <c r="C96" s="178">
        <f>COUNTA(C79:C95)</f>
        <v>9</v>
      </c>
      <c r="D96" s="178">
        <f>COUNTA(D79:D95)</f>
        <v>8</v>
      </c>
      <c r="E96" s="50"/>
      <c r="F96" s="135"/>
      <c r="G96" s="121"/>
      <c r="H96" s="121"/>
      <c r="I96" s="135"/>
    </row>
    <row r="97" spans="2:10" ht="54.95" customHeight="1" x14ac:dyDescent="0.25">
      <c r="B97" s="102" t="s">
        <v>17</v>
      </c>
      <c r="C97" s="65" t="s">
        <v>6</v>
      </c>
      <c r="D97" s="65"/>
      <c r="E97" s="65">
        <v>54</v>
      </c>
      <c r="F97" s="66">
        <v>41846</v>
      </c>
      <c r="G97" s="67" t="s">
        <v>295</v>
      </c>
      <c r="H97" s="67" t="s">
        <v>293</v>
      </c>
      <c r="I97" s="66">
        <v>41852</v>
      </c>
      <c r="J97" t="str">
        <f t="shared" si="1"/>
        <v>ADULTEZ</v>
      </c>
    </row>
    <row r="98" spans="2:10" ht="54.95" customHeight="1" x14ac:dyDescent="0.25">
      <c r="B98" s="134"/>
      <c r="C98" s="65" t="s">
        <v>6</v>
      </c>
      <c r="D98" s="65"/>
      <c r="E98" s="65">
        <v>17</v>
      </c>
      <c r="F98" s="66">
        <v>41854</v>
      </c>
      <c r="G98" s="67" t="s">
        <v>296</v>
      </c>
      <c r="H98" s="67" t="s">
        <v>92</v>
      </c>
      <c r="I98" s="66">
        <v>41859</v>
      </c>
      <c r="J98" t="str">
        <f t="shared" si="1"/>
        <v>ADOLESCENCIA</v>
      </c>
    </row>
    <row r="99" spans="2:10" ht="54.95" customHeight="1" x14ac:dyDescent="0.25">
      <c r="B99" s="134"/>
      <c r="C99" s="65" t="s">
        <v>6</v>
      </c>
      <c r="D99" s="65"/>
      <c r="E99" s="65">
        <v>94</v>
      </c>
      <c r="F99" s="66">
        <v>41860</v>
      </c>
      <c r="G99" s="67" t="s">
        <v>295</v>
      </c>
      <c r="H99" s="67" t="s">
        <v>292</v>
      </c>
      <c r="I99" s="66">
        <v>41862</v>
      </c>
      <c r="J99" t="str">
        <f t="shared" si="1"/>
        <v>VEJEZ</v>
      </c>
    </row>
    <row r="100" spans="2:10" ht="54.95" customHeight="1" x14ac:dyDescent="0.25">
      <c r="B100" s="134"/>
      <c r="C100" s="65"/>
      <c r="D100" s="65" t="s">
        <v>7</v>
      </c>
      <c r="E100" s="65">
        <v>5</v>
      </c>
      <c r="F100" s="66">
        <v>41864</v>
      </c>
      <c r="G100" s="67" t="s">
        <v>246</v>
      </c>
      <c r="H100" s="67" t="s">
        <v>292</v>
      </c>
      <c r="I100" s="66">
        <v>41865</v>
      </c>
      <c r="J100" t="str">
        <f t="shared" si="1"/>
        <v>PRIMERA INFANCIA</v>
      </c>
    </row>
    <row r="101" spans="2:10" ht="54.95" customHeight="1" x14ac:dyDescent="0.25">
      <c r="B101" s="134"/>
      <c r="C101" s="65" t="s">
        <v>6</v>
      </c>
      <c r="D101" s="65"/>
      <c r="E101" s="65">
        <v>79</v>
      </c>
      <c r="F101" s="66">
        <v>41864</v>
      </c>
      <c r="G101" s="67" t="s">
        <v>295</v>
      </c>
      <c r="H101" s="67" t="s">
        <v>292</v>
      </c>
      <c r="I101" s="66">
        <v>41866</v>
      </c>
      <c r="J101" t="str">
        <f t="shared" si="1"/>
        <v>VEJEZ</v>
      </c>
    </row>
    <row r="102" spans="2:10" ht="54.95" customHeight="1" x14ac:dyDescent="0.25">
      <c r="B102" s="134"/>
      <c r="C102" s="65"/>
      <c r="D102" s="65" t="s">
        <v>7</v>
      </c>
      <c r="E102" s="65">
        <v>68</v>
      </c>
      <c r="F102" s="66">
        <v>41868</v>
      </c>
      <c r="G102" s="67" t="s">
        <v>295</v>
      </c>
      <c r="H102" s="67" t="s">
        <v>292</v>
      </c>
      <c r="I102" s="66">
        <v>41869</v>
      </c>
      <c r="J102" t="str">
        <f t="shared" si="1"/>
        <v>VEJEZ</v>
      </c>
    </row>
    <row r="103" spans="2:10" ht="54.95" customHeight="1" x14ac:dyDescent="0.25">
      <c r="B103" s="134"/>
      <c r="C103" s="65" t="s">
        <v>6</v>
      </c>
      <c r="D103" s="65"/>
      <c r="E103" s="65">
        <v>10</v>
      </c>
      <c r="F103" s="66">
        <v>41868</v>
      </c>
      <c r="G103" s="67" t="s">
        <v>295</v>
      </c>
      <c r="H103" s="67" t="s">
        <v>292</v>
      </c>
      <c r="I103" s="66">
        <v>41869</v>
      </c>
      <c r="J103" t="str">
        <f t="shared" si="1"/>
        <v>INFANCIA</v>
      </c>
    </row>
    <row r="104" spans="2:10" ht="54.95" customHeight="1" x14ac:dyDescent="0.25">
      <c r="B104" s="134"/>
      <c r="C104" s="65" t="s">
        <v>6</v>
      </c>
      <c r="D104" s="65"/>
      <c r="E104" s="65">
        <v>52</v>
      </c>
      <c r="F104" s="66">
        <v>41878</v>
      </c>
      <c r="G104" s="67" t="s">
        <v>295</v>
      </c>
      <c r="H104" s="67" t="s">
        <v>292</v>
      </c>
      <c r="I104" s="66">
        <v>41878</v>
      </c>
      <c r="J104" t="str">
        <f t="shared" si="1"/>
        <v>ADULTEZ</v>
      </c>
    </row>
    <row r="105" spans="2:10" ht="34.5" customHeight="1" x14ac:dyDescent="0.25">
      <c r="B105" s="35"/>
      <c r="C105" s="180">
        <f>COUNTA(C97:C104)</f>
        <v>6</v>
      </c>
      <c r="D105" s="180">
        <f>COUNTA(D97:D104)</f>
        <v>2</v>
      </c>
      <c r="E105" s="50"/>
      <c r="F105" s="135"/>
      <c r="G105" s="121"/>
      <c r="H105" s="121"/>
      <c r="I105" s="135"/>
    </row>
    <row r="106" spans="2:10" ht="54.95" customHeight="1" x14ac:dyDescent="0.25">
      <c r="B106" s="134" t="s">
        <v>18</v>
      </c>
      <c r="C106" s="65"/>
      <c r="D106" s="65" t="s">
        <v>7</v>
      </c>
      <c r="E106" s="65">
        <v>85</v>
      </c>
      <c r="F106" s="66">
        <v>41887</v>
      </c>
      <c r="G106" s="67" t="s">
        <v>247</v>
      </c>
      <c r="H106" s="67" t="s">
        <v>292</v>
      </c>
      <c r="I106" s="66">
        <v>41890</v>
      </c>
      <c r="J106" t="str">
        <f t="shared" si="1"/>
        <v>VEJEZ</v>
      </c>
    </row>
    <row r="107" spans="2:10" ht="54.95" customHeight="1" x14ac:dyDescent="0.25">
      <c r="B107" s="134"/>
      <c r="C107" s="65"/>
      <c r="D107" s="65" t="s">
        <v>7</v>
      </c>
      <c r="E107" s="65">
        <v>63</v>
      </c>
      <c r="F107" s="66">
        <v>41873</v>
      </c>
      <c r="G107" s="67" t="s">
        <v>42</v>
      </c>
      <c r="H107" s="67" t="s">
        <v>292</v>
      </c>
      <c r="I107" s="66">
        <v>41890</v>
      </c>
      <c r="J107" t="str">
        <f t="shared" si="1"/>
        <v>VEJEZ</v>
      </c>
    </row>
    <row r="108" spans="2:10" ht="30" x14ac:dyDescent="0.25">
      <c r="B108" s="134"/>
      <c r="C108" s="65"/>
      <c r="D108" s="65" t="s">
        <v>7</v>
      </c>
      <c r="E108" s="65">
        <v>75</v>
      </c>
      <c r="F108" s="66">
        <v>41873</v>
      </c>
      <c r="G108" s="67" t="s">
        <v>248</v>
      </c>
      <c r="H108" s="67" t="s">
        <v>292</v>
      </c>
      <c r="I108" s="66">
        <v>41891</v>
      </c>
      <c r="J108" t="str">
        <f t="shared" si="1"/>
        <v>VEJEZ</v>
      </c>
    </row>
    <row r="109" spans="2:10" ht="54.95" customHeight="1" x14ac:dyDescent="0.25">
      <c r="B109" s="134"/>
      <c r="C109" s="65" t="s">
        <v>6</v>
      </c>
      <c r="D109" s="65"/>
      <c r="E109" s="65">
        <v>62</v>
      </c>
      <c r="F109" s="66">
        <v>41899</v>
      </c>
      <c r="G109" s="67" t="s">
        <v>249</v>
      </c>
      <c r="H109" s="67" t="s">
        <v>292</v>
      </c>
      <c r="I109" s="66">
        <v>41899</v>
      </c>
      <c r="J109" t="str">
        <f t="shared" si="1"/>
        <v>VEJEZ</v>
      </c>
    </row>
    <row r="110" spans="2:10" ht="54.95" customHeight="1" x14ac:dyDescent="0.25">
      <c r="B110" s="134"/>
      <c r="C110" s="65" t="s">
        <v>6</v>
      </c>
      <c r="D110" s="65"/>
      <c r="E110" s="65">
        <v>17</v>
      </c>
      <c r="F110" s="66">
        <v>41901</v>
      </c>
      <c r="G110" s="67" t="s">
        <v>296</v>
      </c>
      <c r="H110" s="67" t="s">
        <v>92</v>
      </c>
      <c r="I110" s="66">
        <v>41904</v>
      </c>
      <c r="J110" t="str">
        <f t="shared" si="1"/>
        <v>ADOLESCENCIA</v>
      </c>
    </row>
    <row r="111" spans="2:10" ht="54.95" customHeight="1" x14ac:dyDescent="0.25">
      <c r="B111" s="134"/>
      <c r="C111" s="65" t="s">
        <v>6</v>
      </c>
      <c r="D111" s="65"/>
      <c r="E111" s="65">
        <v>27</v>
      </c>
      <c r="F111" s="66">
        <v>41901</v>
      </c>
      <c r="G111" s="67" t="s">
        <v>296</v>
      </c>
      <c r="H111" s="67" t="s">
        <v>92</v>
      </c>
      <c r="I111" s="66">
        <v>41904</v>
      </c>
      <c r="J111" t="str">
        <f t="shared" si="1"/>
        <v>ADULTEZ</v>
      </c>
    </row>
    <row r="112" spans="2:10" ht="54.95" customHeight="1" x14ac:dyDescent="0.25">
      <c r="B112" s="134"/>
      <c r="C112" s="65"/>
      <c r="D112" s="65" t="s">
        <v>7</v>
      </c>
      <c r="E112" s="65">
        <v>16</v>
      </c>
      <c r="F112" s="66">
        <v>41901</v>
      </c>
      <c r="G112" s="67" t="s">
        <v>296</v>
      </c>
      <c r="H112" s="67" t="s">
        <v>92</v>
      </c>
      <c r="I112" s="66">
        <v>41905</v>
      </c>
      <c r="J112" t="str">
        <f t="shared" si="1"/>
        <v>ADOLESCENCIA</v>
      </c>
    </row>
    <row r="113" spans="2:10" ht="54.95" customHeight="1" x14ac:dyDescent="0.25">
      <c r="B113" s="134"/>
      <c r="C113" s="65"/>
      <c r="D113" s="65" t="s">
        <v>7</v>
      </c>
      <c r="E113" s="65">
        <v>15</v>
      </c>
      <c r="F113" s="66">
        <v>41901</v>
      </c>
      <c r="G113" s="67" t="s">
        <v>296</v>
      </c>
      <c r="H113" s="67" t="s">
        <v>92</v>
      </c>
      <c r="I113" s="66">
        <v>41905</v>
      </c>
      <c r="J113" t="str">
        <f t="shared" si="1"/>
        <v>ADOLESCENCIA</v>
      </c>
    </row>
    <row r="114" spans="2:10" ht="54.95" customHeight="1" x14ac:dyDescent="0.25">
      <c r="B114" s="134"/>
      <c r="C114" s="65" t="s">
        <v>6</v>
      </c>
      <c r="D114" s="65"/>
      <c r="E114" s="65">
        <v>52</v>
      </c>
      <c r="F114" s="66">
        <v>41902</v>
      </c>
      <c r="G114" s="67" t="s">
        <v>89</v>
      </c>
      <c r="H114" s="67" t="s">
        <v>292</v>
      </c>
      <c r="I114" s="66">
        <v>41905</v>
      </c>
      <c r="J114" t="str">
        <f t="shared" si="1"/>
        <v>ADULTEZ</v>
      </c>
    </row>
    <row r="115" spans="2:10" ht="54.95" customHeight="1" x14ac:dyDescent="0.25">
      <c r="B115" s="134"/>
      <c r="C115" s="65" t="s">
        <v>6</v>
      </c>
      <c r="D115" s="65"/>
      <c r="E115" s="65">
        <v>28</v>
      </c>
      <c r="F115" s="66">
        <v>41901</v>
      </c>
      <c r="G115" s="67" t="s">
        <v>296</v>
      </c>
      <c r="H115" s="67" t="s">
        <v>92</v>
      </c>
      <c r="I115" s="66">
        <v>41907</v>
      </c>
      <c r="J115" t="str">
        <f t="shared" si="1"/>
        <v>ADULTEZ</v>
      </c>
    </row>
    <row r="116" spans="2:10" ht="54.95" customHeight="1" x14ac:dyDescent="0.25">
      <c r="B116" s="134"/>
      <c r="C116" s="65" t="s">
        <v>6</v>
      </c>
      <c r="D116" s="65"/>
      <c r="E116" s="65">
        <v>89</v>
      </c>
      <c r="F116" s="66">
        <v>41885</v>
      </c>
      <c r="G116" s="67" t="s">
        <v>295</v>
      </c>
      <c r="H116" s="67" t="s">
        <v>293</v>
      </c>
      <c r="I116" s="66">
        <v>41907</v>
      </c>
      <c r="J116" t="str">
        <f t="shared" si="1"/>
        <v>VEJEZ</v>
      </c>
    </row>
    <row r="117" spans="2:10" ht="54.95" customHeight="1" x14ac:dyDescent="0.25">
      <c r="B117" s="134"/>
      <c r="C117" s="65" t="s">
        <v>6</v>
      </c>
      <c r="D117" s="65"/>
      <c r="E117" s="65">
        <v>82</v>
      </c>
      <c r="F117" s="66">
        <v>41908</v>
      </c>
      <c r="G117" s="67" t="s">
        <v>295</v>
      </c>
      <c r="H117" s="67" t="s">
        <v>293</v>
      </c>
      <c r="I117" s="66">
        <v>41908</v>
      </c>
      <c r="J117" t="str">
        <f t="shared" si="1"/>
        <v>VEJEZ</v>
      </c>
    </row>
    <row r="118" spans="2:10" ht="54.95" customHeight="1" x14ac:dyDescent="0.25">
      <c r="B118" s="134"/>
      <c r="C118" s="65" t="s">
        <v>6</v>
      </c>
      <c r="D118" s="65"/>
      <c r="E118" s="65">
        <v>79</v>
      </c>
      <c r="F118" s="66">
        <v>41906</v>
      </c>
      <c r="G118" s="67" t="s">
        <v>295</v>
      </c>
      <c r="H118" s="67" t="s">
        <v>292</v>
      </c>
      <c r="I118" s="66">
        <v>41911</v>
      </c>
      <c r="J118" t="str">
        <f t="shared" si="1"/>
        <v>VEJEZ</v>
      </c>
    </row>
    <row r="119" spans="2:10" ht="54.95" customHeight="1" x14ac:dyDescent="0.25">
      <c r="B119" s="134"/>
      <c r="C119" s="65"/>
      <c r="D119" s="65" t="s">
        <v>7</v>
      </c>
      <c r="E119" s="65">
        <v>66</v>
      </c>
      <c r="F119" s="66">
        <v>41901</v>
      </c>
      <c r="G119" s="67" t="s">
        <v>295</v>
      </c>
      <c r="H119" s="67" t="s">
        <v>292</v>
      </c>
      <c r="I119" s="66">
        <v>41911</v>
      </c>
      <c r="J119" t="str">
        <f t="shared" si="1"/>
        <v>VEJEZ</v>
      </c>
    </row>
    <row r="120" spans="2:10" ht="54.95" customHeight="1" x14ac:dyDescent="0.25">
      <c r="B120" s="134"/>
      <c r="C120" s="65"/>
      <c r="D120" s="65" t="s">
        <v>7</v>
      </c>
      <c r="E120" s="65">
        <v>61</v>
      </c>
      <c r="F120" s="66">
        <v>41909</v>
      </c>
      <c r="G120" s="67" t="s">
        <v>42</v>
      </c>
      <c r="H120" s="67" t="s">
        <v>292</v>
      </c>
      <c r="I120" s="66">
        <v>41911</v>
      </c>
      <c r="J120" t="str">
        <f t="shared" si="1"/>
        <v>VEJEZ</v>
      </c>
    </row>
    <row r="121" spans="2:10" ht="54.95" customHeight="1" x14ac:dyDescent="0.25">
      <c r="B121" s="134"/>
      <c r="C121" s="65" t="s">
        <v>6</v>
      </c>
      <c r="D121" s="65"/>
      <c r="E121" s="65">
        <v>14</v>
      </c>
      <c r="F121" s="66">
        <v>41901</v>
      </c>
      <c r="G121" s="67" t="s">
        <v>296</v>
      </c>
      <c r="H121" s="67" t="s">
        <v>92</v>
      </c>
      <c r="I121" s="66">
        <v>41912</v>
      </c>
      <c r="J121" t="str">
        <f t="shared" si="1"/>
        <v>ADOLESCENCIA</v>
      </c>
    </row>
    <row r="122" spans="2:10" ht="39" customHeight="1" x14ac:dyDescent="0.25">
      <c r="B122" s="35"/>
      <c r="C122" s="180">
        <f>COUNTA(C106:C121)</f>
        <v>9</v>
      </c>
      <c r="D122" s="180">
        <f>COUNTA(D106:D121)</f>
        <v>7</v>
      </c>
      <c r="E122" s="50"/>
      <c r="F122" s="135"/>
      <c r="G122" s="121"/>
      <c r="H122" s="121"/>
      <c r="I122" s="135"/>
    </row>
    <row r="123" spans="2:10" ht="54.95" customHeight="1" x14ac:dyDescent="0.25">
      <c r="B123" s="102" t="s">
        <v>19</v>
      </c>
      <c r="C123" s="65"/>
      <c r="D123" s="65" t="s">
        <v>7</v>
      </c>
      <c r="E123" s="65">
        <v>87</v>
      </c>
      <c r="F123" s="66">
        <v>41911</v>
      </c>
      <c r="G123" s="67" t="s">
        <v>295</v>
      </c>
      <c r="H123" s="67" t="s">
        <v>293</v>
      </c>
      <c r="I123" s="66">
        <v>41913</v>
      </c>
      <c r="J123" t="str">
        <f t="shared" si="1"/>
        <v>VEJEZ</v>
      </c>
    </row>
    <row r="124" spans="2:10" ht="30" x14ac:dyDescent="0.25">
      <c r="B124" s="134"/>
      <c r="C124" s="65" t="s">
        <v>6</v>
      </c>
      <c r="D124" s="65"/>
      <c r="E124" s="65">
        <v>32</v>
      </c>
      <c r="F124" s="66">
        <v>41901</v>
      </c>
      <c r="G124" s="67" t="s">
        <v>231</v>
      </c>
      <c r="H124" s="67" t="s">
        <v>88</v>
      </c>
      <c r="I124" s="66">
        <v>41914</v>
      </c>
      <c r="J124" t="str">
        <f t="shared" si="1"/>
        <v>ADULTEZ</v>
      </c>
    </row>
    <row r="125" spans="2:10" ht="54.95" customHeight="1" x14ac:dyDescent="0.25">
      <c r="B125" s="134"/>
      <c r="C125" s="65"/>
      <c r="D125" s="65" t="s">
        <v>7</v>
      </c>
      <c r="E125" s="65">
        <v>88</v>
      </c>
      <c r="F125" s="66">
        <v>41913</v>
      </c>
      <c r="G125" s="67" t="s">
        <v>250</v>
      </c>
      <c r="H125" s="67" t="s">
        <v>292</v>
      </c>
      <c r="I125" s="66">
        <v>41914</v>
      </c>
      <c r="J125" t="str">
        <f t="shared" si="1"/>
        <v>VEJEZ</v>
      </c>
    </row>
    <row r="126" spans="2:10" ht="54.95" customHeight="1" x14ac:dyDescent="0.25">
      <c r="B126" s="134"/>
      <c r="C126" s="65"/>
      <c r="D126" s="65" t="s">
        <v>7</v>
      </c>
      <c r="E126" s="65">
        <v>28</v>
      </c>
      <c r="F126" s="66">
        <v>41913</v>
      </c>
      <c r="G126" s="67" t="s">
        <v>124</v>
      </c>
      <c r="H126" s="67" t="s">
        <v>222</v>
      </c>
      <c r="I126" s="66">
        <v>41915</v>
      </c>
      <c r="J126" t="str">
        <f t="shared" si="1"/>
        <v>ADULTEZ</v>
      </c>
    </row>
    <row r="127" spans="2:10" ht="54.95" customHeight="1" x14ac:dyDescent="0.25">
      <c r="B127" s="134"/>
      <c r="C127" s="65"/>
      <c r="D127" s="65" t="s">
        <v>7</v>
      </c>
      <c r="E127" s="65">
        <v>57</v>
      </c>
      <c r="F127" s="66">
        <v>41919</v>
      </c>
      <c r="G127" s="67" t="s">
        <v>42</v>
      </c>
      <c r="H127" s="67" t="s">
        <v>292</v>
      </c>
      <c r="I127" s="66">
        <v>41922</v>
      </c>
      <c r="J127" t="str">
        <f t="shared" si="1"/>
        <v>ADULTEZ</v>
      </c>
    </row>
    <row r="128" spans="2:10" ht="54.95" customHeight="1" x14ac:dyDescent="0.25">
      <c r="B128" s="134"/>
      <c r="C128" s="65"/>
      <c r="D128" s="65" t="s">
        <v>7</v>
      </c>
      <c r="E128" s="65">
        <v>80</v>
      </c>
      <c r="F128" s="66">
        <v>41925</v>
      </c>
      <c r="G128" s="67" t="s">
        <v>214</v>
      </c>
      <c r="H128" s="67" t="s">
        <v>293</v>
      </c>
      <c r="I128" s="66">
        <v>41926</v>
      </c>
      <c r="J128" t="str">
        <f t="shared" si="1"/>
        <v>VEJEZ</v>
      </c>
    </row>
    <row r="129" spans="2:10" ht="54.95" customHeight="1" x14ac:dyDescent="0.25">
      <c r="B129" s="134"/>
      <c r="C129" s="65" t="s">
        <v>6</v>
      </c>
      <c r="D129" s="65"/>
      <c r="E129" s="65">
        <v>27</v>
      </c>
      <c r="F129" s="66">
        <v>41925</v>
      </c>
      <c r="G129" s="67" t="s">
        <v>42</v>
      </c>
      <c r="H129" s="67" t="s">
        <v>292</v>
      </c>
      <c r="I129" s="66">
        <v>41926</v>
      </c>
      <c r="J129" t="str">
        <f t="shared" si="1"/>
        <v>ADULTEZ</v>
      </c>
    </row>
    <row r="130" spans="2:10" ht="54.95" customHeight="1" x14ac:dyDescent="0.25">
      <c r="B130" s="134"/>
      <c r="C130" s="65"/>
      <c r="D130" s="65" t="s">
        <v>7</v>
      </c>
      <c r="E130" s="65">
        <v>84</v>
      </c>
      <c r="F130" s="66">
        <v>41910</v>
      </c>
      <c r="G130" s="67" t="s">
        <v>295</v>
      </c>
      <c r="H130" s="67" t="s">
        <v>292</v>
      </c>
      <c r="I130" s="66">
        <v>41927</v>
      </c>
      <c r="J130" t="str">
        <f t="shared" si="1"/>
        <v>VEJEZ</v>
      </c>
    </row>
    <row r="131" spans="2:10" ht="30" x14ac:dyDescent="0.25">
      <c r="B131" s="134"/>
      <c r="C131" s="65" t="s">
        <v>6</v>
      </c>
      <c r="D131" s="65"/>
      <c r="E131" s="65">
        <v>34</v>
      </c>
      <c r="F131" s="66">
        <v>41925</v>
      </c>
      <c r="G131" s="67" t="s">
        <v>251</v>
      </c>
      <c r="H131" s="67" t="s">
        <v>88</v>
      </c>
      <c r="I131" s="66">
        <v>41932</v>
      </c>
      <c r="J131" t="str">
        <f t="shared" si="1"/>
        <v>ADULTEZ</v>
      </c>
    </row>
    <row r="132" spans="2:10" ht="54.95" customHeight="1" x14ac:dyDescent="0.25">
      <c r="B132" s="134"/>
      <c r="C132" s="65"/>
      <c r="D132" s="65" t="s">
        <v>7</v>
      </c>
      <c r="E132" s="65">
        <v>78</v>
      </c>
      <c r="F132" s="66">
        <v>41931</v>
      </c>
      <c r="G132" s="67" t="s">
        <v>295</v>
      </c>
      <c r="H132" s="67" t="s">
        <v>292</v>
      </c>
      <c r="I132" s="66">
        <v>41932</v>
      </c>
      <c r="J132" t="str">
        <f t="shared" si="1"/>
        <v>VEJEZ</v>
      </c>
    </row>
    <row r="133" spans="2:10" ht="54.95" customHeight="1" x14ac:dyDescent="0.25">
      <c r="B133" s="134"/>
      <c r="C133" s="65" t="s">
        <v>6</v>
      </c>
      <c r="D133" s="65"/>
      <c r="E133" s="65">
        <v>31</v>
      </c>
      <c r="F133" s="66">
        <v>41927</v>
      </c>
      <c r="G133" s="67" t="s">
        <v>296</v>
      </c>
      <c r="H133" s="67" t="s">
        <v>88</v>
      </c>
      <c r="I133" s="66">
        <v>41934</v>
      </c>
      <c r="J133" t="str">
        <f t="shared" ref="J133:J167" si="2">IF(E133&lt;=5,"PRIMERA INFANCIA",IF(E133&lt;=11,"INFANCIA",IF(E133&lt;=18,"ADOLESCENCIA",IF(E133&lt;=26,"JUVENTUD",IF(E133&lt;=59,"ADULTEZ",IF(E133&gt;60,"VEJEZ"))))))</f>
        <v>ADULTEZ</v>
      </c>
    </row>
    <row r="134" spans="2:10" ht="54.95" customHeight="1" x14ac:dyDescent="0.25">
      <c r="B134" s="134"/>
      <c r="C134" s="65" t="s">
        <v>6</v>
      </c>
      <c r="D134" s="65"/>
      <c r="E134" s="65">
        <v>41</v>
      </c>
      <c r="F134" s="66">
        <v>41932</v>
      </c>
      <c r="G134" s="67" t="s">
        <v>295</v>
      </c>
      <c r="H134" s="67" t="s">
        <v>91</v>
      </c>
      <c r="I134" s="66">
        <v>41935</v>
      </c>
      <c r="J134" t="str">
        <f t="shared" si="2"/>
        <v>ADULTEZ</v>
      </c>
    </row>
    <row r="135" spans="2:10" ht="54.95" customHeight="1" x14ac:dyDescent="0.25">
      <c r="B135" s="134"/>
      <c r="C135" s="65" t="s">
        <v>6</v>
      </c>
      <c r="D135" s="65"/>
      <c r="E135" s="65">
        <v>53</v>
      </c>
      <c r="F135" s="66">
        <v>41934</v>
      </c>
      <c r="G135" s="67" t="s">
        <v>295</v>
      </c>
      <c r="H135" s="67" t="s">
        <v>292</v>
      </c>
      <c r="I135" s="66">
        <v>41935</v>
      </c>
      <c r="J135" t="str">
        <f t="shared" si="2"/>
        <v>ADULTEZ</v>
      </c>
    </row>
    <row r="136" spans="2:10" ht="54.95" customHeight="1" x14ac:dyDescent="0.25">
      <c r="B136" s="134"/>
      <c r="C136" s="65" t="s">
        <v>6</v>
      </c>
      <c r="D136" s="65"/>
      <c r="E136" s="65">
        <v>84</v>
      </c>
      <c r="F136" s="66">
        <v>41918</v>
      </c>
      <c r="G136" s="67" t="s">
        <v>295</v>
      </c>
      <c r="H136" s="67" t="s">
        <v>293</v>
      </c>
      <c r="I136" s="66">
        <v>41936</v>
      </c>
      <c r="J136" t="str">
        <f t="shared" si="2"/>
        <v>VEJEZ</v>
      </c>
    </row>
    <row r="137" spans="2:10" ht="54.95" customHeight="1" x14ac:dyDescent="0.25">
      <c r="B137" s="134"/>
      <c r="C137" s="65"/>
      <c r="D137" s="65" t="s">
        <v>7</v>
      </c>
      <c r="E137" s="65">
        <v>82</v>
      </c>
      <c r="F137" s="66">
        <v>41936</v>
      </c>
      <c r="G137" s="67" t="s">
        <v>252</v>
      </c>
      <c r="H137" s="67" t="s">
        <v>292</v>
      </c>
      <c r="I137" s="66">
        <v>41939</v>
      </c>
      <c r="J137" t="str">
        <f t="shared" si="2"/>
        <v>VEJEZ</v>
      </c>
    </row>
    <row r="138" spans="2:10" ht="54.95" customHeight="1" x14ac:dyDescent="0.25">
      <c r="B138" s="134"/>
      <c r="C138" s="65" t="s">
        <v>6</v>
      </c>
      <c r="D138" s="65"/>
      <c r="E138" s="65">
        <v>65</v>
      </c>
      <c r="F138" s="66">
        <v>41931</v>
      </c>
      <c r="G138" s="67" t="s">
        <v>295</v>
      </c>
      <c r="H138" s="67" t="s">
        <v>292</v>
      </c>
      <c r="I138" s="66">
        <v>41943</v>
      </c>
      <c r="J138" t="str">
        <f t="shared" si="2"/>
        <v>VEJEZ</v>
      </c>
    </row>
    <row r="139" spans="2:10" ht="36" customHeight="1" x14ac:dyDescent="0.25">
      <c r="B139" s="35"/>
      <c r="C139" s="180">
        <f>COUNTA(C123:C138)</f>
        <v>8</v>
      </c>
      <c r="D139" s="180">
        <f>COUNTA(D123:D138)</f>
        <v>8</v>
      </c>
      <c r="E139" s="50"/>
      <c r="F139" s="135"/>
      <c r="G139" s="121"/>
      <c r="H139" s="121"/>
      <c r="I139" s="135"/>
    </row>
    <row r="140" spans="2:10" ht="30" x14ac:dyDescent="0.25">
      <c r="B140" s="102" t="s">
        <v>20</v>
      </c>
      <c r="C140" s="65" t="s">
        <v>6</v>
      </c>
      <c r="D140" s="65"/>
      <c r="E140" s="65">
        <v>33</v>
      </c>
      <c r="F140" s="66">
        <v>41655</v>
      </c>
      <c r="G140" s="67" t="s">
        <v>296</v>
      </c>
      <c r="H140" s="67" t="s">
        <v>88</v>
      </c>
      <c r="I140" s="66">
        <v>41946</v>
      </c>
      <c r="J140" t="str">
        <f t="shared" si="2"/>
        <v>ADULTEZ</v>
      </c>
    </row>
    <row r="141" spans="2:10" ht="54.95" customHeight="1" x14ac:dyDescent="0.25">
      <c r="B141" s="134"/>
      <c r="C141" s="65" t="s">
        <v>6</v>
      </c>
      <c r="D141" s="65"/>
      <c r="E141" s="65">
        <v>51</v>
      </c>
      <c r="F141" s="66">
        <v>41945</v>
      </c>
      <c r="G141" s="67" t="s">
        <v>295</v>
      </c>
      <c r="H141" s="67" t="s">
        <v>292</v>
      </c>
      <c r="I141" s="66">
        <v>41946</v>
      </c>
      <c r="J141" t="str">
        <f t="shared" si="2"/>
        <v>ADULTEZ</v>
      </c>
    </row>
    <row r="142" spans="2:10" ht="54.95" customHeight="1" x14ac:dyDescent="0.25">
      <c r="B142" s="134"/>
      <c r="C142" s="65"/>
      <c r="D142" s="65" t="s">
        <v>7</v>
      </c>
      <c r="E142" s="65">
        <v>84</v>
      </c>
      <c r="F142" s="66">
        <v>41947</v>
      </c>
      <c r="G142" s="67" t="s">
        <v>295</v>
      </c>
      <c r="H142" s="67" t="s">
        <v>292</v>
      </c>
      <c r="I142" s="66">
        <v>41948</v>
      </c>
      <c r="J142" t="str">
        <f t="shared" si="2"/>
        <v>VEJEZ</v>
      </c>
    </row>
    <row r="143" spans="2:10" ht="54.95" customHeight="1" x14ac:dyDescent="0.25">
      <c r="B143" s="134"/>
      <c r="C143" s="65" t="s">
        <v>6</v>
      </c>
      <c r="D143" s="65"/>
      <c r="E143" s="65">
        <v>29</v>
      </c>
      <c r="F143" s="66">
        <v>41952</v>
      </c>
      <c r="G143" s="67" t="s">
        <v>42</v>
      </c>
      <c r="H143" s="67" t="s">
        <v>292</v>
      </c>
      <c r="I143" s="66">
        <v>41953</v>
      </c>
      <c r="J143" t="str">
        <f t="shared" si="2"/>
        <v>ADULTEZ</v>
      </c>
    </row>
    <row r="144" spans="2:10" ht="54.95" customHeight="1" x14ac:dyDescent="0.25">
      <c r="B144" s="134"/>
      <c r="C144" s="65" t="s">
        <v>6</v>
      </c>
      <c r="D144" s="65"/>
      <c r="E144" s="65">
        <v>51</v>
      </c>
      <c r="F144" s="66">
        <v>41933</v>
      </c>
      <c r="G144" s="67" t="s">
        <v>295</v>
      </c>
      <c r="H144" s="67" t="s">
        <v>293</v>
      </c>
      <c r="I144" s="66">
        <v>41954</v>
      </c>
      <c r="J144" t="str">
        <f t="shared" si="2"/>
        <v>ADULTEZ</v>
      </c>
    </row>
    <row r="145" spans="2:10" ht="54.95" customHeight="1" x14ac:dyDescent="0.25">
      <c r="B145" s="134"/>
      <c r="C145" s="65" t="s">
        <v>6</v>
      </c>
      <c r="D145" s="65"/>
      <c r="E145" s="65">
        <v>46</v>
      </c>
      <c r="F145" s="66">
        <v>41956</v>
      </c>
      <c r="G145" s="67" t="s">
        <v>253</v>
      </c>
      <c r="H145" s="67" t="s">
        <v>292</v>
      </c>
      <c r="I145" s="66">
        <v>41960</v>
      </c>
      <c r="J145" t="str">
        <f t="shared" si="2"/>
        <v>ADULTEZ</v>
      </c>
    </row>
    <row r="146" spans="2:10" ht="54.95" customHeight="1" x14ac:dyDescent="0.25">
      <c r="B146" s="134"/>
      <c r="C146" s="65"/>
      <c r="D146" s="65" t="s">
        <v>7</v>
      </c>
      <c r="E146" s="65">
        <v>43</v>
      </c>
      <c r="F146" s="66">
        <v>41959</v>
      </c>
      <c r="G146" s="67" t="s">
        <v>295</v>
      </c>
      <c r="H146" s="67" t="s">
        <v>293</v>
      </c>
      <c r="I146" s="66">
        <v>41962</v>
      </c>
      <c r="J146" t="str">
        <f t="shared" si="2"/>
        <v>ADULTEZ</v>
      </c>
    </row>
    <row r="147" spans="2:10" ht="54.95" customHeight="1" x14ac:dyDescent="0.25">
      <c r="B147" s="134"/>
      <c r="C147" s="65"/>
      <c r="D147" s="65" t="s">
        <v>7</v>
      </c>
      <c r="E147" s="65">
        <v>85</v>
      </c>
      <c r="F147" s="66">
        <v>41963</v>
      </c>
      <c r="G147" s="67" t="s">
        <v>295</v>
      </c>
      <c r="H147" s="67" t="s">
        <v>293</v>
      </c>
      <c r="I147" s="66">
        <v>41964</v>
      </c>
      <c r="J147" t="str">
        <f t="shared" si="2"/>
        <v>VEJEZ</v>
      </c>
    </row>
    <row r="148" spans="2:10" ht="54.95" customHeight="1" x14ac:dyDescent="0.25">
      <c r="B148" s="134"/>
      <c r="C148" s="65" t="s">
        <v>6</v>
      </c>
      <c r="D148" s="65"/>
      <c r="E148" s="65">
        <v>41</v>
      </c>
      <c r="F148" s="66">
        <v>41958</v>
      </c>
      <c r="G148" s="67" t="s">
        <v>295</v>
      </c>
      <c r="H148" s="67" t="s">
        <v>293</v>
      </c>
      <c r="I148" s="66">
        <v>41964</v>
      </c>
      <c r="J148" t="str">
        <f t="shared" si="2"/>
        <v>ADULTEZ</v>
      </c>
    </row>
    <row r="149" spans="2:10" ht="54.95" customHeight="1" x14ac:dyDescent="0.25">
      <c r="B149" s="134"/>
      <c r="C149" s="65"/>
      <c r="D149" s="65" t="s">
        <v>7</v>
      </c>
      <c r="E149" s="65">
        <v>88</v>
      </c>
      <c r="F149" s="65" t="s">
        <v>254</v>
      </c>
      <c r="G149" s="67" t="s">
        <v>295</v>
      </c>
      <c r="H149" s="67" t="s">
        <v>293</v>
      </c>
      <c r="I149" s="66">
        <v>41964</v>
      </c>
      <c r="J149" t="str">
        <f t="shared" si="2"/>
        <v>VEJEZ</v>
      </c>
    </row>
    <row r="150" spans="2:10" ht="54.95" customHeight="1" x14ac:dyDescent="0.25">
      <c r="B150" s="134"/>
      <c r="C150" s="65"/>
      <c r="D150" s="65" t="s">
        <v>7</v>
      </c>
      <c r="E150" s="65">
        <v>65</v>
      </c>
      <c r="F150" s="66">
        <v>41962</v>
      </c>
      <c r="G150" s="67" t="s">
        <v>231</v>
      </c>
      <c r="H150" s="67" t="s">
        <v>292</v>
      </c>
      <c r="I150" s="66">
        <v>41968</v>
      </c>
      <c r="J150" t="str">
        <f t="shared" si="2"/>
        <v>VEJEZ</v>
      </c>
    </row>
    <row r="151" spans="2:10" ht="54.95" customHeight="1" x14ac:dyDescent="0.25">
      <c r="B151" s="134"/>
      <c r="C151" s="65"/>
      <c r="D151" s="65" t="s">
        <v>7</v>
      </c>
      <c r="E151" s="65">
        <v>83</v>
      </c>
      <c r="F151" s="66">
        <v>41964</v>
      </c>
      <c r="G151" s="67" t="s">
        <v>295</v>
      </c>
      <c r="H151" s="67" t="s">
        <v>293</v>
      </c>
      <c r="I151" s="66">
        <v>41968</v>
      </c>
      <c r="J151" t="str">
        <f t="shared" si="2"/>
        <v>VEJEZ</v>
      </c>
    </row>
    <row r="152" spans="2:10" ht="54.95" customHeight="1" x14ac:dyDescent="0.25">
      <c r="B152" s="134"/>
      <c r="C152" s="65" t="s">
        <v>6</v>
      </c>
      <c r="D152" s="65"/>
      <c r="E152" s="65">
        <v>58</v>
      </c>
      <c r="F152" s="66">
        <v>41967</v>
      </c>
      <c r="G152" s="67" t="s">
        <v>295</v>
      </c>
      <c r="H152" s="67" t="s">
        <v>293</v>
      </c>
      <c r="I152" s="66">
        <v>41969</v>
      </c>
      <c r="J152" t="str">
        <f t="shared" si="2"/>
        <v>ADULTEZ</v>
      </c>
    </row>
    <row r="153" spans="2:10" ht="28.5" customHeight="1" x14ac:dyDescent="0.25">
      <c r="B153" s="35"/>
      <c r="C153" s="180">
        <f>COUNTA(C140:C152)</f>
        <v>7</v>
      </c>
      <c r="D153" s="180">
        <f>COUNTA(D140:D152)</f>
        <v>6</v>
      </c>
      <c r="E153" s="50"/>
      <c r="F153" s="135"/>
      <c r="G153" s="121"/>
      <c r="H153" s="121"/>
      <c r="I153" s="135"/>
    </row>
    <row r="154" spans="2:10" ht="54.95" customHeight="1" x14ac:dyDescent="0.25">
      <c r="B154" s="102" t="s">
        <v>21</v>
      </c>
      <c r="C154" s="65"/>
      <c r="D154" s="65" t="s">
        <v>7</v>
      </c>
      <c r="E154" s="65">
        <v>79</v>
      </c>
      <c r="F154" s="66">
        <v>41968</v>
      </c>
      <c r="G154" s="67" t="s">
        <v>295</v>
      </c>
      <c r="H154" s="67" t="s">
        <v>292</v>
      </c>
      <c r="I154" s="66">
        <v>41975</v>
      </c>
      <c r="J154" t="str">
        <f t="shared" si="2"/>
        <v>VEJEZ</v>
      </c>
    </row>
    <row r="155" spans="2:10" ht="54.95" customHeight="1" x14ac:dyDescent="0.25">
      <c r="B155" s="134"/>
      <c r="C155" s="65"/>
      <c r="D155" s="65" t="s">
        <v>7</v>
      </c>
      <c r="E155" s="65">
        <v>92</v>
      </c>
      <c r="F155" s="66">
        <v>41973</v>
      </c>
      <c r="G155" s="67" t="s">
        <v>295</v>
      </c>
      <c r="H155" s="67" t="s">
        <v>293</v>
      </c>
      <c r="I155" s="66">
        <v>41977</v>
      </c>
      <c r="J155" t="str">
        <f t="shared" si="2"/>
        <v>VEJEZ</v>
      </c>
    </row>
    <row r="156" spans="2:10" ht="54.95" customHeight="1" x14ac:dyDescent="0.25">
      <c r="B156" s="134"/>
      <c r="C156" s="65"/>
      <c r="D156" s="65" t="s">
        <v>7</v>
      </c>
      <c r="E156" s="65">
        <v>81</v>
      </c>
      <c r="F156" s="66">
        <v>41965</v>
      </c>
      <c r="G156" s="67" t="s">
        <v>124</v>
      </c>
      <c r="H156" s="67" t="s">
        <v>292</v>
      </c>
      <c r="I156" s="66">
        <v>41981</v>
      </c>
      <c r="J156" t="str">
        <f t="shared" si="2"/>
        <v>VEJEZ</v>
      </c>
    </row>
    <row r="157" spans="2:10" ht="54.95" customHeight="1" x14ac:dyDescent="0.25">
      <c r="B157" s="134"/>
      <c r="C157" s="65"/>
      <c r="D157" s="65" t="s">
        <v>7</v>
      </c>
      <c r="E157" s="65">
        <v>79</v>
      </c>
      <c r="F157" s="66">
        <v>41981</v>
      </c>
      <c r="G157" s="67" t="s">
        <v>295</v>
      </c>
      <c r="H157" s="67" t="s">
        <v>293</v>
      </c>
      <c r="I157" s="66">
        <v>41984</v>
      </c>
      <c r="J157" t="str">
        <f t="shared" si="2"/>
        <v>VEJEZ</v>
      </c>
    </row>
    <row r="158" spans="2:10" ht="54.95" customHeight="1" x14ac:dyDescent="0.25">
      <c r="B158" s="134"/>
      <c r="C158" s="65" t="s">
        <v>6</v>
      </c>
      <c r="D158" s="65"/>
      <c r="E158" s="65">
        <v>85</v>
      </c>
      <c r="F158" s="66">
        <v>41963</v>
      </c>
      <c r="G158" s="67" t="s">
        <v>295</v>
      </c>
      <c r="H158" s="67" t="s">
        <v>293</v>
      </c>
      <c r="I158" s="66">
        <v>41984</v>
      </c>
      <c r="J158" t="str">
        <f t="shared" si="2"/>
        <v>VEJEZ</v>
      </c>
    </row>
    <row r="159" spans="2:10" ht="54.95" customHeight="1" x14ac:dyDescent="0.25">
      <c r="B159" s="134"/>
      <c r="C159" s="65"/>
      <c r="D159" s="65" t="s">
        <v>7</v>
      </c>
      <c r="E159" s="65">
        <v>97</v>
      </c>
      <c r="F159" s="66">
        <v>41986</v>
      </c>
      <c r="G159" s="67" t="s">
        <v>295</v>
      </c>
      <c r="H159" s="67" t="s">
        <v>293</v>
      </c>
      <c r="I159" s="66">
        <v>41988</v>
      </c>
      <c r="J159" t="str">
        <f t="shared" si="2"/>
        <v>VEJEZ</v>
      </c>
    </row>
    <row r="160" spans="2:10" ht="54.95" customHeight="1" x14ac:dyDescent="0.25">
      <c r="B160" s="134"/>
      <c r="C160" s="65"/>
      <c r="D160" s="65" t="s">
        <v>7</v>
      </c>
      <c r="E160" s="65">
        <v>66</v>
      </c>
      <c r="F160" s="66">
        <v>41985</v>
      </c>
      <c r="G160" s="67" t="s">
        <v>295</v>
      </c>
      <c r="H160" s="67" t="s">
        <v>293</v>
      </c>
      <c r="I160" s="66">
        <v>41989</v>
      </c>
      <c r="J160" t="str">
        <f t="shared" si="2"/>
        <v>VEJEZ</v>
      </c>
    </row>
    <row r="161" spans="2:10" ht="54.95" customHeight="1" x14ac:dyDescent="0.25">
      <c r="B161" s="134"/>
      <c r="C161" s="65" t="s">
        <v>6</v>
      </c>
      <c r="D161" s="65"/>
      <c r="E161" s="65">
        <v>74</v>
      </c>
      <c r="F161" s="66">
        <v>41978</v>
      </c>
      <c r="G161" s="67" t="s">
        <v>124</v>
      </c>
      <c r="H161" s="67" t="s">
        <v>292</v>
      </c>
      <c r="I161" s="66">
        <v>41990</v>
      </c>
      <c r="J161" t="str">
        <f t="shared" si="2"/>
        <v>VEJEZ</v>
      </c>
    </row>
    <row r="162" spans="2:10" ht="54.95" customHeight="1" x14ac:dyDescent="0.25">
      <c r="B162" s="134"/>
      <c r="C162" s="65" t="s">
        <v>6</v>
      </c>
      <c r="D162" s="65"/>
      <c r="E162" s="65">
        <v>42</v>
      </c>
      <c r="F162" s="66">
        <v>41987</v>
      </c>
      <c r="G162" s="67" t="s">
        <v>295</v>
      </c>
      <c r="H162" s="67" t="s">
        <v>91</v>
      </c>
      <c r="I162" s="66">
        <v>41990</v>
      </c>
      <c r="J162" t="str">
        <f t="shared" si="2"/>
        <v>ADULTEZ</v>
      </c>
    </row>
    <row r="163" spans="2:10" ht="54.95" customHeight="1" x14ac:dyDescent="0.25">
      <c r="B163" s="134"/>
      <c r="C163" s="65"/>
      <c r="D163" s="65" t="s">
        <v>7</v>
      </c>
      <c r="E163" s="65">
        <v>25</v>
      </c>
      <c r="F163" s="66">
        <v>41978</v>
      </c>
      <c r="G163" s="67" t="s">
        <v>46</v>
      </c>
      <c r="H163" s="67" t="s">
        <v>292</v>
      </c>
      <c r="I163" s="66">
        <v>41991</v>
      </c>
      <c r="J163" t="str">
        <f t="shared" si="2"/>
        <v>JUVENTUD</v>
      </c>
    </row>
    <row r="164" spans="2:10" ht="54.95" customHeight="1" x14ac:dyDescent="0.25">
      <c r="B164" s="134"/>
      <c r="C164" s="65"/>
      <c r="D164" s="65" t="s">
        <v>7</v>
      </c>
      <c r="E164" s="65">
        <v>92</v>
      </c>
      <c r="F164" s="66">
        <v>41989</v>
      </c>
      <c r="G164" s="67" t="s">
        <v>295</v>
      </c>
      <c r="H164" s="67" t="s">
        <v>293</v>
      </c>
      <c r="I164" s="66">
        <v>41991</v>
      </c>
      <c r="J164" t="str">
        <f t="shared" si="2"/>
        <v>VEJEZ</v>
      </c>
    </row>
    <row r="165" spans="2:10" ht="54.95" customHeight="1" x14ac:dyDescent="0.25">
      <c r="B165" s="134"/>
      <c r="C165" s="65" t="s">
        <v>6</v>
      </c>
      <c r="D165" s="65"/>
      <c r="E165" s="65">
        <v>25</v>
      </c>
      <c r="F165" s="66">
        <v>41982</v>
      </c>
      <c r="G165" s="67" t="s">
        <v>234</v>
      </c>
      <c r="H165" s="67" t="s">
        <v>292</v>
      </c>
      <c r="I165" s="66">
        <v>41992</v>
      </c>
      <c r="J165" t="str">
        <f t="shared" si="2"/>
        <v>JUVENTUD</v>
      </c>
    </row>
    <row r="166" spans="2:10" ht="54.95" customHeight="1" x14ac:dyDescent="0.25">
      <c r="B166" s="134"/>
      <c r="C166" s="65"/>
      <c r="D166" s="65" t="s">
        <v>7</v>
      </c>
      <c r="E166" s="65">
        <v>67</v>
      </c>
      <c r="F166" s="66">
        <v>41988</v>
      </c>
      <c r="G166" s="67" t="s">
        <v>231</v>
      </c>
      <c r="H166" s="67" t="s">
        <v>292</v>
      </c>
      <c r="I166" s="66">
        <v>41995</v>
      </c>
      <c r="J166" t="str">
        <f t="shared" si="2"/>
        <v>VEJEZ</v>
      </c>
    </row>
    <row r="167" spans="2:10" ht="54.95" customHeight="1" x14ac:dyDescent="0.25">
      <c r="B167" s="134"/>
      <c r="C167" s="65" t="s">
        <v>6</v>
      </c>
      <c r="D167" s="65"/>
      <c r="E167" s="65">
        <v>44</v>
      </c>
      <c r="F167" s="66">
        <v>41990</v>
      </c>
      <c r="G167" s="67" t="s">
        <v>295</v>
      </c>
      <c r="H167" s="67" t="s">
        <v>293</v>
      </c>
      <c r="I167" s="66">
        <v>41995</v>
      </c>
      <c r="J167" t="str">
        <f t="shared" si="2"/>
        <v>ADULTEZ</v>
      </c>
    </row>
    <row r="168" spans="2:10" ht="32.25" customHeight="1" x14ac:dyDescent="0.25">
      <c r="B168" s="35"/>
      <c r="C168" s="180">
        <f>COUNTA(C154:C167)</f>
        <v>5</v>
      </c>
      <c r="D168" s="180">
        <f>COUNTA(D154:D167)</f>
        <v>9</v>
      </c>
      <c r="E168" s="50"/>
      <c r="F168" s="50"/>
      <c r="G168" s="121"/>
      <c r="H168" s="121"/>
      <c r="I168" s="50"/>
    </row>
    <row r="172" spans="2:10" ht="15" customHeight="1" x14ac:dyDescent="0.25">
      <c r="C172" s="264"/>
      <c r="D172" s="270">
        <f>SUM(D168+D153+D139+D122+D105+D96+D78+D65+D54+D43+D29+D20)</f>
        <v>69</v>
      </c>
      <c r="E172" s="270"/>
    </row>
    <row r="173" spans="2:10" ht="15" customHeight="1" x14ac:dyDescent="0.25">
      <c r="C173" s="264"/>
      <c r="D173" s="270"/>
      <c r="E173" s="270"/>
    </row>
    <row r="174" spans="2:10" ht="15" customHeight="1" x14ac:dyDescent="0.25">
      <c r="C174" s="265"/>
      <c r="D174" s="265">
        <f>SUM(C168+C153+C139+C122+C105+C96+C78+C65+C54+C43+C29+C20)</f>
        <v>84</v>
      </c>
      <c r="E174" s="265"/>
      <c r="F174">
        <f>SUM(D172:E175)</f>
        <v>153</v>
      </c>
    </row>
    <row r="175" spans="2:10" ht="15" customHeight="1" x14ac:dyDescent="0.25">
      <c r="C175" s="265"/>
      <c r="D175" s="265"/>
      <c r="E175" s="265"/>
    </row>
  </sheetData>
  <mergeCells count="14">
    <mergeCell ref="C174:C175"/>
    <mergeCell ref="D174:E175"/>
    <mergeCell ref="C3:D3"/>
    <mergeCell ref="B1:E1"/>
    <mergeCell ref="C172:C173"/>
    <mergeCell ref="D172:E173"/>
    <mergeCell ref="L12:M12"/>
    <mergeCell ref="L13:M13"/>
    <mergeCell ref="L14:M14"/>
    <mergeCell ref="L7:M7"/>
    <mergeCell ref="L8:M8"/>
    <mergeCell ref="L9:M9"/>
    <mergeCell ref="L10:M10"/>
    <mergeCell ref="L11:M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zoomScale="70" zoomScaleNormal="70" workbookViewId="0">
      <selection activeCell="G9" sqref="G9"/>
    </sheetView>
  </sheetViews>
  <sheetFormatPr baseColWidth="10" defaultRowHeight="15" x14ac:dyDescent="0.25"/>
  <cols>
    <col min="2" max="2" width="9.28515625" customWidth="1"/>
    <col min="3" max="3" width="6.28515625" customWidth="1"/>
    <col min="4" max="4" width="7.140625" customWidth="1"/>
    <col min="5" max="5" width="10.85546875" bestFit="1" customWidth="1"/>
    <col min="6" max="6" width="26" customWidth="1"/>
    <col min="7" max="7" width="39.5703125" customWidth="1"/>
    <col min="8" max="8" width="16.85546875" customWidth="1"/>
    <col min="9" max="9" width="12.85546875" customWidth="1"/>
    <col min="10" max="10" width="12" hidden="1" customWidth="1"/>
  </cols>
  <sheetData>
    <row r="1" spans="2:15" ht="15.75" x14ac:dyDescent="0.25">
      <c r="B1" s="271" t="s">
        <v>0</v>
      </c>
      <c r="C1" s="272"/>
      <c r="D1" s="272"/>
      <c r="E1" s="272"/>
      <c r="F1" s="181"/>
      <c r="G1" s="182">
        <v>2015</v>
      </c>
      <c r="H1" s="183"/>
      <c r="I1" s="181"/>
      <c r="J1" s="5"/>
      <c r="K1" s="5"/>
      <c r="L1" s="5"/>
    </row>
    <row r="2" spans="2:15" x14ac:dyDescent="0.25">
      <c r="B2" s="181"/>
      <c r="C2" s="181"/>
      <c r="D2" s="181"/>
      <c r="E2" s="181"/>
      <c r="F2" s="181"/>
      <c r="G2" s="183"/>
      <c r="H2" s="183"/>
      <c r="I2" s="181"/>
      <c r="J2" s="5"/>
      <c r="K2" s="5"/>
      <c r="L2" s="5"/>
    </row>
    <row r="3" spans="2:15" ht="47.25" customHeight="1" x14ac:dyDescent="0.25">
      <c r="B3" s="37"/>
      <c r="C3" s="266" t="s">
        <v>5</v>
      </c>
      <c r="D3" s="267"/>
      <c r="E3" s="37" t="s">
        <v>2</v>
      </c>
      <c r="F3" s="37" t="s">
        <v>3</v>
      </c>
      <c r="G3" s="38" t="s">
        <v>9</v>
      </c>
      <c r="H3" s="38" t="s">
        <v>87</v>
      </c>
      <c r="I3" s="37" t="s">
        <v>8</v>
      </c>
      <c r="J3" s="3"/>
      <c r="K3" s="5"/>
      <c r="L3" s="5"/>
    </row>
    <row r="4" spans="2:15" ht="60" customHeight="1" x14ac:dyDescent="0.25">
      <c r="B4" s="127" t="s">
        <v>4</v>
      </c>
      <c r="C4" s="129"/>
      <c r="D4" s="127" t="s">
        <v>6</v>
      </c>
      <c r="E4" s="127">
        <v>25</v>
      </c>
      <c r="F4" s="128">
        <v>42001</v>
      </c>
      <c r="G4" s="129" t="s">
        <v>296</v>
      </c>
      <c r="H4" s="129" t="s">
        <v>88</v>
      </c>
      <c r="I4" s="128">
        <v>42009</v>
      </c>
      <c r="J4" s="32" t="str">
        <f>IF(E4&lt;=5,"PRIMERA INFANCIA",IF(E4&lt;=11,"INFANCIA",IF(E4&lt;=18,"ADOLESCENCIA",IF(E4&lt;=26,"JUVENTUD",IF(E4&lt;=59,"ADULTEZ",IF(E4&gt;60,"VEJEZ"))))))</f>
        <v>JUVENTUD</v>
      </c>
      <c r="K4" s="5"/>
      <c r="L4" s="5"/>
    </row>
    <row r="5" spans="2:15" ht="60" customHeight="1" x14ac:dyDescent="0.25">
      <c r="B5" s="127"/>
      <c r="C5" s="127" t="s">
        <v>7</v>
      </c>
      <c r="D5" s="127"/>
      <c r="E5" s="127">
        <v>88</v>
      </c>
      <c r="F5" s="128">
        <v>41993</v>
      </c>
      <c r="G5" s="129" t="s">
        <v>106</v>
      </c>
      <c r="H5" s="129" t="s">
        <v>292</v>
      </c>
      <c r="I5" s="128">
        <v>42009</v>
      </c>
      <c r="J5" s="32" t="str">
        <f>IF(E5&lt;=5,"PRIMERA INFANCIA",IF(E5&lt;=11,"INFANCIA",IF(E5&lt;=18,"ADOLESCENCIA",IF(E5&lt;=26,"JUVENTUD",IF(E5&lt;=59,"ADULTEZ",IF(E5&gt;60,"VEJEZ"))))))</f>
        <v>VEJEZ</v>
      </c>
      <c r="K5" s="5"/>
      <c r="L5" s="5"/>
    </row>
    <row r="6" spans="2:15" ht="60" customHeight="1" x14ac:dyDescent="0.25">
      <c r="B6" s="127"/>
      <c r="C6" s="127" t="s">
        <v>7</v>
      </c>
      <c r="D6" s="127"/>
      <c r="E6" s="127">
        <v>11</v>
      </c>
      <c r="F6" s="128">
        <v>42007</v>
      </c>
      <c r="G6" s="129" t="s">
        <v>107</v>
      </c>
      <c r="H6" s="129" t="s">
        <v>108</v>
      </c>
      <c r="I6" s="128">
        <v>42010</v>
      </c>
      <c r="J6" s="32" t="str">
        <f t="shared" ref="J6:J69" si="0">IF(E6&lt;=5,"PRIMERA INFANCIA",IF(E6&lt;=11,"INFANCIA",IF(E6&lt;=18,"ADOLESCENCIA",IF(E6&lt;=26,"JUVENTUD",IF(E6&lt;=59,"ADULTEZ",IF(E6&gt;60,"VEJEZ"))))))</f>
        <v>INFANCIA</v>
      </c>
      <c r="K6" s="5"/>
      <c r="L6" s="5"/>
    </row>
    <row r="7" spans="2:15" ht="60" customHeight="1" x14ac:dyDescent="0.25">
      <c r="B7" s="127"/>
      <c r="C7" s="129"/>
      <c r="D7" s="127" t="s">
        <v>6</v>
      </c>
      <c r="E7" s="127">
        <v>26</v>
      </c>
      <c r="F7" s="128">
        <v>42003</v>
      </c>
      <c r="G7" s="129" t="s">
        <v>295</v>
      </c>
      <c r="H7" s="129" t="s">
        <v>292</v>
      </c>
      <c r="I7" s="128">
        <v>42011</v>
      </c>
      <c r="J7" s="32" t="str">
        <f t="shared" si="0"/>
        <v>JUVENTUD</v>
      </c>
      <c r="K7" s="5"/>
      <c r="L7" s="5"/>
      <c r="M7" s="244" t="s">
        <v>297</v>
      </c>
      <c r="N7" s="244"/>
      <c r="O7" s="240">
        <f>COUNTIF(J4:J186,"PRIMERA INFANCIA")</f>
        <v>4</v>
      </c>
    </row>
    <row r="8" spans="2:15" ht="60" customHeight="1" x14ac:dyDescent="0.25">
      <c r="B8" s="127"/>
      <c r="C8" s="127" t="s">
        <v>7</v>
      </c>
      <c r="D8" s="129"/>
      <c r="E8" s="127">
        <v>58</v>
      </c>
      <c r="F8" s="128">
        <v>42011</v>
      </c>
      <c r="G8" s="129" t="s">
        <v>109</v>
      </c>
      <c r="H8" s="129" t="s">
        <v>292</v>
      </c>
      <c r="I8" s="128">
        <v>42012</v>
      </c>
      <c r="J8" s="32" t="str">
        <f t="shared" si="0"/>
        <v>ADULTEZ</v>
      </c>
      <c r="K8" s="5"/>
      <c r="L8" s="5"/>
      <c r="M8" s="244" t="s">
        <v>298</v>
      </c>
      <c r="N8" s="244"/>
      <c r="O8" s="240">
        <f>COUNTIF(J4:J186,"INFANCIA")</f>
        <v>2</v>
      </c>
    </row>
    <row r="9" spans="2:15" ht="60" customHeight="1" x14ac:dyDescent="0.25">
      <c r="B9" s="127"/>
      <c r="C9" s="127"/>
      <c r="D9" s="127" t="s">
        <v>6</v>
      </c>
      <c r="E9" s="127">
        <v>94</v>
      </c>
      <c r="F9" s="128">
        <v>42011</v>
      </c>
      <c r="G9" s="129" t="s">
        <v>295</v>
      </c>
      <c r="H9" s="129" t="s">
        <v>292</v>
      </c>
      <c r="I9" s="128">
        <v>42012</v>
      </c>
      <c r="J9" s="32" t="str">
        <f t="shared" si="0"/>
        <v>VEJEZ</v>
      </c>
      <c r="K9" s="5"/>
      <c r="L9" s="5"/>
      <c r="M9" s="244" t="s">
        <v>299</v>
      </c>
      <c r="N9" s="244"/>
      <c r="O9" s="240">
        <f>COUNTIF(J4:J186,"ADOLESCENCIA")</f>
        <v>2</v>
      </c>
    </row>
    <row r="10" spans="2:15" ht="60" customHeight="1" x14ac:dyDescent="0.25">
      <c r="B10" s="127"/>
      <c r="C10" s="127"/>
      <c r="D10" s="127" t="s">
        <v>6</v>
      </c>
      <c r="E10" s="127">
        <v>35</v>
      </c>
      <c r="F10" s="128">
        <v>42005</v>
      </c>
      <c r="G10" s="129" t="s">
        <v>295</v>
      </c>
      <c r="H10" s="129" t="s">
        <v>292</v>
      </c>
      <c r="I10" s="128">
        <v>42012</v>
      </c>
      <c r="J10" s="32" t="str">
        <f t="shared" si="0"/>
        <v>ADULTEZ</v>
      </c>
      <c r="K10" s="5"/>
      <c r="L10" s="5"/>
      <c r="M10" s="244" t="s">
        <v>300</v>
      </c>
      <c r="N10" s="244"/>
      <c r="O10" s="240">
        <f>COUNTIF(J4:J186,"JUVENTUD")</f>
        <v>15</v>
      </c>
    </row>
    <row r="11" spans="2:15" ht="60" customHeight="1" x14ac:dyDescent="0.25">
      <c r="B11" s="127"/>
      <c r="C11" s="127"/>
      <c r="D11" s="127" t="s">
        <v>6</v>
      </c>
      <c r="E11" s="127">
        <v>25</v>
      </c>
      <c r="F11" s="184">
        <v>42011</v>
      </c>
      <c r="G11" s="129" t="s">
        <v>296</v>
      </c>
      <c r="H11" s="129" t="s">
        <v>88</v>
      </c>
      <c r="I11" s="128">
        <v>42017</v>
      </c>
      <c r="J11" s="32" t="str">
        <f t="shared" si="0"/>
        <v>JUVENTUD</v>
      </c>
      <c r="K11" s="5"/>
      <c r="L11" s="5"/>
      <c r="M11" s="244" t="s">
        <v>301</v>
      </c>
      <c r="N11" s="244"/>
      <c r="O11" s="240">
        <f>COUNTIF(J4:J186,"ADULTEZ")</f>
        <v>56</v>
      </c>
    </row>
    <row r="12" spans="2:15" ht="60" customHeight="1" x14ac:dyDescent="0.25">
      <c r="B12" s="127"/>
      <c r="C12" s="127"/>
      <c r="D12" s="127" t="s">
        <v>6</v>
      </c>
      <c r="E12" s="127">
        <v>21</v>
      </c>
      <c r="F12" s="127" t="s">
        <v>110</v>
      </c>
      <c r="G12" s="129" t="s">
        <v>296</v>
      </c>
      <c r="H12" s="129" t="s">
        <v>88</v>
      </c>
      <c r="I12" s="128">
        <v>42018</v>
      </c>
      <c r="J12" s="32" t="str">
        <f t="shared" si="0"/>
        <v>JUVENTUD</v>
      </c>
      <c r="K12" s="5"/>
      <c r="L12" s="5"/>
      <c r="M12" s="244" t="s">
        <v>302</v>
      </c>
      <c r="N12" s="244"/>
      <c r="O12" s="240">
        <f>COUNTIF(J4:J186,"VEJEZ")</f>
        <v>94</v>
      </c>
    </row>
    <row r="13" spans="2:15" ht="60" customHeight="1" x14ac:dyDescent="0.3">
      <c r="B13" s="127"/>
      <c r="C13" s="127" t="s">
        <v>7</v>
      </c>
      <c r="D13" s="127"/>
      <c r="E13" s="127">
        <v>63</v>
      </c>
      <c r="F13" s="128">
        <v>41986</v>
      </c>
      <c r="G13" s="129" t="s">
        <v>130</v>
      </c>
      <c r="H13" s="129" t="s">
        <v>292</v>
      </c>
      <c r="I13" s="128">
        <v>42018</v>
      </c>
      <c r="J13" s="32" t="str">
        <f t="shared" si="0"/>
        <v>VEJEZ</v>
      </c>
      <c r="K13" s="5"/>
      <c r="L13" s="5"/>
      <c r="M13" s="251" t="s">
        <v>10</v>
      </c>
      <c r="N13" s="252"/>
      <c r="O13" s="243">
        <f>SUM(O7:O12,O14)</f>
        <v>173</v>
      </c>
    </row>
    <row r="14" spans="2:15" ht="60" customHeight="1" x14ac:dyDescent="0.3">
      <c r="B14" s="127"/>
      <c r="C14" s="127"/>
      <c r="D14" s="127" t="s">
        <v>6</v>
      </c>
      <c r="E14" s="127">
        <v>52</v>
      </c>
      <c r="F14" s="128">
        <v>42022</v>
      </c>
      <c r="G14" s="129" t="s">
        <v>111</v>
      </c>
      <c r="H14" s="129" t="s">
        <v>292</v>
      </c>
      <c r="I14" s="128">
        <v>42023</v>
      </c>
      <c r="J14" s="32" t="str">
        <f t="shared" si="0"/>
        <v>ADULTEZ</v>
      </c>
      <c r="K14" s="5"/>
      <c r="L14" s="5"/>
      <c r="M14" s="253" t="s">
        <v>291</v>
      </c>
      <c r="N14" s="253"/>
      <c r="O14" s="243">
        <v>0</v>
      </c>
    </row>
    <row r="15" spans="2:15" ht="60" customHeight="1" x14ac:dyDescent="0.25">
      <c r="B15" s="127"/>
      <c r="C15" s="127"/>
      <c r="D15" s="127" t="s">
        <v>6</v>
      </c>
      <c r="E15" s="127">
        <v>32</v>
      </c>
      <c r="F15" s="128">
        <v>42015</v>
      </c>
      <c r="G15" s="129" t="s">
        <v>296</v>
      </c>
      <c r="H15" s="129" t="s">
        <v>88</v>
      </c>
      <c r="I15" s="128">
        <v>42024</v>
      </c>
      <c r="J15" s="32" t="str">
        <f t="shared" si="0"/>
        <v>ADULTEZ</v>
      </c>
      <c r="K15" s="5"/>
      <c r="L15" s="5"/>
    </row>
    <row r="16" spans="2:15" ht="60" customHeight="1" x14ac:dyDescent="0.25">
      <c r="B16" s="127"/>
      <c r="C16" s="127"/>
      <c r="D16" s="127" t="s">
        <v>6</v>
      </c>
      <c r="E16" s="127">
        <v>95</v>
      </c>
      <c r="F16" s="128">
        <v>42020</v>
      </c>
      <c r="G16" s="129" t="s">
        <v>295</v>
      </c>
      <c r="H16" s="129" t="s">
        <v>292</v>
      </c>
      <c r="I16" s="128">
        <v>42024</v>
      </c>
      <c r="J16" s="32" t="str">
        <f t="shared" si="0"/>
        <v>VEJEZ</v>
      </c>
      <c r="K16" s="5"/>
      <c r="L16" s="5"/>
    </row>
    <row r="17" spans="2:12" ht="60" customHeight="1" x14ac:dyDescent="0.25">
      <c r="B17" s="127"/>
      <c r="C17" s="127"/>
      <c r="D17" s="127" t="s">
        <v>6</v>
      </c>
      <c r="E17" s="127">
        <v>58</v>
      </c>
      <c r="F17" s="128">
        <v>42019</v>
      </c>
      <c r="G17" s="129" t="s">
        <v>296</v>
      </c>
      <c r="H17" s="129" t="s">
        <v>88</v>
      </c>
      <c r="I17" s="128">
        <v>42025</v>
      </c>
      <c r="J17" s="32" t="str">
        <f t="shared" si="0"/>
        <v>ADULTEZ</v>
      </c>
      <c r="K17" s="5"/>
      <c r="L17" s="5"/>
    </row>
    <row r="18" spans="2:12" ht="60" customHeight="1" x14ac:dyDescent="0.25">
      <c r="B18" s="127"/>
      <c r="C18" s="127" t="s">
        <v>7</v>
      </c>
      <c r="D18" s="127"/>
      <c r="E18" s="127">
        <v>86</v>
      </c>
      <c r="F18" s="128">
        <v>33667</v>
      </c>
      <c r="G18" s="129" t="s">
        <v>112</v>
      </c>
      <c r="H18" s="129" t="s">
        <v>293</v>
      </c>
      <c r="I18" s="128">
        <v>42027</v>
      </c>
      <c r="J18" s="32" t="str">
        <f t="shared" si="0"/>
        <v>VEJEZ</v>
      </c>
      <c r="K18" s="5"/>
      <c r="L18" s="5"/>
    </row>
    <row r="19" spans="2:12" ht="60" customHeight="1" x14ac:dyDescent="0.25">
      <c r="B19" s="127"/>
      <c r="C19" s="127"/>
      <c r="D19" s="127" t="s">
        <v>6</v>
      </c>
      <c r="E19" s="127">
        <v>77</v>
      </c>
      <c r="F19" s="128">
        <v>42027</v>
      </c>
      <c r="G19" s="129" t="s">
        <v>295</v>
      </c>
      <c r="H19" s="129" t="s">
        <v>293</v>
      </c>
      <c r="I19" s="128">
        <v>42030</v>
      </c>
      <c r="J19" s="32" t="str">
        <f t="shared" si="0"/>
        <v>VEJEZ</v>
      </c>
      <c r="K19" s="5"/>
      <c r="L19" s="5"/>
    </row>
    <row r="20" spans="2:12" ht="60" customHeight="1" x14ac:dyDescent="0.25">
      <c r="B20" s="127"/>
      <c r="C20" s="127"/>
      <c r="D20" s="127" t="s">
        <v>6</v>
      </c>
      <c r="E20" s="127">
        <v>33</v>
      </c>
      <c r="F20" s="128">
        <v>42013</v>
      </c>
      <c r="G20" s="129" t="s">
        <v>295</v>
      </c>
      <c r="H20" s="129" t="s">
        <v>292</v>
      </c>
      <c r="I20" s="128">
        <v>42031</v>
      </c>
      <c r="J20" s="32" t="str">
        <f t="shared" si="0"/>
        <v>ADULTEZ</v>
      </c>
      <c r="K20" s="5"/>
      <c r="L20" s="5"/>
    </row>
    <row r="21" spans="2:12" ht="60" customHeight="1" x14ac:dyDescent="0.25">
      <c r="B21" s="127"/>
      <c r="C21" s="127"/>
      <c r="D21" s="127" t="s">
        <v>6</v>
      </c>
      <c r="E21" s="127">
        <v>54</v>
      </c>
      <c r="F21" s="128">
        <v>42015</v>
      </c>
      <c r="G21" s="129" t="s">
        <v>314</v>
      </c>
      <c r="H21" s="129" t="s">
        <v>88</v>
      </c>
      <c r="I21" s="128">
        <v>42032</v>
      </c>
      <c r="J21" s="32" t="str">
        <f t="shared" si="0"/>
        <v>ADULTEZ</v>
      </c>
      <c r="K21" s="5"/>
      <c r="L21" s="5"/>
    </row>
    <row r="22" spans="2:12" ht="60" customHeight="1" x14ac:dyDescent="0.25">
      <c r="B22" s="166"/>
      <c r="C22" s="185">
        <f>COUNTA(C4:C21)</f>
        <v>5</v>
      </c>
      <c r="D22" s="185">
        <f>COUNTA(D4:D21)</f>
        <v>13</v>
      </c>
      <c r="E22" s="166"/>
      <c r="F22" s="186"/>
      <c r="G22" s="187"/>
      <c r="H22" s="187"/>
      <c r="I22" s="186"/>
      <c r="J22" s="32"/>
      <c r="K22" s="5"/>
      <c r="L22" s="5"/>
    </row>
    <row r="23" spans="2:12" ht="60" customHeight="1" x14ac:dyDescent="0.25">
      <c r="B23" s="127" t="s">
        <v>11</v>
      </c>
      <c r="C23" s="127"/>
      <c r="D23" s="127" t="s">
        <v>6</v>
      </c>
      <c r="E23" s="127">
        <v>78</v>
      </c>
      <c r="F23" s="128">
        <v>42030</v>
      </c>
      <c r="G23" s="129" t="s">
        <v>295</v>
      </c>
      <c r="H23" s="129" t="s">
        <v>292</v>
      </c>
      <c r="I23" s="128">
        <v>42037</v>
      </c>
      <c r="J23" s="32" t="str">
        <f t="shared" si="0"/>
        <v>VEJEZ</v>
      </c>
      <c r="K23" s="5"/>
      <c r="L23" s="5"/>
    </row>
    <row r="24" spans="2:12" ht="60" customHeight="1" x14ac:dyDescent="0.25">
      <c r="B24" s="127"/>
      <c r="C24" s="127" t="s">
        <v>7</v>
      </c>
      <c r="D24" s="127"/>
      <c r="E24" s="127">
        <v>75</v>
      </c>
      <c r="F24" s="128">
        <v>42035</v>
      </c>
      <c r="G24" s="129" t="s">
        <v>113</v>
      </c>
      <c r="H24" s="129" t="s">
        <v>292</v>
      </c>
      <c r="I24" s="128">
        <v>42037</v>
      </c>
      <c r="J24" s="32" t="str">
        <f t="shared" si="0"/>
        <v>VEJEZ</v>
      </c>
      <c r="K24" s="5"/>
      <c r="L24" s="5"/>
    </row>
    <row r="25" spans="2:12" ht="60" customHeight="1" x14ac:dyDescent="0.25">
      <c r="B25" s="127"/>
      <c r="C25" s="127"/>
      <c r="D25" s="127" t="s">
        <v>6</v>
      </c>
      <c r="E25" s="127">
        <v>85</v>
      </c>
      <c r="F25" s="128">
        <v>42036</v>
      </c>
      <c r="G25" s="129" t="s">
        <v>114</v>
      </c>
      <c r="H25" s="129" t="s">
        <v>292</v>
      </c>
      <c r="I25" s="128">
        <v>42037</v>
      </c>
      <c r="J25" s="32" t="str">
        <f t="shared" si="0"/>
        <v>VEJEZ</v>
      </c>
      <c r="K25" s="5"/>
      <c r="L25" s="5"/>
    </row>
    <row r="26" spans="2:12" ht="60" customHeight="1" x14ac:dyDescent="0.25">
      <c r="B26" s="127"/>
      <c r="C26" s="127"/>
      <c r="D26" s="127" t="s">
        <v>6</v>
      </c>
      <c r="E26" s="127">
        <v>49</v>
      </c>
      <c r="F26" s="128">
        <v>42037</v>
      </c>
      <c r="G26" s="129" t="s">
        <v>114</v>
      </c>
      <c r="H26" s="129" t="s">
        <v>292</v>
      </c>
      <c r="I26" s="128">
        <v>42039</v>
      </c>
      <c r="J26" s="32" t="str">
        <f t="shared" si="0"/>
        <v>ADULTEZ</v>
      </c>
      <c r="K26" s="5"/>
      <c r="L26" s="5"/>
    </row>
    <row r="27" spans="2:12" ht="60" customHeight="1" x14ac:dyDescent="0.25">
      <c r="B27" s="127"/>
      <c r="C27" s="127" t="s">
        <v>7</v>
      </c>
      <c r="D27" s="127"/>
      <c r="E27" s="127">
        <v>91</v>
      </c>
      <c r="F27" s="128">
        <v>42038</v>
      </c>
      <c r="G27" s="129" t="s">
        <v>295</v>
      </c>
      <c r="H27" s="129" t="s">
        <v>293</v>
      </c>
      <c r="I27" s="128">
        <v>42041</v>
      </c>
      <c r="J27" s="32" t="str">
        <f t="shared" si="0"/>
        <v>VEJEZ</v>
      </c>
      <c r="K27" s="5"/>
      <c r="L27" s="5"/>
    </row>
    <row r="28" spans="2:12" ht="60" customHeight="1" x14ac:dyDescent="0.25">
      <c r="B28" s="127"/>
      <c r="C28" s="127" t="s">
        <v>7</v>
      </c>
      <c r="D28" s="127"/>
      <c r="E28" s="127">
        <v>44</v>
      </c>
      <c r="F28" s="128">
        <v>42020</v>
      </c>
      <c r="G28" s="129" t="s">
        <v>295</v>
      </c>
      <c r="H28" s="129" t="s">
        <v>293</v>
      </c>
      <c r="I28" s="128">
        <v>42041</v>
      </c>
      <c r="J28" s="32" t="str">
        <f t="shared" si="0"/>
        <v>ADULTEZ</v>
      </c>
      <c r="K28" s="5"/>
      <c r="L28" s="5"/>
    </row>
    <row r="29" spans="2:12" ht="60" customHeight="1" x14ac:dyDescent="0.25">
      <c r="B29" s="127"/>
      <c r="C29" s="127"/>
      <c r="D29" s="127" t="s">
        <v>6</v>
      </c>
      <c r="E29" s="127">
        <v>76</v>
      </c>
      <c r="F29" s="128">
        <v>42161</v>
      </c>
      <c r="G29" s="129" t="s">
        <v>295</v>
      </c>
      <c r="H29" s="129" t="s">
        <v>293</v>
      </c>
      <c r="I29" s="127" t="s">
        <v>115</v>
      </c>
      <c r="J29" s="32" t="str">
        <f t="shared" si="0"/>
        <v>VEJEZ</v>
      </c>
      <c r="K29" s="5"/>
      <c r="L29" s="5"/>
    </row>
    <row r="30" spans="2:12" ht="60" customHeight="1" x14ac:dyDescent="0.25">
      <c r="B30" s="127"/>
      <c r="C30" s="127"/>
      <c r="D30" s="127" t="s">
        <v>6</v>
      </c>
      <c r="E30" s="127">
        <v>82</v>
      </c>
      <c r="F30" s="128">
        <v>42039</v>
      </c>
      <c r="G30" s="129" t="s">
        <v>295</v>
      </c>
      <c r="H30" s="129" t="s">
        <v>88</v>
      </c>
      <c r="I30" s="128">
        <v>42044</v>
      </c>
      <c r="J30" s="32" t="str">
        <f t="shared" si="0"/>
        <v>VEJEZ</v>
      </c>
      <c r="K30" s="5"/>
      <c r="L30" s="5"/>
    </row>
    <row r="31" spans="2:12" ht="60" customHeight="1" x14ac:dyDescent="0.25">
      <c r="B31" s="127"/>
      <c r="C31" s="127"/>
      <c r="D31" s="127" t="s">
        <v>6</v>
      </c>
      <c r="E31" s="127">
        <v>77</v>
      </c>
      <c r="F31" s="128">
        <v>42035</v>
      </c>
      <c r="G31" s="129" t="s">
        <v>295</v>
      </c>
      <c r="H31" s="129" t="s">
        <v>293</v>
      </c>
      <c r="I31" s="128">
        <v>42044</v>
      </c>
      <c r="J31" s="32" t="str">
        <f t="shared" si="0"/>
        <v>VEJEZ</v>
      </c>
      <c r="K31" s="5"/>
      <c r="L31" s="5"/>
    </row>
    <row r="32" spans="2:12" ht="60" customHeight="1" x14ac:dyDescent="0.25">
      <c r="B32" s="127"/>
      <c r="C32" s="127" t="s">
        <v>7</v>
      </c>
      <c r="D32" s="127"/>
      <c r="E32" s="127">
        <v>83</v>
      </c>
      <c r="F32" s="128">
        <v>41266</v>
      </c>
      <c r="G32" s="129" t="s">
        <v>295</v>
      </c>
      <c r="H32" s="129" t="s">
        <v>293</v>
      </c>
      <c r="I32" s="128">
        <v>42044</v>
      </c>
      <c r="J32" s="32" t="str">
        <f t="shared" si="0"/>
        <v>VEJEZ</v>
      </c>
      <c r="K32" s="5"/>
      <c r="L32" s="5"/>
    </row>
    <row r="33" spans="2:12" ht="60" customHeight="1" x14ac:dyDescent="0.25">
      <c r="B33" s="127"/>
      <c r="C33" s="127" t="s">
        <v>7</v>
      </c>
      <c r="D33" s="127"/>
      <c r="E33" s="127">
        <v>75</v>
      </c>
      <c r="F33" s="128">
        <v>42044</v>
      </c>
      <c r="G33" s="129" t="s">
        <v>70</v>
      </c>
      <c r="H33" s="129" t="s">
        <v>292</v>
      </c>
      <c r="I33" s="128">
        <v>42045</v>
      </c>
      <c r="J33" s="32" t="str">
        <f t="shared" si="0"/>
        <v>VEJEZ</v>
      </c>
      <c r="K33" s="5"/>
      <c r="L33" s="5"/>
    </row>
    <row r="34" spans="2:12" ht="60" customHeight="1" x14ac:dyDescent="0.25">
      <c r="B34" s="127"/>
      <c r="C34" s="127" t="s">
        <v>7</v>
      </c>
      <c r="D34" s="127"/>
      <c r="E34" s="127">
        <v>51</v>
      </c>
      <c r="F34" s="128">
        <v>42041</v>
      </c>
      <c r="G34" s="129" t="s">
        <v>66</v>
      </c>
      <c r="H34" s="129" t="s">
        <v>292</v>
      </c>
      <c r="I34" s="128">
        <v>42046</v>
      </c>
      <c r="J34" s="32" t="str">
        <f t="shared" si="0"/>
        <v>ADULTEZ</v>
      </c>
      <c r="K34" s="5"/>
      <c r="L34" s="5"/>
    </row>
    <row r="35" spans="2:12" ht="60" customHeight="1" x14ac:dyDescent="0.25">
      <c r="B35" s="127"/>
      <c r="C35" s="127" t="s">
        <v>7</v>
      </c>
      <c r="D35" s="127"/>
      <c r="E35" s="127">
        <v>39</v>
      </c>
      <c r="F35" s="128">
        <v>42048</v>
      </c>
      <c r="G35" s="129" t="s">
        <v>295</v>
      </c>
      <c r="H35" s="129" t="s">
        <v>292</v>
      </c>
      <c r="I35" s="128">
        <v>42051</v>
      </c>
      <c r="J35" s="32" t="str">
        <f t="shared" si="0"/>
        <v>ADULTEZ</v>
      </c>
      <c r="K35" s="5"/>
      <c r="L35" s="5"/>
    </row>
    <row r="36" spans="2:12" ht="60" customHeight="1" x14ac:dyDescent="0.25">
      <c r="B36" s="127"/>
      <c r="C36" s="127" t="s">
        <v>7</v>
      </c>
      <c r="D36" s="127"/>
      <c r="E36" s="127">
        <v>56</v>
      </c>
      <c r="F36" s="128">
        <v>42042</v>
      </c>
      <c r="G36" s="129" t="s">
        <v>295</v>
      </c>
      <c r="H36" s="129" t="s">
        <v>293</v>
      </c>
      <c r="I36" s="128">
        <v>42052</v>
      </c>
      <c r="J36" s="32" t="str">
        <f t="shared" si="0"/>
        <v>ADULTEZ</v>
      </c>
      <c r="K36" s="5"/>
      <c r="L36" s="5"/>
    </row>
    <row r="37" spans="2:12" ht="60" customHeight="1" x14ac:dyDescent="0.25">
      <c r="B37" s="127"/>
      <c r="C37" s="127" t="s">
        <v>7</v>
      </c>
      <c r="D37" s="127"/>
      <c r="E37" s="127">
        <v>76</v>
      </c>
      <c r="F37" s="128">
        <v>42053</v>
      </c>
      <c r="G37" s="129" t="s">
        <v>295</v>
      </c>
      <c r="H37" s="129" t="s">
        <v>293</v>
      </c>
      <c r="I37" s="128">
        <v>42055</v>
      </c>
      <c r="J37" s="32" t="str">
        <f t="shared" si="0"/>
        <v>VEJEZ</v>
      </c>
      <c r="K37" s="5"/>
      <c r="L37" s="5"/>
    </row>
    <row r="38" spans="2:12" ht="60" customHeight="1" x14ac:dyDescent="0.25">
      <c r="B38" s="166"/>
      <c r="C38" s="185">
        <f>COUNTA(C23:C37)</f>
        <v>9</v>
      </c>
      <c r="D38" s="185">
        <f>COUNTA(D23:D37)</f>
        <v>6</v>
      </c>
      <c r="E38" s="166"/>
      <c r="F38" s="186"/>
      <c r="G38" s="187"/>
      <c r="H38" s="187"/>
      <c r="I38" s="186"/>
      <c r="J38" s="32"/>
      <c r="K38" s="5"/>
      <c r="L38" s="5"/>
    </row>
    <row r="39" spans="2:12" ht="60" customHeight="1" x14ac:dyDescent="0.25">
      <c r="B39" s="127" t="s">
        <v>12</v>
      </c>
      <c r="C39" s="127" t="s">
        <v>7</v>
      </c>
      <c r="D39" s="127"/>
      <c r="E39" s="127">
        <v>14</v>
      </c>
      <c r="F39" s="128">
        <v>42053</v>
      </c>
      <c r="G39" s="129" t="s">
        <v>116</v>
      </c>
      <c r="H39" s="129" t="s">
        <v>292</v>
      </c>
      <c r="I39" s="128">
        <v>42066</v>
      </c>
      <c r="J39" s="32" t="str">
        <f t="shared" si="0"/>
        <v>ADOLESCENCIA</v>
      </c>
      <c r="K39" s="5"/>
      <c r="L39" s="5"/>
    </row>
    <row r="40" spans="2:12" ht="60" customHeight="1" x14ac:dyDescent="0.25">
      <c r="B40" s="127"/>
      <c r="C40" s="127"/>
      <c r="D40" s="127" t="s">
        <v>6</v>
      </c>
      <c r="E40" s="127">
        <v>86</v>
      </c>
      <c r="F40" s="128">
        <v>42058</v>
      </c>
      <c r="G40" s="129" t="s">
        <v>295</v>
      </c>
      <c r="H40" s="129" t="s">
        <v>293</v>
      </c>
      <c r="I40" s="128">
        <v>42066</v>
      </c>
      <c r="J40" s="32" t="str">
        <f t="shared" si="0"/>
        <v>VEJEZ</v>
      </c>
      <c r="K40" s="5"/>
      <c r="L40" s="5"/>
    </row>
    <row r="41" spans="2:12" ht="60" customHeight="1" x14ac:dyDescent="0.25">
      <c r="B41" s="127"/>
      <c r="C41" s="127"/>
      <c r="D41" s="127" t="s">
        <v>6</v>
      </c>
      <c r="E41" s="127">
        <v>35</v>
      </c>
      <c r="F41" s="128">
        <v>42062</v>
      </c>
      <c r="G41" s="129" t="s">
        <v>296</v>
      </c>
      <c r="H41" s="129" t="s">
        <v>88</v>
      </c>
      <c r="I41" s="128">
        <v>42067</v>
      </c>
      <c r="J41" s="32" t="str">
        <f t="shared" si="0"/>
        <v>ADULTEZ</v>
      </c>
      <c r="K41" s="5"/>
      <c r="L41" s="5"/>
    </row>
    <row r="42" spans="2:12" ht="60" customHeight="1" x14ac:dyDescent="0.25">
      <c r="B42" s="127"/>
      <c r="C42" s="127"/>
      <c r="D42" s="127" t="s">
        <v>6</v>
      </c>
      <c r="E42" s="127">
        <v>87</v>
      </c>
      <c r="F42" s="128">
        <v>42064</v>
      </c>
      <c r="G42" s="129" t="s">
        <v>58</v>
      </c>
      <c r="H42" s="129" t="s">
        <v>292</v>
      </c>
      <c r="I42" s="128">
        <v>42068</v>
      </c>
      <c r="J42" s="32" t="str">
        <f t="shared" si="0"/>
        <v>VEJEZ</v>
      </c>
      <c r="K42" s="5"/>
      <c r="L42" s="5"/>
    </row>
    <row r="43" spans="2:12" ht="60" customHeight="1" x14ac:dyDescent="0.25">
      <c r="B43" s="127"/>
      <c r="C43" s="127" t="s">
        <v>7</v>
      </c>
      <c r="D43" s="127"/>
      <c r="E43" s="127">
        <v>63</v>
      </c>
      <c r="F43" s="128">
        <v>42071</v>
      </c>
      <c r="G43" s="129" t="s">
        <v>58</v>
      </c>
      <c r="H43" s="129" t="s">
        <v>292</v>
      </c>
      <c r="I43" s="128">
        <v>42075</v>
      </c>
      <c r="J43" s="32" t="str">
        <f t="shared" si="0"/>
        <v>VEJEZ</v>
      </c>
      <c r="K43" s="5"/>
      <c r="L43" s="5"/>
    </row>
    <row r="44" spans="2:12" ht="60" customHeight="1" x14ac:dyDescent="0.25">
      <c r="B44" s="127"/>
      <c r="C44" s="127" t="s">
        <v>7</v>
      </c>
      <c r="D44" s="127"/>
      <c r="E44" s="127">
        <v>85</v>
      </c>
      <c r="F44" s="128">
        <v>42056</v>
      </c>
      <c r="G44" s="129" t="s">
        <v>117</v>
      </c>
      <c r="H44" s="129" t="s">
        <v>292</v>
      </c>
      <c r="I44" s="128">
        <v>42076</v>
      </c>
      <c r="J44" s="32" t="str">
        <f t="shared" si="0"/>
        <v>VEJEZ</v>
      </c>
      <c r="K44" s="5"/>
      <c r="L44" s="5"/>
    </row>
    <row r="45" spans="2:12" ht="60" customHeight="1" x14ac:dyDescent="0.25">
      <c r="B45" s="127"/>
      <c r="C45" s="127"/>
      <c r="D45" s="127" t="s">
        <v>6</v>
      </c>
      <c r="E45" s="127">
        <v>43</v>
      </c>
      <c r="F45" s="128">
        <v>42079</v>
      </c>
      <c r="G45" s="129" t="s">
        <v>296</v>
      </c>
      <c r="H45" s="129" t="s">
        <v>88</v>
      </c>
      <c r="I45" s="128">
        <v>42080</v>
      </c>
      <c r="J45" s="32" t="str">
        <f t="shared" si="0"/>
        <v>ADULTEZ</v>
      </c>
      <c r="K45" s="5"/>
      <c r="L45" s="5"/>
    </row>
    <row r="46" spans="2:12" ht="60" customHeight="1" x14ac:dyDescent="0.25">
      <c r="B46" s="127"/>
      <c r="C46" s="127" t="s">
        <v>7</v>
      </c>
      <c r="D46" s="127"/>
      <c r="E46" s="127">
        <v>86</v>
      </c>
      <c r="F46" s="128">
        <v>42075</v>
      </c>
      <c r="G46" s="129" t="s">
        <v>295</v>
      </c>
      <c r="H46" s="129" t="s">
        <v>293</v>
      </c>
      <c r="I46" s="128">
        <v>42080</v>
      </c>
      <c r="J46" s="32" t="str">
        <f t="shared" si="0"/>
        <v>VEJEZ</v>
      </c>
      <c r="K46" s="5"/>
      <c r="L46" s="5"/>
    </row>
    <row r="47" spans="2:12" ht="60" customHeight="1" x14ac:dyDescent="0.25">
      <c r="B47" s="127"/>
      <c r="C47" s="127" t="s">
        <v>7</v>
      </c>
      <c r="D47" s="127"/>
      <c r="E47" s="127">
        <v>80</v>
      </c>
      <c r="F47" s="128">
        <v>42063</v>
      </c>
      <c r="G47" s="129" t="s">
        <v>295</v>
      </c>
      <c r="H47" s="129" t="s">
        <v>92</v>
      </c>
      <c r="I47" s="128">
        <v>42083</v>
      </c>
      <c r="J47" s="32" t="str">
        <f t="shared" si="0"/>
        <v>VEJEZ</v>
      </c>
      <c r="K47" s="5"/>
      <c r="L47" s="5"/>
    </row>
    <row r="48" spans="2:12" ht="60" customHeight="1" x14ac:dyDescent="0.25">
      <c r="B48" s="127"/>
      <c r="C48" s="127"/>
      <c r="D48" s="127" t="s">
        <v>6</v>
      </c>
      <c r="E48" s="127">
        <v>57</v>
      </c>
      <c r="F48" s="128">
        <v>42085</v>
      </c>
      <c r="G48" s="129" t="s">
        <v>296</v>
      </c>
      <c r="H48" s="129" t="s">
        <v>108</v>
      </c>
      <c r="I48" s="128">
        <v>42087</v>
      </c>
      <c r="J48" s="32" t="str">
        <f t="shared" si="0"/>
        <v>ADULTEZ</v>
      </c>
      <c r="K48" s="5"/>
      <c r="L48" s="5"/>
    </row>
    <row r="49" spans="2:12" ht="60" customHeight="1" x14ac:dyDescent="0.25">
      <c r="B49" s="127"/>
      <c r="C49" s="127"/>
      <c r="D49" s="127" t="s">
        <v>6</v>
      </c>
      <c r="E49" s="127">
        <v>66</v>
      </c>
      <c r="F49" s="128">
        <v>42067</v>
      </c>
      <c r="G49" s="129" t="s">
        <v>296</v>
      </c>
      <c r="H49" s="129" t="s">
        <v>293</v>
      </c>
      <c r="I49" s="128">
        <v>42088</v>
      </c>
      <c r="J49" s="32" t="str">
        <f t="shared" si="0"/>
        <v>VEJEZ</v>
      </c>
      <c r="K49" s="5"/>
      <c r="L49" s="5"/>
    </row>
    <row r="50" spans="2:12" ht="60" customHeight="1" x14ac:dyDescent="0.25">
      <c r="B50" s="166"/>
      <c r="C50" s="185">
        <f>COUNTA(C39:C49)</f>
        <v>5</v>
      </c>
      <c r="D50" s="185">
        <f>COUNTA(D39:D49)</f>
        <v>6</v>
      </c>
      <c r="E50" s="166"/>
      <c r="F50" s="166"/>
      <c r="G50" s="187"/>
      <c r="H50" s="187"/>
      <c r="I50" s="166"/>
      <c r="J50" s="32"/>
      <c r="K50" s="5"/>
      <c r="L50" s="5"/>
    </row>
    <row r="51" spans="2:12" ht="60" customHeight="1" x14ac:dyDescent="0.25">
      <c r="B51" s="127" t="s">
        <v>13</v>
      </c>
      <c r="C51" s="127"/>
      <c r="D51" s="127" t="s">
        <v>6</v>
      </c>
      <c r="E51" s="127">
        <v>38</v>
      </c>
      <c r="F51" s="128">
        <v>42095</v>
      </c>
      <c r="G51" s="129" t="s">
        <v>131</v>
      </c>
      <c r="H51" s="129" t="s">
        <v>88</v>
      </c>
      <c r="I51" s="128">
        <v>42101</v>
      </c>
      <c r="J51" s="32" t="str">
        <f t="shared" si="0"/>
        <v>ADULTEZ</v>
      </c>
      <c r="K51" s="5"/>
      <c r="L51" s="5"/>
    </row>
    <row r="52" spans="2:12" ht="60" customHeight="1" x14ac:dyDescent="0.25">
      <c r="B52" s="127"/>
      <c r="C52" s="127"/>
      <c r="D52" s="127" t="s">
        <v>6</v>
      </c>
      <c r="E52" s="127">
        <v>34</v>
      </c>
      <c r="F52" s="128">
        <v>42092</v>
      </c>
      <c r="G52" s="129" t="s">
        <v>42</v>
      </c>
      <c r="H52" s="129" t="s">
        <v>104</v>
      </c>
      <c r="I52" s="128">
        <v>42101</v>
      </c>
      <c r="J52" s="32" t="str">
        <f t="shared" si="0"/>
        <v>ADULTEZ</v>
      </c>
      <c r="K52" s="5"/>
      <c r="L52" s="5"/>
    </row>
    <row r="53" spans="2:12" ht="60" customHeight="1" x14ac:dyDescent="0.25">
      <c r="B53" s="127"/>
      <c r="C53" s="127" t="s">
        <v>7</v>
      </c>
      <c r="D53" s="127"/>
      <c r="E53" s="127">
        <v>95</v>
      </c>
      <c r="F53" s="128">
        <v>42072</v>
      </c>
      <c r="G53" s="129" t="s">
        <v>295</v>
      </c>
      <c r="H53" s="129" t="s">
        <v>293</v>
      </c>
      <c r="I53" s="128">
        <v>42101</v>
      </c>
      <c r="J53" s="32" t="str">
        <f t="shared" si="0"/>
        <v>VEJEZ</v>
      </c>
      <c r="K53" s="5"/>
      <c r="L53" s="5"/>
    </row>
    <row r="54" spans="2:12" ht="60" customHeight="1" x14ac:dyDescent="0.25">
      <c r="B54" s="127"/>
      <c r="C54" s="127"/>
      <c r="D54" s="127" t="s">
        <v>6</v>
      </c>
      <c r="E54" s="127">
        <v>72</v>
      </c>
      <c r="F54" s="128">
        <v>42102</v>
      </c>
      <c r="G54" s="129" t="s">
        <v>295</v>
      </c>
      <c r="H54" s="129" t="s">
        <v>293</v>
      </c>
      <c r="I54" s="128">
        <v>42104</v>
      </c>
      <c r="J54" s="32" t="str">
        <f t="shared" si="0"/>
        <v>VEJEZ</v>
      </c>
      <c r="K54" s="5"/>
      <c r="L54" s="5"/>
    </row>
    <row r="55" spans="2:12" ht="60" customHeight="1" x14ac:dyDescent="0.25">
      <c r="B55" s="127"/>
      <c r="C55" s="127"/>
      <c r="D55" s="127" t="s">
        <v>6</v>
      </c>
      <c r="E55" s="127">
        <v>54</v>
      </c>
      <c r="F55" s="128">
        <v>42106</v>
      </c>
      <c r="G55" s="129" t="s">
        <v>295</v>
      </c>
      <c r="H55" s="129" t="s">
        <v>292</v>
      </c>
      <c r="I55" s="128">
        <v>42107</v>
      </c>
      <c r="J55" s="32" t="str">
        <f t="shared" si="0"/>
        <v>ADULTEZ</v>
      </c>
      <c r="K55" s="5"/>
      <c r="L55" s="5"/>
    </row>
    <row r="56" spans="2:12" ht="60" customHeight="1" x14ac:dyDescent="0.25">
      <c r="B56" s="127"/>
      <c r="C56" s="127" t="s">
        <v>7</v>
      </c>
      <c r="D56" s="127"/>
      <c r="E56" s="127">
        <v>73</v>
      </c>
      <c r="F56" s="128">
        <v>42107</v>
      </c>
      <c r="G56" s="129" t="s">
        <v>114</v>
      </c>
      <c r="H56" s="129" t="s">
        <v>292</v>
      </c>
      <c r="I56" s="128">
        <v>42108</v>
      </c>
      <c r="J56" s="32" t="str">
        <f t="shared" si="0"/>
        <v>VEJEZ</v>
      </c>
      <c r="K56" s="5"/>
      <c r="L56" s="5"/>
    </row>
    <row r="57" spans="2:12" ht="60" customHeight="1" x14ac:dyDescent="0.25">
      <c r="B57" s="127"/>
      <c r="C57" s="127" t="s">
        <v>7</v>
      </c>
      <c r="D57" s="127"/>
      <c r="E57" s="127">
        <v>77</v>
      </c>
      <c r="F57" s="128">
        <v>42104</v>
      </c>
      <c r="G57" s="129" t="s">
        <v>57</v>
      </c>
      <c r="H57" s="129" t="s">
        <v>292</v>
      </c>
      <c r="I57" s="128">
        <v>42109</v>
      </c>
      <c r="J57" s="32" t="str">
        <f t="shared" si="0"/>
        <v>VEJEZ</v>
      </c>
      <c r="K57" s="5"/>
      <c r="L57" s="5"/>
    </row>
    <row r="58" spans="2:12" ht="60" customHeight="1" x14ac:dyDescent="0.25">
      <c r="B58" s="127"/>
      <c r="C58" s="127"/>
      <c r="D58" s="127" t="s">
        <v>6</v>
      </c>
      <c r="E58" s="127">
        <v>38</v>
      </c>
      <c r="F58" s="128">
        <v>42104</v>
      </c>
      <c r="G58" s="129" t="s">
        <v>296</v>
      </c>
      <c r="H58" s="129" t="s">
        <v>292</v>
      </c>
      <c r="I58" s="128">
        <v>42111</v>
      </c>
      <c r="J58" s="32" t="str">
        <f t="shared" si="0"/>
        <v>ADULTEZ</v>
      </c>
      <c r="K58" s="5"/>
      <c r="L58" s="5"/>
    </row>
    <row r="59" spans="2:12" ht="60" customHeight="1" x14ac:dyDescent="0.25">
      <c r="B59" s="127"/>
      <c r="C59" s="127" t="s">
        <v>7</v>
      </c>
      <c r="D59" s="127"/>
      <c r="E59" s="127" t="s">
        <v>132</v>
      </c>
      <c r="F59" s="128">
        <v>42110</v>
      </c>
      <c r="G59" s="129" t="s">
        <v>118</v>
      </c>
      <c r="H59" s="129" t="s">
        <v>92</v>
      </c>
      <c r="I59" s="128">
        <v>42114</v>
      </c>
      <c r="J59" s="32" t="s">
        <v>297</v>
      </c>
      <c r="K59" s="5"/>
      <c r="L59" s="5"/>
    </row>
    <row r="60" spans="2:12" ht="60" customHeight="1" x14ac:dyDescent="0.25">
      <c r="B60" s="127"/>
      <c r="C60" s="127"/>
      <c r="D60" s="127" t="s">
        <v>6</v>
      </c>
      <c r="E60" s="127">
        <v>47</v>
      </c>
      <c r="F60" s="128">
        <v>42113</v>
      </c>
      <c r="G60" s="129" t="s">
        <v>73</v>
      </c>
      <c r="H60" s="129" t="s">
        <v>292</v>
      </c>
      <c r="I60" s="128">
        <v>42114</v>
      </c>
      <c r="J60" s="32" t="str">
        <f t="shared" si="0"/>
        <v>ADULTEZ</v>
      </c>
      <c r="K60" s="5"/>
      <c r="L60" s="5"/>
    </row>
    <row r="61" spans="2:12" ht="60" customHeight="1" x14ac:dyDescent="0.25">
      <c r="B61" s="127"/>
      <c r="C61" s="127"/>
      <c r="D61" s="127" t="s">
        <v>6</v>
      </c>
      <c r="E61" s="127">
        <v>77</v>
      </c>
      <c r="F61" s="128">
        <v>42112</v>
      </c>
      <c r="G61" s="129" t="s">
        <v>295</v>
      </c>
      <c r="H61" s="129" t="s">
        <v>293</v>
      </c>
      <c r="I61" s="128">
        <v>42114</v>
      </c>
      <c r="J61" s="32" t="str">
        <f t="shared" si="0"/>
        <v>VEJEZ</v>
      </c>
      <c r="K61" s="5"/>
      <c r="L61" s="5"/>
    </row>
    <row r="62" spans="2:12" ht="60" customHeight="1" x14ac:dyDescent="0.25">
      <c r="B62" s="127"/>
      <c r="C62" s="127" t="s">
        <v>7</v>
      </c>
      <c r="D62" s="127"/>
      <c r="E62" s="127">
        <v>68</v>
      </c>
      <c r="F62" s="128">
        <v>42114</v>
      </c>
      <c r="G62" s="129" t="s">
        <v>295</v>
      </c>
      <c r="H62" s="129" t="s">
        <v>292</v>
      </c>
      <c r="I62" s="128">
        <v>42117</v>
      </c>
      <c r="J62" s="32" t="str">
        <f t="shared" si="0"/>
        <v>VEJEZ</v>
      </c>
      <c r="K62" s="5"/>
      <c r="L62" s="5"/>
    </row>
    <row r="63" spans="2:12" ht="60" customHeight="1" x14ac:dyDescent="0.25">
      <c r="B63" s="166"/>
      <c r="C63" s="185">
        <f>COUNTA(C51:C62)</f>
        <v>5</v>
      </c>
      <c r="D63" s="185">
        <f>COUNTA(D51:D62)</f>
        <v>7</v>
      </c>
      <c r="E63" s="166"/>
      <c r="F63" s="186"/>
      <c r="G63" s="187"/>
      <c r="H63" s="187"/>
      <c r="I63" s="186"/>
      <c r="J63" s="32"/>
      <c r="K63" s="5"/>
      <c r="L63" s="5"/>
    </row>
    <row r="64" spans="2:12" ht="60" customHeight="1" x14ac:dyDescent="0.25">
      <c r="B64" s="127" t="s">
        <v>14</v>
      </c>
      <c r="C64" s="127"/>
      <c r="D64" s="127" t="s">
        <v>6</v>
      </c>
      <c r="E64" s="127">
        <v>78</v>
      </c>
      <c r="F64" s="128">
        <v>42122</v>
      </c>
      <c r="G64" s="129" t="s">
        <v>295</v>
      </c>
      <c r="H64" s="129" t="s">
        <v>292</v>
      </c>
      <c r="I64" s="128">
        <v>42128</v>
      </c>
      <c r="J64" s="32" t="str">
        <f t="shared" si="0"/>
        <v>VEJEZ</v>
      </c>
      <c r="K64" s="5"/>
      <c r="L64" s="5"/>
    </row>
    <row r="65" spans="2:12" ht="60" customHeight="1" x14ac:dyDescent="0.25">
      <c r="B65" s="127"/>
      <c r="C65" s="127"/>
      <c r="D65" s="127" t="s">
        <v>6</v>
      </c>
      <c r="E65" s="127">
        <v>80</v>
      </c>
      <c r="F65" s="128">
        <v>42122</v>
      </c>
      <c r="G65" s="129" t="s">
        <v>295</v>
      </c>
      <c r="H65" s="129" t="s">
        <v>293</v>
      </c>
      <c r="I65" s="128">
        <v>42128</v>
      </c>
      <c r="J65" s="32" t="str">
        <f t="shared" si="0"/>
        <v>VEJEZ</v>
      </c>
      <c r="K65" s="5"/>
      <c r="L65" s="5"/>
    </row>
    <row r="66" spans="2:12" ht="60" customHeight="1" x14ac:dyDescent="0.25">
      <c r="B66" s="127"/>
      <c r="C66" s="127"/>
      <c r="D66" s="127" t="s">
        <v>6</v>
      </c>
      <c r="E66" s="127">
        <v>80</v>
      </c>
      <c r="F66" s="128">
        <v>42124</v>
      </c>
      <c r="G66" s="129" t="s">
        <v>295</v>
      </c>
      <c r="H66" s="129" t="s">
        <v>293</v>
      </c>
      <c r="I66" s="128">
        <v>42129</v>
      </c>
      <c r="J66" s="32" t="str">
        <f t="shared" si="0"/>
        <v>VEJEZ</v>
      </c>
      <c r="K66" s="5"/>
      <c r="L66" s="5"/>
    </row>
    <row r="67" spans="2:12" ht="60" customHeight="1" x14ac:dyDescent="0.25">
      <c r="B67" s="127"/>
      <c r="C67" s="127" t="s">
        <v>7</v>
      </c>
      <c r="D67" s="127"/>
      <c r="E67" s="127">
        <v>28</v>
      </c>
      <c r="F67" s="128">
        <v>42122</v>
      </c>
      <c r="G67" s="129" t="s">
        <v>296</v>
      </c>
      <c r="H67" s="129" t="s">
        <v>88</v>
      </c>
      <c r="I67" s="128">
        <v>42129</v>
      </c>
      <c r="J67" s="32" t="str">
        <f t="shared" si="0"/>
        <v>ADULTEZ</v>
      </c>
      <c r="K67" s="5"/>
      <c r="L67" s="5"/>
    </row>
    <row r="68" spans="2:12" ht="60" customHeight="1" x14ac:dyDescent="0.25">
      <c r="B68" s="127"/>
      <c r="C68" s="127" t="s">
        <v>7</v>
      </c>
      <c r="D68" s="127"/>
      <c r="E68" s="127">
        <v>94</v>
      </c>
      <c r="F68" s="128">
        <v>42116</v>
      </c>
      <c r="G68" s="129" t="s">
        <v>58</v>
      </c>
      <c r="H68" s="129" t="s">
        <v>292</v>
      </c>
      <c r="I68" s="128">
        <v>42131</v>
      </c>
      <c r="J68" s="32" t="str">
        <f t="shared" si="0"/>
        <v>VEJEZ</v>
      </c>
      <c r="K68" s="5"/>
      <c r="L68" s="5"/>
    </row>
    <row r="69" spans="2:12" ht="60" customHeight="1" x14ac:dyDescent="0.25">
      <c r="B69" s="127"/>
      <c r="C69" s="127"/>
      <c r="D69" s="127" t="s">
        <v>6</v>
      </c>
      <c r="E69" s="127">
        <v>56</v>
      </c>
      <c r="F69" s="128">
        <v>42130</v>
      </c>
      <c r="G69" s="129" t="s">
        <v>295</v>
      </c>
      <c r="H69" s="129" t="s">
        <v>292</v>
      </c>
      <c r="I69" s="128">
        <v>42131</v>
      </c>
      <c r="J69" s="32" t="str">
        <f t="shared" si="0"/>
        <v>ADULTEZ</v>
      </c>
      <c r="K69" s="5"/>
      <c r="L69" s="5"/>
    </row>
    <row r="70" spans="2:12" ht="60" customHeight="1" x14ac:dyDescent="0.25">
      <c r="B70" s="127"/>
      <c r="C70" s="127" t="s">
        <v>7</v>
      </c>
      <c r="D70" s="127"/>
      <c r="E70" s="127">
        <v>78</v>
      </c>
      <c r="F70" s="128">
        <v>42131</v>
      </c>
      <c r="G70" s="129" t="s">
        <v>295</v>
      </c>
      <c r="H70" s="129" t="s">
        <v>293</v>
      </c>
      <c r="I70" s="127" t="s">
        <v>119</v>
      </c>
      <c r="J70" s="32" t="str">
        <f t="shared" ref="J70:J133" si="1">IF(E70&lt;=5,"PRIMERA INFANCIA",IF(E70&lt;=11,"INFANCIA",IF(E70&lt;=18,"ADOLESCENCIA",IF(E70&lt;=26,"JUVENTUD",IF(E70&lt;=59,"ADULTEZ",IF(E70&gt;60,"VEJEZ"))))))</f>
        <v>VEJEZ</v>
      </c>
      <c r="K70" s="5"/>
      <c r="L70" s="5"/>
    </row>
    <row r="71" spans="2:12" ht="60" customHeight="1" x14ac:dyDescent="0.25">
      <c r="B71" s="127"/>
      <c r="C71" s="127" t="s">
        <v>7</v>
      </c>
      <c r="D71" s="127"/>
      <c r="E71" s="127">
        <v>63</v>
      </c>
      <c r="F71" s="128">
        <v>42130</v>
      </c>
      <c r="G71" s="129" t="s">
        <v>295</v>
      </c>
      <c r="H71" s="129" t="s">
        <v>292</v>
      </c>
      <c r="I71" s="128">
        <v>42137</v>
      </c>
      <c r="J71" s="32" t="str">
        <f t="shared" si="1"/>
        <v>VEJEZ</v>
      </c>
      <c r="K71" s="5"/>
      <c r="L71" s="5"/>
    </row>
    <row r="72" spans="2:12" ht="60" customHeight="1" x14ac:dyDescent="0.25">
      <c r="B72" s="127"/>
      <c r="C72" s="127" t="s">
        <v>7</v>
      </c>
      <c r="D72" s="127"/>
      <c r="E72" s="127">
        <v>52</v>
      </c>
      <c r="F72" s="128">
        <v>42135</v>
      </c>
      <c r="G72" s="129" t="s">
        <v>295</v>
      </c>
      <c r="H72" s="129" t="s">
        <v>292</v>
      </c>
      <c r="I72" s="128">
        <v>42139</v>
      </c>
      <c r="J72" s="32" t="str">
        <f t="shared" si="1"/>
        <v>ADULTEZ</v>
      </c>
      <c r="K72" s="5"/>
      <c r="L72" s="5"/>
    </row>
    <row r="73" spans="2:12" ht="60" customHeight="1" x14ac:dyDescent="0.25">
      <c r="B73" s="127"/>
      <c r="C73" s="127"/>
      <c r="D73" s="127" t="s">
        <v>6</v>
      </c>
      <c r="E73" s="127">
        <v>86</v>
      </c>
      <c r="F73" s="128">
        <v>42139</v>
      </c>
      <c r="G73" s="129" t="s">
        <v>120</v>
      </c>
      <c r="H73" s="129" t="s">
        <v>292</v>
      </c>
      <c r="I73" s="128">
        <v>42142</v>
      </c>
      <c r="J73" s="32" t="str">
        <f t="shared" si="1"/>
        <v>VEJEZ</v>
      </c>
      <c r="K73" s="5"/>
      <c r="L73" s="5"/>
    </row>
    <row r="74" spans="2:12" ht="60" customHeight="1" x14ac:dyDescent="0.25">
      <c r="B74" s="127"/>
      <c r="C74" s="127" t="s">
        <v>7</v>
      </c>
      <c r="D74" s="127"/>
      <c r="E74" s="127">
        <v>8</v>
      </c>
      <c r="F74" s="128">
        <v>42140</v>
      </c>
      <c r="G74" s="129" t="s">
        <v>295</v>
      </c>
      <c r="H74" s="129" t="s">
        <v>293</v>
      </c>
      <c r="I74" s="128">
        <v>42143</v>
      </c>
      <c r="J74" s="32" t="str">
        <f t="shared" si="1"/>
        <v>INFANCIA</v>
      </c>
      <c r="K74" s="5"/>
      <c r="L74" s="5"/>
    </row>
    <row r="75" spans="2:12" ht="60" customHeight="1" x14ac:dyDescent="0.25">
      <c r="B75" s="127"/>
      <c r="C75" s="127"/>
      <c r="D75" s="127" t="s">
        <v>6</v>
      </c>
      <c r="E75" s="127">
        <v>33</v>
      </c>
      <c r="F75" s="128">
        <v>42144</v>
      </c>
      <c r="G75" s="129" t="s">
        <v>58</v>
      </c>
      <c r="H75" s="129" t="s">
        <v>88</v>
      </c>
      <c r="I75" s="128">
        <v>42146</v>
      </c>
      <c r="J75" s="32" t="str">
        <f t="shared" si="1"/>
        <v>ADULTEZ</v>
      </c>
      <c r="K75" s="5"/>
      <c r="L75" s="5"/>
    </row>
    <row r="76" spans="2:12" ht="60" customHeight="1" x14ac:dyDescent="0.25">
      <c r="B76" s="127"/>
      <c r="C76" s="127"/>
      <c r="D76" s="127" t="s">
        <v>6</v>
      </c>
      <c r="E76" s="127">
        <v>56</v>
      </c>
      <c r="F76" s="128">
        <v>42148</v>
      </c>
      <c r="G76" s="129" t="s">
        <v>295</v>
      </c>
      <c r="H76" s="129" t="s">
        <v>292</v>
      </c>
      <c r="I76" s="128">
        <v>42149</v>
      </c>
      <c r="J76" s="32" t="str">
        <f t="shared" si="1"/>
        <v>ADULTEZ</v>
      </c>
      <c r="K76" s="5"/>
      <c r="L76" s="5"/>
    </row>
    <row r="77" spans="2:12" ht="60" customHeight="1" x14ac:dyDescent="0.25">
      <c r="B77" s="127"/>
      <c r="C77" s="127"/>
      <c r="D77" s="127" t="s">
        <v>6</v>
      </c>
      <c r="E77" s="127">
        <v>70</v>
      </c>
      <c r="F77" s="128">
        <v>42148</v>
      </c>
      <c r="G77" s="129" t="s">
        <v>121</v>
      </c>
      <c r="H77" s="129" t="s">
        <v>292</v>
      </c>
      <c r="I77" s="128">
        <v>42150</v>
      </c>
      <c r="J77" s="32" t="str">
        <f t="shared" si="1"/>
        <v>VEJEZ</v>
      </c>
      <c r="K77" s="5"/>
      <c r="L77" s="5"/>
    </row>
    <row r="78" spans="2:12" ht="60" customHeight="1" x14ac:dyDescent="0.25">
      <c r="B78" s="127"/>
      <c r="C78" s="127" t="s">
        <v>7</v>
      </c>
      <c r="D78" s="127"/>
      <c r="E78" s="127">
        <v>82</v>
      </c>
      <c r="F78" s="128">
        <v>42150</v>
      </c>
      <c r="G78" s="129" t="s">
        <v>58</v>
      </c>
      <c r="H78" s="129" t="s">
        <v>292</v>
      </c>
      <c r="I78" s="128">
        <v>42150</v>
      </c>
      <c r="J78" s="32" t="str">
        <f t="shared" si="1"/>
        <v>VEJEZ</v>
      </c>
      <c r="K78" s="5"/>
      <c r="L78" s="5"/>
    </row>
    <row r="79" spans="2:12" ht="60" customHeight="1" x14ac:dyDescent="0.25">
      <c r="B79" s="166"/>
      <c r="C79" s="185">
        <f>COUNTA(C64:C78)</f>
        <v>7</v>
      </c>
      <c r="D79" s="185">
        <f>COUNTA(D64:D78)</f>
        <v>8</v>
      </c>
      <c r="E79" s="166"/>
      <c r="F79" s="166"/>
      <c r="G79" s="187"/>
      <c r="H79" s="187"/>
      <c r="I79" s="166"/>
      <c r="J79" s="32"/>
      <c r="K79" s="5"/>
      <c r="L79" s="5"/>
    </row>
    <row r="80" spans="2:12" ht="60" customHeight="1" x14ac:dyDescent="0.25">
      <c r="B80" s="127" t="s">
        <v>15</v>
      </c>
      <c r="C80" s="127"/>
      <c r="D80" s="127" t="s">
        <v>6</v>
      </c>
      <c r="E80" s="127">
        <v>26</v>
      </c>
      <c r="F80" s="128">
        <v>42156</v>
      </c>
      <c r="G80" s="129" t="s">
        <v>121</v>
      </c>
      <c r="H80" s="129" t="s">
        <v>292</v>
      </c>
      <c r="I80" s="128">
        <v>42156</v>
      </c>
      <c r="J80" s="32" t="str">
        <f t="shared" si="1"/>
        <v>JUVENTUD</v>
      </c>
      <c r="K80" s="5"/>
      <c r="L80" s="5"/>
    </row>
    <row r="81" spans="2:12" ht="60" customHeight="1" x14ac:dyDescent="0.25">
      <c r="B81" s="127"/>
      <c r="C81" s="127" t="s">
        <v>7</v>
      </c>
      <c r="D81" s="127"/>
      <c r="E81" s="127">
        <v>90</v>
      </c>
      <c r="F81" s="128">
        <v>42144</v>
      </c>
      <c r="G81" s="129" t="s">
        <v>295</v>
      </c>
      <c r="H81" s="129" t="s">
        <v>293</v>
      </c>
      <c r="I81" s="128">
        <v>42157</v>
      </c>
      <c r="J81" s="32" t="str">
        <f t="shared" si="1"/>
        <v>VEJEZ</v>
      </c>
      <c r="K81" s="5"/>
      <c r="L81" s="5"/>
    </row>
    <row r="82" spans="2:12" ht="60" customHeight="1" x14ac:dyDescent="0.25">
      <c r="B82" s="127"/>
      <c r="C82" s="127"/>
      <c r="D82" s="127" t="s">
        <v>6</v>
      </c>
      <c r="E82" s="127">
        <v>96</v>
      </c>
      <c r="F82" s="128">
        <v>42125</v>
      </c>
      <c r="G82" s="129" t="s">
        <v>295</v>
      </c>
      <c r="H82" s="129" t="s">
        <v>292</v>
      </c>
      <c r="I82" s="128">
        <v>42157</v>
      </c>
      <c r="J82" s="32" t="str">
        <f t="shared" si="1"/>
        <v>VEJEZ</v>
      </c>
      <c r="K82" s="5"/>
      <c r="L82" s="5"/>
    </row>
    <row r="83" spans="2:12" ht="60" customHeight="1" x14ac:dyDescent="0.25">
      <c r="B83" s="127"/>
      <c r="C83" s="127"/>
      <c r="D83" s="127" t="s">
        <v>6</v>
      </c>
      <c r="E83" s="127">
        <v>30</v>
      </c>
      <c r="F83" s="128">
        <v>42144</v>
      </c>
      <c r="G83" s="129" t="s">
        <v>296</v>
      </c>
      <c r="H83" s="129" t="s">
        <v>88</v>
      </c>
      <c r="I83" s="128">
        <v>42158</v>
      </c>
      <c r="J83" s="32" t="str">
        <f t="shared" si="1"/>
        <v>ADULTEZ</v>
      </c>
      <c r="K83" s="5"/>
      <c r="L83" s="5"/>
    </row>
    <row r="84" spans="2:12" ht="60" customHeight="1" x14ac:dyDescent="0.25">
      <c r="B84" s="127"/>
      <c r="C84" s="127" t="s">
        <v>7</v>
      </c>
      <c r="D84" s="127"/>
      <c r="E84" s="127">
        <v>78</v>
      </c>
      <c r="F84" s="128">
        <v>42156</v>
      </c>
      <c r="G84" s="129" t="s">
        <v>295</v>
      </c>
      <c r="H84" s="129" t="s">
        <v>292</v>
      </c>
      <c r="I84" s="128">
        <v>42158</v>
      </c>
      <c r="J84" s="32" t="str">
        <f t="shared" si="1"/>
        <v>VEJEZ</v>
      </c>
      <c r="K84" s="5"/>
      <c r="L84" s="5"/>
    </row>
    <row r="85" spans="2:12" ht="60" customHeight="1" x14ac:dyDescent="0.25">
      <c r="B85" s="127"/>
      <c r="C85" s="127"/>
      <c r="D85" s="127" t="s">
        <v>6</v>
      </c>
      <c r="E85" s="127">
        <v>51</v>
      </c>
      <c r="F85" s="128">
        <v>42158</v>
      </c>
      <c r="G85" s="129" t="s">
        <v>295</v>
      </c>
      <c r="H85" s="129" t="s">
        <v>88</v>
      </c>
      <c r="I85" s="128">
        <v>42164</v>
      </c>
      <c r="J85" s="32" t="str">
        <f t="shared" si="1"/>
        <v>ADULTEZ</v>
      </c>
      <c r="K85" s="5"/>
      <c r="L85" s="5"/>
    </row>
    <row r="86" spans="2:12" ht="60" customHeight="1" x14ac:dyDescent="0.25">
      <c r="B86" s="127"/>
      <c r="C86" s="127"/>
      <c r="D86" s="127" t="s">
        <v>6</v>
      </c>
      <c r="E86" s="127">
        <v>27</v>
      </c>
      <c r="F86" s="128">
        <v>42162</v>
      </c>
      <c r="G86" s="129" t="s">
        <v>313</v>
      </c>
      <c r="H86" s="129" t="s">
        <v>292</v>
      </c>
      <c r="I86" s="128">
        <v>42165</v>
      </c>
      <c r="J86" s="32" t="str">
        <f t="shared" si="1"/>
        <v>ADULTEZ</v>
      </c>
      <c r="K86" s="5"/>
      <c r="L86" s="5"/>
    </row>
    <row r="87" spans="2:12" ht="60" customHeight="1" x14ac:dyDescent="0.25">
      <c r="B87" s="127"/>
      <c r="C87" s="127"/>
      <c r="D87" s="127" t="s">
        <v>6</v>
      </c>
      <c r="E87" s="127">
        <v>102</v>
      </c>
      <c r="F87" s="128">
        <v>42168</v>
      </c>
      <c r="G87" s="129" t="s">
        <v>295</v>
      </c>
      <c r="H87" s="129" t="s">
        <v>293</v>
      </c>
      <c r="I87" s="128">
        <v>42171</v>
      </c>
      <c r="J87" s="32" t="str">
        <f t="shared" si="1"/>
        <v>VEJEZ</v>
      </c>
      <c r="K87" s="5"/>
      <c r="L87" s="5"/>
    </row>
    <row r="88" spans="2:12" ht="60" customHeight="1" x14ac:dyDescent="0.25">
      <c r="B88" s="127"/>
      <c r="C88" s="127" t="s">
        <v>7</v>
      </c>
      <c r="D88" s="127"/>
      <c r="E88" s="127">
        <v>33</v>
      </c>
      <c r="F88" s="128">
        <v>42170</v>
      </c>
      <c r="G88" s="129" t="s">
        <v>295</v>
      </c>
      <c r="H88" s="129" t="s">
        <v>292</v>
      </c>
      <c r="I88" s="128">
        <v>42173</v>
      </c>
      <c r="J88" s="32" t="str">
        <f t="shared" si="1"/>
        <v>ADULTEZ</v>
      </c>
      <c r="K88" s="5"/>
      <c r="L88" s="5"/>
    </row>
    <row r="89" spans="2:12" ht="60" customHeight="1" x14ac:dyDescent="0.25">
      <c r="B89" s="127"/>
      <c r="C89" s="127" t="s">
        <v>7</v>
      </c>
      <c r="D89" s="127"/>
      <c r="E89" s="127">
        <v>72</v>
      </c>
      <c r="F89" s="128">
        <v>42159</v>
      </c>
      <c r="G89" s="129" t="s">
        <v>295</v>
      </c>
      <c r="H89" s="129" t="s">
        <v>292</v>
      </c>
      <c r="I89" s="128">
        <v>42173</v>
      </c>
      <c r="J89" s="32" t="str">
        <f t="shared" si="1"/>
        <v>VEJEZ</v>
      </c>
      <c r="K89" s="5"/>
      <c r="L89" s="5"/>
    </row>
    <row r="90" spans="2:12" ht="60" customHeight="1" x14ac:dyDescent="0.25">
      <c r="B90" s="127"/>
      <c r="C90" s="127" t="s">
        <v>7</v>
      </c>
      <c r="D90" s="127"/>
      <c r="E90" s="127">
        <v>54</v>
      </c>
      <c r="F90" s="128">
        <v>42170</v>
      </c>
      <c r="G90" s="129" t="s">
        <v>295</v>
      </c>
      <c r="H90" s="129" t="s">
        <v>292</v>
      </c>
      <c r="I90" s="128">
        <v>42173</v>
      </c>
      <c r="J90" s="32" t="str">
        <f t="shared" si="1"/>
        <v>ADULTEZ</v>
      </c>
      <c r="K90" s="5"/>
      <c r="L90" s="5"/>
    </row>
    <row r="91" spans="2:12" ht="60" customHeight="1" x14ac:dyDescent="0.25">
      <c r="B91" s="127"/>
      <c r="C91" s="127" t="s">
        <v>7</v>
      </c>
      <c r="D91" s="127"/>
      <c r="E91" s="127">
        <v>81</v>
      </c>
      <c r="F91" s="128">
        <v>42169</v>
      </c>
      <c r="G91" s="129" t="s">
        <v>295</v>
      </c>
      <c r="H91" s="129" t="s">
        <v>292</v>
      </c>
      <c r="I91" s="128">
        <v>42174</v>
      </c>
      <c r="J91" s="32" t="str">
        <f t="shared" si="1"/>
        <v>VEJEZ</v>
      </c>
      <c r="K91" s="5"/>
      <c r="L91" s="5"/>
    </row>
    <row r="92" spans="2:12" ht="60" customHeight="1" x14ac:dyDescent="0.25">
      <c r="B92" s="127"/>
      <c r="C92" s="127"/>
      <c r="D92" s="127" t="s">
        <v>6</v>
      </c>
      <c r="E92" s="127">
        <v>40</v>
      </c>
      <c r="F92" s="128">
        <v>42176</v>
      </c>
      <c r="G92" s="129" t="s">
        <v>296</v>
      </c>
      <c r="H92" s="129" t="s">
        <v>88</v>
      </c>
      <c r="I92" s="128">
        <v>42177</v>
      </c>
      <c r="J92" s="32" t="str">
        <f t="shared" si="1"/>
        <v>ADULTEZ</v>
      </c>
      <c r="K92" s="5"/>
      <c r="L92" s="5"/>
    </row>
    <row r="93" spans="2:12" ht="60" customHeight="1" x14ac:dyDescent="0.25">
      <c r="B93" s="127"/>
      <c r="C93" s="127"/>
      <c r="D93" s="127" t="s">
        <v>6</v>
      </c>
      <c r="E93" s="127">
        <v>36</v>
      </c>
      <c r="F93" s="128">
        <v>42178</v>
      </c>
      <c r="G93" s="129" t="s">
        <v>122</v>
      </c>
      <c r="H93" s="129" t="s">
        <v>292</v>
      </c>
      <c r="I93" s="128">
        <v>43639</v>
      </c>
      <c r="J93" s="32" t="str">
        <f t="shared" si="1"/>
        <v>ADULTEZ</v>
      </c>
      <c r="K93" s="5"/>
      <c r="L93" s="5"/>
    </row>
    <row r="94" spans="2:12" ht="60" customHeight="1" x14ac:dyDescent="0.25">
      <c r="B94" s="127"/>
      <c r="C94" s="127" t="s">
        <v>7</v>
      </c>
      <c r="D94" s="127"/>
      <c r="E94" s="127">
        <v>100</v>
      </c>
      <c r="F94" s="128">
        <v>42168</v>
      </c>
      <c r="G94" s="129" t="s">
        <v>295</v>
      </c>
      <c r="H94" s="129" t="s">
        <v>293</v>
      </c>
      <c r="I94" s="128">
        <v>42179</v>
      </c>
      <c r="J94" s="32" t="str">
        <f t="shared" si="1"/>
        <v>VEJEZ</v>
      </c>
      <c r="K94" s="5"/>
      <c r="L94" s="5"/>
    </row>
    <row r="95" spans="2:12" ht="60" customHeight="1" x14ac:dyDescent="0.25">
      <c r="B95" s="127"/>
      <c r="C95" s="127"/>
      <c r="D95" s="127" t="s">
        <v>6</v>
      </c>
      <c r="E95" s="127">
        <v>63</v>
      </c>
      <c r="F95" s="128">
        <v>42171</v>
      </c>
      <c r="G95" s="129" t="s">
        <v>66</v>
      </c>
      <c r="H95" s="129" t="s">
        <v>292</v>
      </c>
      <c r="I95" s="128">
        <v>42184</v>
      </c>
      <c r="J95" s="32" t="str">
        <f t="shared" si="1"/>
        <v>VEJEZ</v>
      </c>
      <c r="K95" s="5"/>
      <c r="L95" s="5"/>
    </row>
    <row r="96" spans="2:12" ht="60" customHeight="1" x14ac:dyDescent="0.25">
      <c r="B96" s="166"/>
      <c r="C96" s="188">
        <f>COUNTA(C80:C95)</f>
        <v>7</v>
      </c>
      <c r="D96" s="188">
        <f>COUNTA(D80:D95)</f>
        <v>9</v>
      </c>
      <c r="E96" s="188"/>
      <c r="F96" s="189"/>
      <c r="G96" s="188"/>
      <c r="H96" s="188"/>
      <c r="I96" s="189"/>
      <c r="J96" s="32"/>
      <c r="K96" s="5"/>
      <c r="L96" s="5"/>
    </row>
    <row r="97" spans="2:12" ht="60" customHeight="1" x14ac:dyDescent="0.25">
      <c r="B97" s="127" t="s">
        <v>16</v>
      </c>
      <c r="C97" s="127"/>
      <c r="D97" s="127" t="s">
        <v>6</v>
      </c>
      <c r="E97" s="127">
        <v>43</v>
      </c>
      <c r="F97" s="128">
        <v>42182</v>
      </c>
      <c r="G97" s="129" t="s">
        <v>312</v>
      </c>
      <c r="H97" s="129" t="s">
        <v>88</v>
      </c>
      <c r="I97" s="128">
        <v>42187</v>
      </c>
      <c r="J97" s="32" t="str">
        <f t="shared" si="1"/>
        <v>ADULTEZ</v>
      </c>
      <c r="K97" s="5"/>
      <c r="L97" s="5"/>
    </row>
    <row r="98" spans="2:12" ht="60" customHeight="1" x14ac:dyDescent="0.25">
      <c r="B98" s="127"/>
      <c r="C98" s="127" t="s">
        <v>7</v>
      </c>
      <c r="D98" s="129"/>
      <c r="E98" s="127">
        <v>97</v>
      </c>
      <c r="F98" s="128">
        <v>42172</v>
      </c>
      <c r="G98" s="129" t="s">
        <v>295</v>
      </c>
      <c r="H98" s="129" t="s">
        <v>293</v>
      </c>
      <c r="I98" s="128">
        <v>42187</v>
      </c>
      <c r="J98" s="32" t="str">
        <f t="shared" si="1"/>
        <v>VEJEZ</v>
      </c>
      <c r="K98" s="5"/>
      <c r="L98" s="5"/>
    </row>
    <row r="99" spans="2:12" ht="60" customHeight="1" x14ac:dyDescent="0.25">
      <c r="B99" s="127"/>
      <c r="C99" s="127" t="s">
        <v>7</v>
      </c>
      <c r="D99" s="129"/>
      <c r="E99" s="127">
        <v>68</v>
      </c>
      <c r="F99" s="128">
        <v>42176</v>
      </c>
      <c r="G99" s="129" t="s">
        <v>295</v>
      </c>
      <c r="H99" s="129" t="s">
        <v>293</v>
      </c>
      <c r="I99" s="128">
        <v>42188</v>
      </c>
      <c r="J99" s="32" t="str">
        <f t="shared" si="1"/>
        <v>VEJEZ</v>
      </c>
      <c r="K99" s="5"/>
      <c r="L99" s="5"/>
    </row>
    <row r="100" spans="2:12" ht="60" customHeight="1" x14ac:dyDescent="0.25">
      <c r="B100" s="129"/>
      <c r="C100" s="127" t="s">
        <v>7</v>
      </c>
      <c r="D100" s="129"/>
      <c r="E100" s="127">
        <v>21</v>
      </c>
      <c r="F100" s="128">
        <v>42190</v>
      </c>
      <c r="G100" s="129" t="s">
        <v>296</v>
      </c>
      <c r="H100" s="129" t="s">
        <v>292</v>
      </c>
      <c r="I100" s="128">
        <v>42191</v>
      </c>
      <c r="J100" s="32" t="str">
        <f t="shared" si="1"/>
        <v>JUVENTUD</v>
      </c>
      <c r="K100" s="5"/>
      <c r="L100" s="5"/>
    </row>
    <row r="101" spans="2:12" ht="60" customHeight="1" x14ac:dyDescent="0.25">
      <c r="B101" s="129"/>
      <c r="C101" s="129"/>
      <c r="D101" s="127" t="s">
        <v>6</v>
      </c>
      <c r="E101" s="127">
        <v>48</v>
      </c>
      <c r="F101" s="128">
        <v>42181</v>
      </c>
      <c r="G101" s="129" t="s">
        <v>123</v>
      </c>
      <c r="H101" s="129" t="s">
        <v>292</v>
      </c>
      <c r="I101" s="128">
        <v>42193</v>
      </c>
      <c r="J101" s="32" t="str">
        <f t="shared" si="1"/>
        <v>ADULTEZ</v>
      </c>
      <c r="K101" s="5"/>
      <c r="L101" s="5"/>
    </row>
    <row r="102" spans="2:12" ht="60" customHeight="1" x14ac:dyDescent="0.25">
      <c r="B102" s="129"/>
      <c r="C102" s="129"/>
      <c r="D102" s="127" t="s">
        <v>6</v>
      </c>
      <c r="E102" s="127">
        <v>34</v>
      </c>
      <c r="F102" s="128">
        <v>42186</v>
      </c>
      <c r="G102" s="129" t="s">
        <v>57</v>
      </c>
      <c r="H102" s="129" t="s">
        <v>292</v>
      </c>
      <c r="I102" s="128">
        <v>42195</v>
      </c>
      <c r="J102" s="32" t="str">
        <f t="shared" si="1"/>
        <v>ADULTEZ</v>
      </c>
      <c r="K102" s="5"/>
      <c r="L102" s="5"/>
    </row>
    <row r="103" spans="2:12" ht="60" customHeight="1" x14ac:dyDescent="0.25">
      <c r="B103" s="129"/>
      <c r="C103" s="127" t="s">
        <v>7</v>
      </c>
      <c r="D103" s="129"/>
      <c r="E103" s="127">
        <v>81</v>
      </c>
      <c r="F103" s="128">
        <v>42193</v>
      </c>
      <c r="G103" s="127" t="s">
        <v>124</v>
      </c>
      <c r="H103" s="129" t="s">
        <v>292</v>
      </c>
      <c r="I103" s="128">
        <v>42195</v>
      </c>
      <c r="J103" s="32" t="str">
        <f t="shared" si="1"/>
        <v>VEJEZ</v>
      </c>
      <c r="K103" s="5"/>
      <c r="L103" s="5"/>
    </row>
    <row r="104" spans="2:12" ht="60" customHeight="1" x14ac:dyDescent="0.25">
      <c r="B104" s="129"/>
      <c r="C104" s="127" t="s">
        <v>7</v>
      </c>
      <c r="D104" s="129"/>
      <c r="E104" s="127">
        <v>57</v>
      </c>
      <c r="F104" s="128">
        <v>42191</v>
      </c>
      <c r="G104" s="129" t="s">
        <v>295</v>
      </c>
      <c r="H104" s="129" t="s">
        <v>292</v>
      </c>
      <c r="I104" s="128">
        <v>42195</v>
      </c>
      <c r="J104" s="32" t="str">
        <f t="shared" si="1"/>
        <v>ADULTEZ</v>
      </c>
      <c r="K104" s="5"/>
      <c r="L104" s="5"/>
    </row>
    <row r="105" spans="2:12" ht="60" customHeight="1" x14ac:dyDescent="0.25">
      <c r="B105" s="129"/>
      <c r="C105" s="127" t="s">
        <v>7</v>
      </c>
      <c r="D105" s="129"/>
      <c r="E105" s="127">
        <v>100</v>
      </c>
      <c r="F105" s="128">
        <v>42175</v>
      </c>
      <c r="G105" s="129" t="s">
        <v>295</v>
      </c>
      <c r="H105" s="129" t="s">
        <v>293</v>
      </c>
      <c r="I105" s="128">
        <v>42195</v>
      </c>
      <c r="J105" s="32" t="str">
        <f t="shared" si="1"/>
        <v>VEJEZ</v>
      </c>
      <c r="K105" s="5"/>
      <c r="L105" s="5"/>
    </row>
    <row r="106" spans="2:12" ht="60" customHeight="1" x14ac:dyDescent="0.25">
      <c r="B106" s="129"/>
      <c r="C106" s="127"/>
      <c r="D106" s="127" t="s">
        <v>6</v>
      </c>
      <c r="E106" s="127">
        <v>27</v>
      </c>
      <c r="F106" s="128">
        <v>42193</v>
      </c>
      <c r="G106" s="129" t="s">
        <v>125</v>
      </c>
      <c r="H106" s="129" t="s">
        <v>292</v>
      </c>
      <c r="I106" s="128">
        <v>42199</v>
      </c>
      <c r="J106" s="32" t="str">
        <f t="shared" si="1"/>
        <v>ADULTEZ</v>
      </c>
      <c r="K106" s="5"/>
      <c r="L106" s="5"/>
    </row>
    <row r="107" spans="2:12" ht="60" customHeight="1" x14ac:dyDescent="0.25">
      <c r="B107" s="129"/>
      <c r="C107" s="129"/>
      <c r="D107" s="127" t="s">
        <v>6</v>
      </c>
      <c r="E107" s="127">
        <v>48</v>
      </c>
      <c r="F107" s="128">
        <v>42203</v>
      </c>
      <c r="G107" s="129" t="s">
        <v>296</v>
      </c>
      <c r="H107" s="129" t="s">
        <v>88</v>
      </c>
      <c r="I107" s="128">
        <v>42212</v>
      </c>
      <c r="J107" s="32" t="str">
        <f t="shared" si="1"/>
        <v>ADULTEZ</v>
      </c>
      <c r="K107" s="5"/>
      <c r="L107" s="5"/>
    </row>
    <row r="108" spans="2:12" ht="60" customHeight="1" x14ac:dyDescent="0.25">
      <c r="B108" s="129"/>
      <c r="C108" s="127" t="s">
        <v>7</v>
      </c>
      <c r="D108" s="129"/>
      <c r="E108" s="127">
        <v>88</v>
      </c>
      <c r="F108" s="128">
        <v>42200</v>
      </c>
      <c r="G108" s="129" t="s">
        <v>295</v>
      </c>
      <c r="H108" s="129" t="s">
        <v>292</v>
      </c>
      <c r="I108" s="128">
        <v>42213</v>
      </c>
      <c r="J108" s="32" t="str">
        <f t="shared" si="1"/>
        <v>VEJEZ</v>
      </c>
      <c r="K108" s="5"/>
      <c r="L108" s="5"/>
    </row>
    <row r="109" spans="2:12" ht="60" customHeight="1" x14ac:dyDescent="0.25">
      <c r="B109" s="129"/>
      <c r="C109" s="127" t="s">
        <v>7</v>
      </c>
      <c r="D109" s="129"/>
      <c r="E109" s="127">
        <v>76</v>
      </c>
      <c r="F109" s="128">
        <v>42212</v>
      </c>
      <c r="G109" s="129" t="s">
        <v>121</v>
      </c>
      <c r="H109" s="129" t="s">
        <v>292</v>
      </c>
      <c r="I109" s="128">
        <v>42213</v>
      </c>
      <c r="J109" s="32" t="str">
        <f t="shared" si="1"/>
        <v>VEJEZ</v>
      </c>
      <c r="K109" s="5"/>
      <c r="L109" s="5"/>
    </row>
    <row r="110" spans="2:12" ht="60" customHeight="1" x14ac:dyDescent="0.25">
      <c r="B110" s="129"/>
      <c r="C110" s="129"/>
      <c r="D110" s="127" t="s">
        <v>6</v>
      </c>
      <c r="E110" s="127">
        <v>43</v>
      </c>
      <c r="F110" s="128">
        <v>42210</v>
      </c>
      <c r="G110" s="129" t="s">
        <v>296</v>
      </c>
      <c r="H110" s="129" t="s">
        <v>108</v>
      </c>
      <c r="I110" s="128">
        <v>42213</v>
      </c>
      <c r="J110" s="32" t="str">
        <f t="shared" si="1"/>
        <v>ADULTEZ</v>
      </c>
      <c r="K110" s="5"/>
      <c r="L110" s="5"/>
    </row>
    <row r="111" spans="2:12" ht="60" customHeight="1" x14ac:dyDescent="0.25">
      <c r="B111" s="129"/>
      <c r="C111" s="129"/>
      <c r="D111" s="127" t="s">
        <v>6</v>
      </c>
      <c r="E111" s="127">
        <v>92</v>
      </c>
      <c r="F111" s="128">
        <v>42194</v>
      </c>
      <c r="G111" s="129" t="s">
        <v>295</v>
      </c>
      <c r="H111" s="129" t="s">
        <v>293</v>
      </c>
      <c r="I111" s="128">
        <v>42219</v>
      </c>
      <c r="J111" s="32" t="str">
        <f t="shared" si="1"/>
        <v>VEJEZ</v>
      </c>
      <c r="K111" s="5"/>
      <c r="L111" s="5"/>
    </row>
    <row r="112" spans="2:12" ht="60" customHeight="1" x14ac:dyDescent="0.25">
      <c r="B112" s="129"/>
      <c r="C112" s="129"/>
      <c r="D112" s="127" t="s">
        <v>6</v>
      </c>
      <c r="E112" s="127">
        <v>81</v>
      </c>
      <c r="F112" s="128">
        <v>42219</v>
      </c>
      <c r="G112" s="129" t="s">
        <v>295</v>
      </c>
      <c r="H112" s="129" t="s">
        <v>292</v>
      </c>
      <c r="I112" s="128">
        <v>42220</v>
      </c>
      <c r="J112" s="32" t="str">
        <f t="shared" si="1"/>
        <v>VEJEZ</v>
      </c>
      <c r="K112" s="5"/>
      <c r="L112" s="5"/>
    </row>
    <row r="113" spans="2:12" ht="60" customHeight="1" x14ac:dyDescent="0.25">
      <c r="B113" s="129"/>
      <c r="C113" s="129"/>
      <c r="D113" s="127" t="s">
        <v>6</v>
      </c>
      <c r="E113" s="127">
        <v>17</v>
      </c>
      <c r="F113" s="128">
        <v>42220</v>
      </c>
      <c r="G113" s="129" t="s">
        <v>295</v>
      </c>
      <c r="H113" s="129" t="s">
        <v>108</v>
      </c>
      <c r="I113" s="128">
        <v>42223</v>
      </c>
      <c r="J113" s="32" t="str">
        <f t="shared" si="1"/>
        <v>ADOLESCENCIA</v>
      </c>
      <c r="K113" s="5"/>
      <c r="L113" s="5"/>
    </row>
    <row r="114" spans="2:12" ht="60" customHeight="1" x14ac:dyDescent="0.25">
      <c r="B114" s="129"/>
      <c r="C114" s="127" t="s">
        <v>7</v>
      </c>
      <c r="D114" s="129"/>
      <c r="E114" s="127">
        <v>91</v>
      </c>
      <c r="F114" s="128">
        <v>42213</v>
      </c>
      <c r="G114" s="127" t="s">
        <v>124</v>
      </c>
      <c r="H114" s="129" t="s">
        <v>292</v>
      </c>
      <c r="I114" s="128">
        <v>42223</v>
      </c>
      <c r="J114" s="32" t="str">
        <f t="shared" si="1"/>
        <v>VEJEZ</v>
      </c>
      <c r="K114" s="5"/>
      <c r="L114" s="5"/>
    </row>
    <row r="115" spans="2:12" ht="60" customHeight="1" x14ac:dyDescent="0.25">
      <c r="B115" s="129"/>
      <c r="C115" s="129"/>
      <c r="D115" s="127" t="s">
        <v>6</v>
      </c>
      <c r="E115" s="127">
        <v>26</v>
      </c>
      <c r="F115" s="128">
        <v>42212</v>
      </c>
      <c r="G115" s="127" t="s">
        <v>296</v>
      </c>
      <c r="H115" s="129" t="s">
        <v>88</v>
      </c>
      <c r="I115" s="128">
        <v>42226</v>
      </c>
      <c r="J115" s="32" t="str">
        <f t="shared" si="1"/>
        <v>JUVENTUD</v>
      </c>
      <c r="K115" s="5"/>
      <c r="L115" s="5"/>
    </row>
    <row r="116" spans="2:12" ht="60" customHeight="1" x14ac:dyDescent="0.25">
      <c r="B116" s="129"/>
      <c r="C116" s="129"/>
      <c r="D116" s="127" t="s">
        <v>6</v>
      </c>
      <c r="E116" s="127">
        <v>93</v>
      </c>
      <c r="F116" s="128">
        <v>42226</v>
      </c>
      <c r="G116" s="129" t="s">
        <v>295</v>
      </c>
      <c r="H116" s="129" t="s">
        <v>292</v>
      </c>
      <c r="I116" s="128">
        <v>42227</v>
      </c>
      <c r="J116" s="32" t="str">
        <f t="shared" si="1"/>
        <v>VEJEZ</v>
      </c>
      <c r="K116" s="5"/>
      <c r="L116" s="5"/>
    </row>
    <row r="117" spans="2:12" ht="60" customHeight="1" x14ac:dyDescent="0.25">
      <c r="B117" s="129"/>
      <c r="C117" s="127" t="s">
        <v>7</v>
      </c>
      <c r="D117" s="129"/>
      <c r="E117" s="127">
        <v>82</v>
      </c>
      <c r="F117" s="128">
        <v>42221</v>
      </c>
      <c r="G117" s="129" t="s">
        <v>295</v>
      </c>
      <c r="H117" s="129" t="s">
        <v>292</v>
      </c>
      <c r="I117" s="128">
        <v>42228</v>
      </c>
      <c r="J117" s="32" t="str">
        <f t="shared" si="1"/>
        <v>VEJEZ</v>
      </c>
      <c r="K117" s="5"/>
      <c r="L117" s="5"/>
    </row>
    <row r="118" spans="2:12" ht="60" customHeight="1" x14ac:dyDescent="0.25">
      <c r="B118" s="129"/>
      <c r="C118" s="129"/>
      <c r="D118" s="127" t="s">
        <v>6</v>
      </c>
      <c r="E118" s="127">
        <v>60</v>
      </c>
      <c r="F118" s="128">
        <v>42227</v>
      </c>
      <c r="G118" s="129" t="s">
        <v>126</v>
      </c>
      <c r="H118" s="129" t="s">
        <v>292</v>
      </c>
      <c r="I118" s="128">
        <v>42228</v>
      </c>
      <c r="J118" s="32" t="str">
        <f>IF(E118&lt;=5,"PRIMERA INFANCIA",IF(E118&lt;=11,"INFANCIA",IF(E118&lt;=18,"ADOLESCENCIA",IF(E118&lt;=26,"JUVENTUD",IF(E118&lt;=59,"ADULTEZ",IF(E118&gt;=60,"VEJEZ"))))))</f>
        <v>VEJEZ</v>
      </c>
      <c r="K118" s="5"/>
      <c r="L118" s="5"/>
    </row>
    <row r="119" spans="2:12" ht="60" customHeight="1" x14ac:dyDescent="0.25">
      <c r="B119" s="129" t="s">
        <v>127</v>
      </c>
      <c r="C119" s="129"/>
      <c r="D119" s="127" t="s">
        <v>6</v>
      </c>
      <c r="E119" s="127">
        <v>20</v>
      </c>
      <c r="F119" s="128">
        <v>42211</v>
      </c>
      <c r="G119" s="129" t="s">
        <v>296</v>
      </c>
      <c r="H119" s="129" t="s">
        <v>88</v>
      </c>
      <c r="I119" s="128">
        <v>42229</v>
      </c>
      <c r="J119" s="32" t="str">
        <f t="shared" si="1"/>
        <v>JUVENTUD</v>
      </c>
      <c r="K119" s="5"/>
      <c r="L119" s="5"/>
    </row>
    <row r="120" spans="2:12" ht="60" customHeight="1" x14ac:dyDescent="0.25">
      <c r="B120" s="129"/>
      <c r="C120" s="129"/>
      <c r="D120" s="127" t="s">
        <v>6</v>
      </c>
      <c r="E120" s="127">
        <v>35</v>
      </c>
      <c r="F120" s="128">
        <v>42228</v>
      </c>
      <c r="G120" s="129" t="s">
        <v>296</v>
      </c>
      <c r="H120" s="129" t="s">
        <v>88</v>
      </c>
      <c r="I120" s="128">
        <v>42230</v>
      </c>
      <c r="J120" s="32" t="str">
        <f t="shared" si="1"/>
        <v>ADULTEZ</v>
      </c>
      <c r="K120" s="5"/>
      <c r="L120" s="5"/>
    </row>
    <row r="121" spans="2:12" ht="60" customHeight="1" x14ac:dyDescent="0.25">
      <c r="B121" s="129"/>
      <c r="C121" s="129"/>
      <c r="D121" s="127" t="s">
        <v>6</v>
      </c>
      <c r="E121" s="127">
        <v>25</v>
      </c>
      <c r="F121" s="128">
        <v>42232</v>
      </c>
      <c r="G121" s="129" t="s">
        <v>296</v>
      </c>
      <c r="H121" s="129" t="s">
        <v>88</v>
      </c>
      <c r="I121" s="128">
        <v>42234</v>
      </c>
      <c r="J121" s="32" t="str">
        <f t="shared" si="1"/>
        <v>JUVENTUD</v>
      </c>
      <c r="K121" s="5"/>
      <c r="L121" s="5"/>
    </row>
    <row r="122" spans="2:12" ht="60" customHeight="1" x14ac:dyDescent="0.25">
      <c r="B122" s="129"/>
      <c r="C122" s="129"/>
      <c r="D122" s="127" t="s">
        <v>6</v>
      </c>
      <c r="E122" s="127">
        <v>44</v>
      </c>
      <c r="F122" s="128">
        <v>42231</v>
      </c>
      <c r="G122" s="129" t="s">
        <v>296</v>
      </c>
      <c r="H122" s="129" t="s">
        <v>88</v>
      </c>
      <c r="I122" s="128">
        <v>42235</v>
      </c>
      <c r="J122" s="32" t="str">
        <f t="shared" si="1"/>
        <v>ADULTEZ</v>
      </c>
      <c r="K122" s="5"/>
      <c r="L122" s="5"/>
    </row>
    <row r="123" spans="2:12" ht="60" customHeight="1" x14ac:dyDescent="0.25">
      <c r="B123" s="129"/>
      <c r="C123" s="129"/>
      <c r="D123" s="127" t="s">
        <v>6</v>
      </c>
      <c r="E123" s="127">
        <v>31</v>
      </c>
      <c r="F123" s="128">
        <v>42230</v>
      </c>
      <c r="G123" s="129" t="s">
        <v>296</v>
      </c>
      <c r="H123" s="129" t="s">
        <v>88</v>
      </c>
      <c r="I123" s="128">
        <v>42240</v>
      </c>
      <c r="J123" s="32" t="str">
        <f t="shared" si="1"/>
        <v>ADULTEZ</v>
      </c>
      <c r="K123" s="5"/>
      <c r="L123" s="5"/>
    </row>
    <row r="124" spans="2:12" ht="60" customHeight="1" x14ac:dyDescent="0.25">
      <c r="B124" s="129"/>
      <c r="C124" s="129"/>
      <c r="D124" s="127" t="s">
        <v>6</v>
      </c>
      <c r="E124" s="127">
        <v>67</v>
      </c>
      <c r="F124" s="128">
        <v>42226</v>
      </c>
      <c r="G124" s="129" t="s">
        <v>295</v>
      </c>
      <c r="H124" s="129" t="s">
        <v>293</v>
      </c>
      <c r="I124" s="128">
        <v>42241</v>
      </c>
      <c r="J124" s="32" t="str">
        <f t="shared" si="1"/>
        <v>VEJEZ</v>
      </c>
      <c r="K124" s="5"/>
      <c r="L124" s="5"/>
    </row>
    <row r="125" spans="2:12" ht="60" customHeight="1" x14ac:dyDescent="0.25">
      <c r="B125" s="129"/>
      <c r="C125" s="127" t="s">
        <v>7</v>
      </c>
      <c r="D125" s="129"/>
      <c r="E125" s="127">
        <v>19</v>
      </c>
      <c r="F125" s="128">
        <v>42236</v>
      </c>
      <c r="G125" s="129" t="s">
        <v>296</v>
      </c>
      <c r="H125" s="129" t="s">
        <v>88</v>
      </c>
      <c r="I125" s="128">
        <v>42242</v>
      </c>
      <c r="J125" s="32" t="str">
        <f t="shared" si="1"/>
        <v>JUVENTUD</v>
      </c>
      <c r="K125" s="5"/>
      <c r="L125" s="5"/>
    </row>
    <row r="126" spans="2:12" ht="60" customHeight="1" x14ac:dyDescent="0.25">
      <c r="B126" s="129"/>
      <c r="C126" s="129"/>
      <c r="D126" s="127" t="s">
        <v>6</v>
      </c>
      <c r="E126" s="127">
        <v>90</v>
      </c>
      <c r="F126" s="128">
        <v>42260</v>
      </c>
      <c r="G126" s="129" t="s">
        <v>295</v>
      </c>
      <c r="H126" s="129" t="s">
        <v>293</v>
      </c>
      <c r="I126" s="128">
        <v>42242</v>
      </c>
      <c r="J126" s="32" t="str">
        <f t="shared" si="1"/>
        <v>VEJEZ</v>
      </c>
      <c r="K126" s="5"/>
      <c r="L126" s="5"/>
    </row>
    <row r="127" spans="2:12" ht="60" customHeight="1" x14ac:dyDescent="0.25">
      <c r="B127" s="190"/>
      <c r="C127" s="190">
        <f>COUNTA(C97:C126)</f>
        <v>11</v>
      </c>
      <c r="D127" s="190">
        <f>COUNTA(D97:D126)</f>
        <v>19</v>
      </c>
      <c r="E127" s="191"/>
      <c r="F127" s="192"/>
      <c r="G127" s="190"/>
      <c r="H127" s="190"/>
      <c r="I127" s="192"/>
      <c r="J127" s="32"/>
      <c r="K127" s="5"/>
      <c r="L127" s="5"/>
    </row>
    <row r="128" spans="2:12" ht="60" customHeight="1" x14ac:dyDescent="0.25">
      <c r="B128" s="129" t="s">
        <v>18</v>
      </c>
      <c r="C128" s="129"/>
      <c r="D128" s="127" t="s">
        <v>6</v>
      </c>
      <c r="E128" s="127">
        <v>83</v>
      </c>
      <c r="F128" s="128">
        <v>42249</v>
      </c>
      <c r="G128" s="129" t="s">
        <v>295</v>
      </c>
      <c r="H128" s="129" t="s">
        <v>293</v>
      </c>
      <c r="I128" s="128">
        <v>42254</v>
      </c>
      <c r="J128" s="32" t="str">
        <f t="shared" si="1"/>
        <v>VEJEZ</v>
      </c>
      <c r="K128" s="5"/>
      <c r="L128" s="5"/>
    </row>
    <row r="129" spans="2:12" ht="60" customHeight="1" x14ac:dyDescent="0.25">
      <c r="B129" s="129"/>
      <c r="C129" s="127" t="s">
        <v>7</v>
      </c>
      <c r="D129" s="129"/>
      <c r="E129" s="127">
        <v>88</v>
      </c>
      <c r="F129" s="128">
        <v>42257</v>
      </c>
      <c r="G129" s="127" t="s">
        <v>124</v>
      </c>
      <c r="H129" s="129" t="s">
        <v>292</v>
      </c>
      <c r="I129" s="128">
        <v>42257</v>
      </c>
      <c r="J129" s="32" t="str">
        <f t="shared" si="1"/>
        <v>VEJEZ</v>
      </c>
      <c r="K129" s="5"/>
      <c r="L129" s="5"/>
    </row>
    <row r="130" spans="2:12" ht="60" customHeight="1" x14ac:dyDescent="0.25">
      <c r="B130" s="129"/>
      <c r="C130" s="129"/>
      <c r="D130" s="127" t="s">
        <v>6</v>
      </c>
      <c r="E130" s="127">
        <v>41</v>
      </c>
      <c r="F130" s="128">
        <v>42253</v>
      </c>
      <c r="G130" s="129" t="s">
        <v>57</v>
      </c>
      <c r="H130" s="129" t="s">
        <v>292</v>
      </c>
      <c r="I130" s="128">
        <v>42261</v>
      </c>
      <c r="J130" s="32" t="str">
        <f t="shared" si="1"/>
        <v>ADULTEZ</v>
      </c>
      <c r="K130" s="5"/>
      <c r="L130" s="5"/>
    </row>
    <row r="131" spans="2:12" ht="60" customHeight="1" x14ac:dyDescent="0.25">
      <c r="B131" s="129"/>
      <c r="C131" s="127" t="s">
        <v>7</v>
      </c>
      <c r="D131" s="129"/>
      <c r="E131" s="127">
        <v>74</v>
      </c>
      <c r="F131" s="128">
        <v>42252</v>
      </c>
      <c r="G131" s="129" t="s">
        <v>295</v>
      </c>
      <c r="H131" s="129" t="s">
        <v>293</v>
      </c>
      <c r="I131" s="128">
        <v>42263</v>
      </c>
      <c r="J131" s="32" t="str">
        <f t="shared" si="1"/>
        <v>VEJEZ</v>
      </c>
      <c r="K131" s="5"/>
      <c r="L131" s="5"/>
    </row>
    <row r="132" spans="2:12" ht="60" customHeight="1" x14ac:dyDescent="0.25">
      <c r="B132" s="129"/>
      <c r="C132" s="129"/>
      <c r="D132" s="127" t="s">
        <v>6</v>
      </c>
      <c r="E132" s="127">
        <v>31</v>
      </c>
      <c r="F132" s="128">
        <v>42262</v>
      </c>
      <c r="G132" s="127" t="s">
        <v>296</v>
      </c>
      <c r="H132" s="129" t="s">
        <v>88</v>
      </c>
      <c r="I132" s="128">
        <v>42263</v>
      </c>
      <c r="J132" s="32" t="str">
        <f t="shared" si="1"/>
        <v>ADULTEZ</v>
      </c>
      <c r="K132" s="5"/>
      <c r="L132" s="5"/>
    </row>
    <row r="133" spans="2:12" ht="60" customHeight="1" x14ac:dyDescent="0.25">
      <c r="B133" s="129"/>
      <c r="C133" s="127"/>
      <c r="D133" s="127" t="s">
        <v>6</v>
      </c>
      <c r="E133" s="127">
        <v>29</v>
      </c>
      <c r="F133" s="128">
        <v>42263</v>
      </c>
      <c r="G133" s="129" t="s">
        <v>58</v>
      </c>
      <c r="H133" s="129" t="s">
        <v>88</v>
      </c>
      <c r="I133" s="128">
        <v>42265</v>
      </c>
      <c r="J133" s="32" t="str">
        <f t="shared" si="1"/>
        <v>ADULTEZ</v>
      </c>
      <c r="K133" s="5"/>
      <c r="L133" s="5"/>
    </row>
    <row r="134" spans="2:12" ht="60" customHeight="1" x14ac:dyDescent="0.25">
      <c r="B134" s="129"/>
      <c r="C134" s="127" t="s">
        <v>7</v>
      </c>
      <c r="D134" s="127"/>
      <c r="E134" s="127" t="s">
        <v>133</v>
      </c>
      <c r="F134" s="128">
        <v>42261</v>
      </c>
      <c r="G134" s="129" t="s">
        <v>124</v>
      </c>
      <c r="H134" s="129" t="s">
        <v>292</v>
      </c>
      <c r="I134" s="128">
        <v>42265</v>
      </c>
      <c r="J134" s="32" t="s">
        <v>297</v>
      </c>
      <c r="K134" s="5"/>
      <c r="L134" s="5"/>
    </row>
    <row r="135" spans="2:12" ht="60" customHeight="1" x14ac:dyDescent="0.25">
      <c r="B135" s="129"/>
      <c r="C135" s="129"/>
      <c r="D135" s="127" t="s">
        <v>6</v>
      </c>
      <c r="E135" s="127">
        <v>44</v>
      </c>
      <c r="F135" s="128">
        <v>42266</v>
      </c>
      <c r="G135" s="129" t="s">
        <v>296</v>
      </c>
      <c r="H135" s="129" t="s">
        <v>88</v>
      </c>
      <c r="I135" s="128">
        <v>42268</v>
      </c>
      <c r="J135" s="32" t="str">
        <f t="shared" ref="J135:J186" si="2">IF(E135&lt;=5,"PRIMERA INFANCIA",IF(E135&lt;=11,"INFANCIA",IF(E135&lt;=18,"ADOLESCENCIA",IF(E135&lt;=26,"JUVENTUD",IF(E135&lt;=59,"ADULTEZ",IF(E135&gt;60,"VEJEZ"))))))</f>
        <v>ADULTEZ</v>
      </c>
      <c r="K135" s="5"/>
      <c r="L135" s="5"/>
    </row>
    <row r="136" spans="2:12" ht="60" customHeight="1" x14ac:dyDescent="0.25">
      <c r="B136" s="129"/>
      <c r="C136" s="127"/>
      <c r="D136" s="127" t="s">
        <v>6</v>
      </c>
      <c r="E136" s="127">
        <v>19</v>
      </c>
      <c r="F136" s="128">
        <v>42262</v>
      </c>
      <c r="G136" s="129" t="s">
        <v>296</v>
      </c>
      <c r="H136" s="129" t="s">
        <v>88</v>
      </c>
      <c r="I136" s="128">
        <v>42268</v>
      </c>
      <c r="J136" s="32" t="str">
        <f t="shared" si="2"/>
        <v>JUVENTUD</v>
      </c>
      <c r="K136" s="5"/>
      <c r="L136" s="5"/>
    </row>
    <row r="137" spans="2:12" ht="60" customHeight="1" x14ac:dyDescent="0.25">
      <c r="B137" s="129"/>
      <c r="C137" s="127" t="s">
        <v>7</v>
      </c>
      <c r="D137" s="127"/>
      <c r="E137" s="127">
        <v>88</v>
      </c>
      <c r="F137" s="128">
        <v>42265</v>
      </c>
      <c r="G137" s="129" t="s">
        <v>295</v>
      </c>
      <c r="H137" s="129" t="s">
        <v>293</v>
      </c>
      <c r="I137" s="128">
        <v>42268</v>
      </c>
      <c r="J137" s="32" t="str">
        <f t="shared" si="2"/>
        <v>VEJEZ</v>
      </c>
      <c r="K137" s="5"/>
      <c r="L137" s="5"/>
    </row>
    <row r="138" spans="2:12" ht="60" customHeight="1" x14ac:dyDescent="0.25">
      <c r="B138" s="129"/>
      <c r="C138" s="129"/>
      <c r="D138" s="127" t="s">
        <v>6</v>
      </c>
      <c r="E138" s="127">
        <v>22</v>
      </c>
      <c r="F138" s="128">
        <v>42260</v>
      </c>
      <c r="G138" s="129" t="s">
        <v>295</v>
      </c>
      <c r="H138" s="129" t="s">
        <v>88</v>
      </c>
      <c r="I138" s="128">
        <v>42269</v>
      </c>
      <c r="J138" s="32" t="str">
        <f t="shared" si="2"/>
        <v>JUVENTUD</v>
      </c>
      <c r="K138" s="5"/>
      <c r="L138" s="5"/>
    </row>
    <row r="139" spans="2:12" ht="60" customHeight="1" x14ac:dyDescent="0.25">
      <c r="B139" s="129"/>
      <c r="C139" s="129"/>
      <c r="D139" s="127" t="s">
        <v>6</v>
      </c>
      <c r="E139" s="127">
        <v>34</v>
      </c>
      <c r="F139" s="128">
        <v>42269</v>
      </c>
      <c r="G139" s="129" t="s">
        <v>295</v>
      </c>
      <c r="H139" s="129" t="s">
        <v>293</v>
      </c>
      <c r="I139" s="128">
        <v>42272</v>
      </c>
      <c r="J139" s="32" t="str">
        <f t="shared" si="2"/>
        <v>ADULTEZ</v>
      </c>
      <c r="K139" s="5"/>
      <c r="L139" s="5"/>
    </row>
    <row r="140" spans="2:12" ht="60" customHeight="1" x14ac:dyDescent="0.25">
      <c r="B140" s="190"/>
      <c r="C140" s="190">
        <f>COUNTA(C128:C139)</f>
        <v>4</v>
      </c>
      <c r="D140" s="190">
        <f>COUNTA(D128:D139)</f>
        <v>8</v>
      </c>
      <c r="E140" s="191"/>
      <c r="F140" s="192"/>
      <c r="G140" s="190"/>
      <c r="H140" s="190"/>
      <c r="I140" s="192"/>
      <c r="J140" s="32"/>
      <c r="K140" s="5"/>
      <c r="L140" s="5"/>
    </row>
    <row r="141" spans="2:12" ht="60" customHeight="1" x14ac:dyDescent="0.25">
      <c r="B141" s="129" t="s">
        <v>19</v>
      </c>
      <c r="C141" s="127" t="s">
        <v>7</v>
      </c>
      <c r="D141" s="127"/>
      <c r="E141" s="127">
        <v>78</v>
      </c>
      <c r="F141" s="128">
        <v>42276</v>
      </c>
      <c r="G141" s="129" t="s">
        <v>295</v>
      </c>
      <c r="H141" s="129" t="s">
        <v>292</v>
      </c>
      <c r="I141" s="128">
        <v>42278</v>
      </c>
      <c r="J141" s="32" t="str">
        <f t="shared" si="2"/>
        <v>VEJEZ</v>
      </c>
      <c r="K141" s="5"/>
      <c r="L141" s="5"/>
    </row>
    <row r="142" spans="2:12" ht="60" customHeight="1" x14ac:dyDescent="0.25">
      <c r="B142" s="129"/>
      <c r="C142" s="129"/>
      <c r="D142" s="127" t="s">
        <v>6</v>
      </c>
      <c r="E142" s="127">
        <v>82</v>
      </c>
      <c r="F142" s="128">
        <v>42280</v>
      </c>
      <c r="G142" s="129" t="s">
        <v>295</v>
      </c>
      <c r="H142" s="129" t="s">
        <v>292</v>
      </c>
      <c r="I142" s="128">
        <v>42282</v>
      </c>
      <c r="J142" s="32" t="str">
        <f t="shared" si="2"/>
        <v>VEJEZ</v>
      </c>
      <c r="K142" s="5"/>
      <c r="L142" s="5"/>
    </row>
    <row r="143" spans="2:12" ht="60" customHeight="1" x14ac:dyDescent="0.25">
      <c r="B143" s="129"/>
      <c r="C143" s="129"/>
      <c r="D143" s="127" t="s">
        <v>6</v>
      </c>
      <c r="E143" s="127">
        <v>85</v>
      </c>
      <c r="F143" s="128">
        <v>42281</v>
      </c>
      <c r="G143" s="129" t="s">
        <v>295</v>
      </c>
      <c r="H143" s="129" t="s">
        <v>292</v>
      </c>
      <c r="I143" s="128">
        <v>42284</v>
      </c>
      <c r="J143" s="32" t="str">
        <f t="shared" si="2"/>
        <v>VEJEZ</v>
      </c>
      <c r="K143" s="5"/>
      <c r="L143" s="5"/>
    </row>
    <row r="144" spans="2:12" ht="60" customHeight="1" x14ac:dyDescent="0.25">
      <c r="B144" s="129"/>
      <c r="C144" s="129"/>
      <c r="D144" s="127" t="s">
        <v>6</v>
      </c>
      <c r="E144" s="127">
        <v>101</v>
      </c>
      <c r="F144" s="128">
        <v>42282</v>
      </c>
      <c r="G144" s="129" t="s">
        <v>295</v>
      </c>
      <c r="H144" s="129" t="s">
        <v>293</v>
      </c>
      <c r="I144" s="128">
        <v>42285</v>
      </c>
      <c r="J144" s="32" t="str">
        <f t="shared" si="2"/>
        <v>VEJEZ</v>
      </c>
      <c r="K144" s="5"/>
      <c r="L144" s="5"/>
    </row>
    <row r="145" spans="2:12" ht="60" customHeight="1" x14ac:dyDescent="0.25">
      <c r="B145" s="129"/>
      <c r="C145" s="129"/>
      <c r="D145" s="127" t="s">
        <v>6</v>
      </c>
      <c r="E145" s="127">
        <v>79</v>
      </c>
      <c r="F145" s="128">
        <v>42284</v>
      </c>
      <c r="G145" s="129" t="s">
        <v>121</v>
      </c>
      <c r="H145" s="129" t="s">
        <v>292</v>
      </c>
      <c r="I145" s="128">
        <v>42255</v>
      </c>
      <c r="J145" s="32" t="str">
        <f t="shared" si="2"/>
        <v>VEJEZ</v>
      </c>
      <c r="K145" s="5"/>
      <c r="L145" s="5"/>
    </row>
    <row r="146" spans="2:12" ht="60" customHeight="1" x14ac:dyDescent="0.25">
      <c r="B146" s="129"/>
      <c r="C146" s="127" t="s">
        <v>7</v>
      </c>
      <c r="D146" s="129"/>
      <c r="E146" s="127">
        <v>87</v>
      </c>
      <c r="F146" s="128">
        <v>42268</v>
      </c>
      <c r="G146" s="129" t="s">
        <v>295</v>
      </c>
      <c r="H146" s="129" t="s">
        <v>293</v>
      </c>
      <c r="I146" s="128">
        <v>42286</v>
      </c>
      <c r="J146" s="32" t="str">
        <f t="shared" si="2"/>
        <v>VEJEZ</v>
      </c>
      <c r="K146" s="5"/>
      <c r="L146" s="5"/>
    </row>
    <row r="147" spans="2:12" ht="60" customHeight="1" x14ac:dyDescent="0.25">
      <c r="B147" s="129"/>
      <c r="C147" s="127" t="s">
        <v>7</v>
      </c>
      <c r="D147" s="129"/>
      <c r="E147" s="127">
        <v>84</v>
      </c>
      <c r="F147" s="128">
        <v>42283</v>
      </c>
      <c r="G147" s="129" t="s">
        <v>66</v>
      </c>
      <c r="H147" s="129" t="s">
        <v>292</v>
      </c>
      <c r="I147" s="128">
        <v>42289</v>
      </c>
      <c r="J147" s="32" t="str">
        <f t="shared" si="2"/>
        <v>VEJEZ</v>
      </c>
      <c r="K147" s="5"/>
      <c r="L147" s="5"/>
    </row>
    <row r="148" spans="2:12" ht="60" customHeight="1" x14ac:dyDescent="0.25">
      <c r="B148" s="129"/>
      <c r="C148" s="127" t="s">
        <v>7</v>
      </c>
      <c r="D148" s="129"/>
      <c r="E148" s="127">
        <v>76</v>
      </c>
      <c r="F148" s="128">
        <v>42284</v>
      </c>
      <c r="G148" s="129" t="s">
        <v>121</v>
      </c>
      <c r="H148" s="129" t="s">
        <v>292</v>
      </c>
      <c r="I148" s="128">
        <v>42290</v>
      </c>
      <c r="J148" s="32" t="str">
        <f t="shared" si="2"/>
        <v>VEJEZ</v>
      </c>
      <c r="K148" s="5"/>
      <c r="L148" s="5"/>
    </row>
    <row r="149" spans="2:12" ht="60" customHeight="1" x14ac:dyDescent="0.25">
      <c r="B149" s="129"/>
      <c r="C149" s="127" t="s">
        <v>7</v>
      </c>
      <c r="D149" s="129"/>
      <c r="E149" s="127">
        <v>81</v>
      </c>
      <c r="F149" s="128">
        <v>42289</v>
      </c>
      <c r="G149" s="129" t="s">
        <v>295</v>
      </c>
      <c r="H149" s="129" t="s">
        <v>292</v>
      </c>
      <c r="I149" s="128">
        <v>42291</v>
      </c>
      <c r="J149" s="32" t="str">
        <f t="shared" si="2"/>
        <v>VEJEZ</v>
      </c>
      <c r="K149" s="5"/>
      <c r="L149" s="5"/>
    </row>
    <row r="150" spans="2:12" ht="60" customHeight="1" x14ac:dyDescent="0.25">
      <c r="B150" s="129"/>
      <c r="C150" s="129"/>
      <c r="D150" s="127" t="s">
        <v>6</v>
      </c>
      <c r="E150" s="127">
        <v>36</v>
      </c>
      <c r="F150" s="128">
        <v>42290</v>
      </c>
      <c r="G150" s="129" t="s">
        <v>295</v>
      </c>
      <c r="H150" s="129" t="s">
        <v>292</v>
      </c>
      <c r="I150" s="128">
        <v>42292</v>
      </c>
      <c r="J150" s="32" t="str">
        <f t="shared" si="2"/>
        <v>ADULTEZ</v>
      </c>
      <c r="K150" s="5"/>
      <c r="L150" s="5"/>
    </row>
    <row r="151" spans="2:12" ht="60" customHeight="1" x14ac:dyDescent="0.25">
      <c r="B151" s="129"/>
      <c r="C151" s="129"/>
      <c r="D151" s="127" t="s">
        <v>6</v>
      </c>
      <c r="E151" s="127">
        <v>27</v>
      </c>
      <c r="F151" s="128">
        <v>42247</v>
      </c>
      <c r="G151" s="129" t="s">
        <v>296</v>
      </c>
      <c r="H151" s="129" t="s">
        <v>88</v>
      </c>
      <c r="I151" s="128">
        <v>42292</v>
      </c>
      <c r="J151" s="32" t="str">
        <f t="shared" si="2"/>
        <v>ADULTEZ</v>
      </c>
      <c r="K151" s="5"/>
      <c r="L151" s="5"/>
    </row>
    <row r="152" spans="2:12" ht="60" customHeight="1" x14ac:dyDescent="0.25">
      <c r="B152" s="129"/>
      <c r="C152" s="127" t="s">
        <v>7</v>
      </c>
      <c r="D152" s="129"/>
      <c r="E152" s="127">
        <v>60</v>
      </c>
      <c r="F152" s="128">
        <v>42294</v>
      </c>
      <c r="G152" s="129" t="s">
        <v>295</v>
      </c>
      <c r="H152" s="129" t="s">
        <v>293</v>
      </c>
      <c r="I152" s="128">
        <v>42296</v>
      </c>
      <c r="J152" s="32" t="str">
        <f>IF(E152&lt;=5,"PRIMERA INFANCIA",IF(E152&lt;=11,"INFANCIA",IF(E152&lt;=18,"ADOLESCENCIA",IF(E152&lt;=26,"JUVENTUD",IF(E152&lt;=59,"ADULTEZ",IF(E152&gt;=60,"VEJEZ"))))))</f>
        <v>VEJEZ</v>
      </c>
      <c r="K152" s="5"/>
      <c r="L152" s="5"/>
    </row>
    <row r="153" spans="2:12" ht="60" customHeight="1" x14ac:dyDescent="0.25">
      <c r="B153" s="129"/>
      <c r="C153" s="129"/>
      <c r="D153" s="127" t="s">
        <v>6</v>
      </c>
      <c r="E153" s="127">
        <v>46</v>
      </c>
      <c r="F153" s="128">
        <v>42286</v>
      </c>
      <c r="G153" s="129" t="s">
        <v>123</v>
      </c>
      <c r="H153" s="129" t="s">
        <v>292</v>
      </c>
      <c r="I153" s="128">
        <v>42297</v>
      </c>
      <c r="J153" s="32" t="str">
        <f t="shared" si="2"/>
        <v>ADULTEZ</v>
      </c>
      <c r="K153" s="5"/>
      <c r="L153" s="5"/>
    </row>
    <row r="154" spans="2:12" ht="60" customHeight="1" x14ac:dyDescent="0.25">
      <c r="B154" s="129"/>
      <c r="C154" s="129"/>
      <c r="D154" s="127" t="s">
        <v>6</v>
      </c>
      <c r="E154" s="127">
        <v>88</v>
      </c>
      <c r="F154" s="128">
        <v>42299</v>
      </c>
      <c r="G154" s="129" t="s">
        <v>123</v>
      </c>
      <c r="H154" s="129" t="s">
        <v>292</v>
      </c>
      <c r="I154" s="128">
        <v>42300</v>
      </c>
      <c r="J154" s="32" t="str">
        <f t="shared" si="2"/>
        <v>VEJEZ</v>
      </c>
      <c r="K154" s="5"/>
      <c r="L154" s="5"/>
    </row>
    <row r="155" spans="2:12" ht="60" customHeight="1" x14ac:dyDescent="0.25">
      <c r="B155" s="129"/>
      <c r="C155" s="127" t="s">
        <v>7</v>
      </c>
      <c r="D155" s="129"/>
      <c r="E155" s="127">
        <v>58</v>
      </c>
      <c r="F155" s="128">
        <v>42300</v>
      </c>
      <c r="G155" s="129" t="s">
        <v>123</v>
      </c>
      <c r="H155" s="129" t="s">
        <v>292</v>
      </c>
      <c r="I155" s="128">
        <v>42303</v>
      </c>
      <c r="J155" s="32" t="str">
        <f t="shared" si="2"/>
        <v>ADULTEZ</v>
      </c>
      <c r="K155" s="5"/>
      <c r="L155" s="5"/>
    </row>
    <row r="156" spans="2:12" ht="60" customHeight="1" x14ac:dyDescent="0.25">
      <c r="B156" s="129"/>
      <c r="C156" s="127" t="s">
        <v>7</v>
      </c>
      <c r="D156" s="129"/>
      <c r="E156" s="129" t="s">
        <v>134</v>
      </c>
      <c r="F156" s="128">
        <v>42289</v>
      </c>
      <c r="G156" s="129" t="s">
        <v>124</v>
      </c>
      <c r="H156" s="129" t="s">
        <v>292</v>
      </c>
      <c r="I156" s="128">
        <v>42303</v>
      </c>
      <c r="J156" s="32" t="s">
        <v>297</v>
      </c>
      <c r="K156" s="5"/>
      <c r="L156" s="5"/>
    </row>
    <row r="157" spans="2:12" ht="60" customHeight="1" x14ac:dyDescent="0.25">
      <c r="B157" s="129"/>
      <c r="C157" s="127" t="s">
        <v>7</v>
      </c>
      <c r="D157" s="129"/>
      <c r="E157" s="127">
        <v>72</v>
      </c>
      <c r="F157" s="128">
        <v>42303</v>
      </c>
      <c r="G157" s="129" t="s">
        <v>123</v>
      </c>
      <c r="H157" s="129" t="s">
        <v>292</v>
      </c>
      <c r="I157" s="128">
        <v>42304</v>
      </c>
      <c r="J157" s="32" t="str">
        <f t="shared" si="2"/>
        <v>VEJEZ</v>
      </c>
      <c r="K157" s="5"/>
      <c r="L157" s="5"/>
    </row>
    <row r="158" spans="2:12" ht="60" customHeight="1" x14ac:dyDescent="0.25">
      <c r="B158" s="129"/>
      <c r="C158" s="129"/>
      <c r="D158" s="127" t="s">
        <v>6</v>
      </c>
      <c r="E158" s="127">
        <v>30</v>
      </c>
      <c r="F158" s="128">
        <v>42300</v>
      </c>
      <c r="G158" s="129" t="s">
        <v>296</v>
      </c>
      <c r="H158" s="129" t="s">
        <v>88</v>
      </c>
      <c r="I158" s="128">
        <v>42304</v>
      </c>
      <c r="J158" s="32" t="str">
        <f t="shared" si="2"/>
        <v>ADULTEZ</v>
      </c>
      <c r="K158" s="5"/>
      <c r="L158" s="5"/>
    </row>
    <row r="159" spans="2:12" ht="60" customHeight="1" x14ac:dyDescent="0.25">
      <c r="B159" s="129"/>
      <c r="C159" s="127" t="s">
        <v>7</v>
      </c>
      <c r="D159" s="129"/>
      <c r="E159" s="127">
        <v>76</v>
      </c>
      <c r="F159" s="128">
        <v>42303</v>
      </c>
      <c r="G159" s="129" t="s">
        <v>295</v>
      </c>
      <c r="H159" s="129" t="s">
        <v>292</v>
      </c>
      <c r="I159" s="128">
        <v>42305</v>
      </c>
      <c r="J159" s="32" t="str">
        <f t="shared" si="2"/>
        <v>VEJEZ</v>
      </c>
      <c r="K159" s="5"/>
      <c r="L159" s="5"/>
    </row>
    <row r="160" spans="2:12" ht="60" customHeight="1" x14ac:dyDescent="0.25">
      <c r="B160" s="129"/>
      <c r="C160" s="129"/>
      <c r="D160" s="127" t="s">
        <v>6</v>
      </c>
      <c r="E160" s="127">
        <v>37</v>
      </c>
      <c r="F160" s="128">
        <v>42300</v>
      </c>
      <c r="G160" s="129" t="s">
        <v>295</v>
      </c>
      <c r="H160" s="129" t="s">
        <v>292</v>
      </c>
      <c r="I160" s="128">
        <v>42307</v>
      </c>
      <c r="J160" s="32" t="str">
        <f t="shared" si="2"/>
        <v>ADULTEZ</v>
      </c>
      <c r="K160" s="5"/>
      <c r="L160" s="5"/>
    </row>
    <row r="161" spans="2:12" ht="60" customHeight="1" x14ac:dyDescent="0.25">
      <c r="B161" s="190"/>
      <c r="C161" s="190">
        <f>COUNTA(C141:C160)</f>
        <v>10</v>
      </c>
      <c r="D161" s="190">
        <f>COUNTA(D141:D160)</f>
        <v>10</v>
      </c>
      <c r="E161" s="191"/>
      <c r="F161" s="192"/>
      <c r="G161" s="190"/>
      <c r="H161" s="190"/>
      <c r="I161" s="192"/>
      <c r="J161" s="32"/>
      <c r="K161" s="5"/>
      <c r="L161" s="5"/>
    </row>
    <row r="162" spans="2:12" ht="60" customHeight="1" x14ac:dyDescent="0.25">
      <c r="B162" s="194" t="s">
        <v>20</v>
      </c>
      <c r="C162" s="127" t="s">
        <v>7</v>
      </c>
      <c r="D162" s="129"/>
      <c r="E162" s="127">
        <v>60</v>
      </c>
      <c r="F162" s="128">
        <v>42303</v>
      </c>
      <c r="G162" s="129" t="s">
        <v>124</v>
      </c>
      <c r="H162" s="129" t="s">
        <v>292</v>
      </c>
      <c r="I162" s="128">
        <v>42311</v>
      </c>
      <c r="J162" s="32" t="str">
        <f>IF(E162&lt;=5,"PRIMERA INFANCIA",IF(E162&lt;=11,"INFANCIA",IF(E162&lt;=18,"ADOLESCENCIA",IF(E162&lt;=26,"JUVENTUD",IF(E162&lt;=59,"ADULTEZ",IF(E162&gt;=60,"VEJEZ"))))))</f>
        <v>VEJEZ</v>
      </c>
      <c r="K162" s="5"/>
      <c r="L162" s="5"/>
    </row>
    <row r="163" spans="2:12" ht="60" customHeight="1" x14ac:dyDescent="0.25">
      <c r="B163" s="181"/>
      <c r="C163" s="129"/>
      <c r="D163" s="127" t="s">
        <v>6</v>
      </c>
      <c r="E163" s="127">
        <v>63</v>
      </c>
      <c r="F163" s="128">
        <v>42302</v>
      </c>
      <c r="G163" s="129" t="s">
        <v>295</v>
      </c>
      <c r="H163" s="129" t="s">
        <v>293</v>
      </c>
      <c r="I163" s="128">
        <v>42313</v>
      </c>
      <c r="J163" s="32" t="str">
        <f t="shared" si="2"/>
        <v>VEJEZ</v>
      </c>
      <c r="K163" s="5"/>
      <c r="L163" s="5"/>
    </row>
    <row r="164" spans="2:12" ht="60" customHeight="1" x14ac:dyDescent="0.25">
      <c r="B164" s="129"/>
      <c r="C164" s="129"/>
      <c r="D164" s="127" t="s">
        <v>6</v>
      </c>
      <c r="E164" s="127">
        <v>44</v>
      </c>
      <c r="F164" s="128">
        <v>42311</v>
      </c>
      <c r="G164" s="129" t="s">
        <v>295</v>
      </c>
      <c r="H164" s="129" t="s">
        <v>292</v>
      </c>
      <c r="I164" s="128">
        <v>42314</v>
      </c>
      <c r="J164" s="32" t="str">
        <f t="shared" si="2"/>
        <v>ADULTEZ</v>
      </c>
      <c r="K164" s="5"/>
      <c r="L164" s="5"/>
    </row>
    <row r="165" spans="2:12" ht="60" customHeight="1" x14ac:dyDescent="0.25">
      <c r="B165" s="129"/>
      <c r="C165" s="127" t="s">
        <v>7</v>
      </c>
      <c r="D165" s="129"/>
      <c r="E165" s="127">
        <v>83</v>
      </c>
      <c r="F165" s="128">
        <v>42309</v>
      </c>
      <c r="G165" s="129" t="s">
        <v>295</v>
      </c>
      <c r="H165" s="129" t="s">
        <v>293</v>
      </c>
      <c r="I165" s="128">
        <v>42317</v>
      </c>
      <c r="J165" s="32" t="str">
        <f t="shared" si="2"/>
        <v>VEJEZ</v>
      </c>
      <c r="K165" s="5"/>
      <c r="L165" s="5"/>
    </row>
    <row r="166" spans="2:12" ht="60" customHeight="1" x14ac:dyDescent="0.25">
      <c r="B166" s="129"/>
      <c r="C166" s="129"/>
      <c r="D166" s="127" t="s">
        <v>6</v>
      </c>
      <c r="E166" s="127">
        <v>89</v>
      </c>
      <c r="F166" s="128">
        <v>42317</v>
      </c>
      <c r="G166" s="129" t="s">
        <v>128</v>
      </c>
      <c r="H166" s="129" t="s">
        <v>292</v>
      </c>
      <c r="I166" s="128">
        <v>42318</v>
      </c>
      <c r="J166" s="32" t="str">
        <f t="shared" si="2"/>
        <v>VEJEZ</v>
      </c>
      <c r="K166" s="5"/>
      <c r="L166" s="5"/>
    </row>
    <row r="167" spans="2:12" ht="60" customHeight="1" x14ac:dyDescent="0.25">
      <c r="B167" s="129"/>
      <c r="C167" s="129"/>
      <c r="D167" s="127" t="s">
        <v>6</v>
      </c>
      <c r="E167" s="127">
        <v>60</v>
      </c>
      <c r="F167" s="128">
        <v>42321</v>
      </c>
      <c r="G167" s="129" t="s">
        <v>124</v>
      </c>
      <c r="H167" s="129" t="s">
        <v>292</v>
      </c>
      <c r="I167" s="128">
        <v>42321</v>
      </c>
      <c r="J167" s="32" t="str">
        <f>IF(E167&lt;=5,"PRIMERA INFANCIA",IF(E167&lt;=11,"INFANCIA",IF(E167&lt;=18,"ADOLESCENCIA",IF(E167&lt;=26,"JUVENTUD",IF(E167&lt;=59,"ADULTEZ",IF(E167&gt;=60,"VEJEZ"))))))</f>
        <v>VEJEZ</v>
      </c>
      <c r="K167" s="5"/>
      <c r="L167" s="5"/>
    </row>
    <row r="168" spans="2:12" ht="60" customHeight="1" x14ac:dyDescent="0.25">
      <c r="B168" s="129"/>
      <c r="C168" s="129"/>
      <c r="D168" s="127" t="s">
        <v>6</v>
      </c>
      <c r="E168" s="127">
        <v>20</v>
      </c>
      <c r="F168" s="128">
        <v>42318</v>
      </c>
      <c r="G168" s="129" t="s">
        <v>296</v>
      </c>
      <c r="H168" s="129" t="s">
        <v>88</v>
      </c>
      <c r="I168" s="128">
        <v>42324</v>
      </c>
      <c r="J168" s="32" t="str">
        <f t="shared" si="2"/>
        <v>JUVENTUD</v>
      </c>
      <c r="K168" s="5"/>
      <c r="L168" s="5"/>
    </row>
    <row r="169" spans="2:12" ht="60" customHeight="1" x14ac:dyDescent="0.25">
      <c r="B169" s="129"/>
      <c r="C169" s="127" t="s">
        <v>7</v>
      </c>
      <c r="D169" s="129"/>
      <c r="E169" s="129" t="s">
        <v>135</v>
      </c>
      <c r="F169" s="128">
        <v>42324</v>
      </c>
      <c r="G169" s="129" t="s">
        <v>295</v>
      </c>
      <c r="H169" s="129" t="s">
        <v>292</v>
      </c>
      <c r="I169" s="128">
        <v>42324</v>
      </c>
      <c r="J169" s="32" t="s">
        <v>297</v>
      </c>
      <c r="K169" s="5"/>
      <c r="L169" s="5"/>
    </row>
    <row r="170" spans="2:12" ht="60" customHeight="1" x14ac:dyDescent="0.25">
      <c r="B170" s="129"/>
      <c r="C170" s="127" t="s">
        <v>7</v>
      </c>
      <c r="D170" s="129"/>
      <c r="E170" s="127">
        <v>82</v>
      </c>
      <c r="F170" s="128">
        <v>42321</v>
      </c>
      <c r="G170" s="129" t="s">
        <v>124</v>
      </c>
      <c r="H170" s="129" t="s">
        <v>292</v>
      </c>
      <c r="I170" s="128">
        <v>42324</v>
      </c>
      <c r="J170" s="32" t="str">
        <f t="shared" si="2"/>
        <v>VEJEZ</v>
      </c>
      <c r="K170" s="5"/>
      <c r="L170" s="5"/>
    </row>
    <row r="171" spans="2:12" ht="60" customHeight="1" x14ac:dyDescent="0.25">
      <c r="B171" s="129"/>
      <c r="C171" s="129"/>
      <c r="D171" s="127" t="s">
        <v>6</v>
      </c>
      <c r="E171" s="127">
        <v>85</v>
      </c>
      <c r="F171" s="128">
        <v>42319</v>
      </c>
      <c r="G171" s="129" t="s">
        <v>295</v>
      </c>
      <c r="H171" s="129" t="s">
        <v>292</v>
      </c>
      <c r="I171" s="128">
        <v>42325</v>
      </c>
      <c r="J171" s="32" t="str">
        <f t="shared" si="2"/>
        <v>VEJEZ</v>
      </c>
      <c r="K171" s="5"/>
      <c r="L171" s="5"/>
    </row>
    <row r="172" spans="2:12" ht="60" customHeight="1" x14ac:dyDescent="0.25">
      <c r="B172" s="129"/>
      <c r="C172" s="129"/>
      <c r="D172" s="127" t="s">
        <v>6</v>
      </c>
      <c r="E172" s="127">
        <v>99</v>
      </c>
      <c r="F172" s="128">
        <v>42325</v>
      </c>
      <c r="G172" s="129" t="s">
        <v>295</v>
      </c>
      <c r="H172" s="129" t="s">
        <v>292</v>
      </c>
      <c r="I172" s="128">
        <v>1138055</v>
      </c>
      <c r="J172" s="32" t="str">
        <f t="shared" si="2"/>
        <v>VEJEZ</v>
      </c>
      <c r="K172" s="5"/>
      <c r="L172" s="5"/>
    </row>
    <row r="173" spans="2:12" ht="60" customHeight="1" x14ac:dyDescent="0.25">
      <c r="B173" s="129"/>
      <c r="C173" s="129"/>
      <c r="D173" s="127" t="s">
        <v>6</v>
      </c>
      <c r="E173" s="127">
        <v>22</v>
      </c>
      <c r="F173" s="128">
        <v>42319</v>
      </c>
      <c r="G173" s="129" t="s">
        <v>296</v>
      </c>
      <c r="H173" s="129" t="s">
        <v>88</v>
      </c>
      <c r="I173" s="128">
        <v>42331</v>
      </c>
      <c r="J173" s="32" t="str">
        <f t="shared" si="2"/>
        <v>JUVENTUD</v>
      </c>
      <c r="K173" s="5"/>
      <c r="L173" s="5"/>
    </row>
    <row r="174" spans="2:12" ht="60" customHeight="1" x14ac:dyDescent="0.25">
      <c r="B174" s="129"/>
      <c r="C174" s="129"/>
      <c r="D174" s="127" t="s">
        <v>6</v>
      </c>
      <c r="E174" s="127">
        <v>84</v>
      </c>
      <c r="F174" s="128">
        <v>42317</v>
      </c>
      <c r="G174" s="129" t="s">
        <v>295</v>
      </c>
      <c r="H174" s="129" t="s">
        <v>293</v>
      </c>
      <c r="I174" s="128">
        <v>42332</v>
      </c>
      <c r="J174" s="32" t="str">
        <f t="shared" si="2"/>
        <v>VEJEZ</v>
      </c>
      <c r="K174" s="5"/>
      <c r="L174" s="5"/>
    </row>
    <row r="175" spans="2:12" ht="60" customHeight="1" x14ac:dyDescent="0.25">
      <c r="B175" s="129"/>
      <c r="C175" s="127" t="s">
        <v>7</v>
      </c>
      <c r="D175" s="129"/>
      <c r="E175" s="127">
        <v>70</v>
      </c>
      <c r="F175" s="128">
        <v>42331</v>
      </c>
      <c r="G175" s="129" t="s">
        <v>295</v>
      </c>
      <c r="H175" s="129" t="s">
        <v>292</v>
      </c>
      <c r="I175" s="128">
        <v>42334</v>
      </c>
      <c r="J175" s="32" t="str">
        <f t="shared" si="2"/>
        <v>VEJEZ</v>
      </c>
      <c r="K175" s="5"/>
      <c r="L175" s="5"/>
    </row>
    <row r="176" spans="2:12" ht="60" customHeight="1" x14ac:dyDescent="0.25">
      <c r="B176" s="129"/>
      <c r="C176" s="129"/>
      <c r="D176" s="127" t="s">
        <v>6</v>
      </c>
      <c r="E176" s="127">
        <v>33</v>
      </c>
      <c r="F176" s="128">
        <v>42336</v>
      </c>
      <c r="G176" s="129" t="s">
        <v>296</v>
      </c>
      <c r="H176" s="129" t="s">
        <v>88</v>
      </c>
      <c r="I176" s="128">
        <v>42338</v>
      </c>
      <c r="J176" s="32" t="str">
        <f t="shared" si="2"/>
        <v>ADULTEZ</v>
      </c>
      <c r="K176" s="5"/>
      <c r="L176" s="5"/>
    </row>
    <row r="177" spans="1:12" ht="60" customHeight="1" x14ac:dyDescent="0.25">
      <c r="A177" s="51"/>
      <c r="B177" s="201"/>
      <c r="C177" s="190">
        <f>COUNTA(C162:C176)</f>
        <v>5</v>
      </c>
      <c r="D177" s="190">
        <f>COUNTA(D162:D176)</f>
        <v>10</v>
      </c>
      <c r="E177" s="191"/>
      <c r="F177" s="192"/>
      <c r="G177" s="190"/>
      <c r="H177" s="190"/>
      <c r="I177" s="192"/>
      <c r="J177" s="32"/>
      <c r="K177" s="5"/>
      <c r="L177" s="5"/>
    </row>
    <row r="178" spans="1:12" ht="60" customHeight="1" x14ac:dyDescent="0.25">
      <c r="B178" s="129" t="s">
        <v>21</v>
      </c>
      <c r="C178" s="129"/>
      <c r="D178" s="127" t="s">
        <v>6</v>
      </c>
      <c r="E178" s="127">
        <v>88</v>
      </c>
      <c r="F178" s="128">
        <v>42336</v>
      </c>
      <c r="G178" s="129" t="s">
        <v>121</v>
      </c>
      <c r="H178" s="129" t="s">
        <v>292</v>
      </c>
      <c r="I178" s="128">
        <v>42309</v>
      </c>
      <c r="J178" s="32" t="str">
        <f t="shared" si="2"/>
        <v>VEJEZ</v>
      </c>
      <c r="K178" s="5"/>
      <c r="L178" s="5"/>
    </row>
    <row r="179" spans="1:12" ht="60" customHeight="1" x14ac:dyDescent="0.25">
      <c r="B179" s="127"/>
      <c r="C179" s="127" t="s">
        <v>7</v>
      </c>
      <c r="D179" s="129"/>
      <c r="E179" s="127">
        <v>90</v>
      </c>
      <c r="F179" s="128">
        <v>42339</v>
      </c>
      <c r="G179" s="129" t="s">
        <v>295</v>
      </c>
      <c r="H179" s="129" t="s">
        <v>292</v>
      </c>
      <c r="I179" s="128">
        <v>42341</v>
      </c>
      <c r="J179" s="32" t="str">
        <f t="shared" si="2"/>
        <v>VEJEZ</v>
      </c>
      <c r="K179" s="5"/>
      <c r="L179" s="5"/>
    </row>
    <row r="180" spans="1:12" ht="60" customHeight="1" x14ac:dyDescent="0.25">
      <c r="B180" s="129"/>
      <c r="C180" s="129"/>
      <c r="D180" s="127" t="s">
        <v>6</v>
      </c>
      <c r="E180" s="127">
        <v>70</v>
      </c>
      <c r="F180" s="128">
        <v>42338</v>
      </c>
      <c r="G180" s="129" t="s">
        <v>295</v>
      </c>
      <c r="H180" s="129" t="s">
        <v>292</v>
      </c>
      <c r="I180" s="195">
        <v>42342</v>
      </c>
      <c r="J180" s="32" t="str">
        <f t="shared" si="2"/>
        <v>VEJEZ</v>
      </c>
      <c r="K180" s="5"/>
      <c r="L180" s="5"/>
    </row>
    <row r="181" spans="1:12" ht="60" customHeight="1" x14ac:dyDescent="0.25">
      <c r="B181" s="129"/>
      <c r="C181" s="127" t="s">
        <v>7</v>
      </c>
      <c r="D181" s="129"/>
      <c r="E181" s="127">
        <v>80</v>
      </c>
      <c r="F181" s="128">
        <v>42345</v>
      </c>
      <c r="G181" s="129" t="s">
        <v>123</v>
      </c>
      <c r="H181" s="129" t="s">
        <v>292</v>
      </c>
      <c r="I181" s="195">
        <v>42346</v>
      </c>
      <c r="J181" s="32" t="str">
        <f t="shared" si="2"/>
        <v>VEJEZ</v>
      </c>
      <c r="K181" s="5"/>
      <c r="L181" s="5"/>
    </row>
    <row r="182" spans="1:12" ht="60" customHeight="1" x14ac:dyDescent="0.25">
      <c r="B182" s="129"/>
      <c r="C182" s="127" t="s">
        <v>7</v>
      </c>
      <c r="D182" s="129"/>
      <c r="E182" s="127">
        <v>68</v>
      </c>
      <c r="F182" s="128">
        <v>42325</v>
      </c>
      <c r="G182" s="129" t="s">
        <v>295</v>
      </c>
      <c r="H182" s="129" t="s">
        <v>292</v>
      </c>
      <c r="I182" s="195">
        <v>42346</v>
      </c>
      <c r="J182" s="32" t="str">
        <f t="shared" si="2"/>
        <v>VEJEZ</v>
      </c>
      <c r="K182" s="5"/>
      <c r="L182" s="5"/>
    </row>
    <row r="183" spans="1:12" ht="60" customHeight="1" x14ac:dyDescent="0.25">
      <c r="B183" s="129"/>
      <c r="C183" s="129"/>
      <c r="D183" s="127" t="s">
        <v>6</v>
      </c>
      <c r="E183" s="127">
        <v>20</v>
      </c>
      <c r="F183" s="128">
        <v>42335</v>
      </c>
      <c r="G183" s="129" t="s">
        <v>116</v>
      </c>
      <c r="H183" s="129" t="s">
        <v>88</v>
      </c>
      <c r="I183" s="195">
        <v>42348</v>
      </c>
      <c r="J183" s="32" t="str">
        <f t="shared" si="2"/>
        <v>JUVENTUD</v>
      </c>
      <c r="K183" s="5"/>
      <c r="L183" s="5"/>
    </row>
    <row r="184" spans="1:12" ht="60" customHeight="1" x14ac:dyDescent="0.25">
      <c r="B184" s="129"/>
      <c r="C184" s="127" t="s">
        <v>7</v>
      </c>
      <c r="D184" s="129"/>
      <c r="E184" s="127">
        <v>86</v>
      </c>
      <c r="F184" s="128">
        <v>42336</v>
      </c>
      <c r="G184" s="129" t="s">
        <v>295</v>
      </c>
      <c r="H184" s="129" t="s">
        <v>292</v>
      </c>
      <c r="I184" s="195">
        <v>42353</v>
      </c>
      <c r="J184" s="32" t="str">
        <f t="shared" si="2"/>
        <v>VEJEZ</v>
      </c>
      <c r="K184" s="5"/>
      <c r="L184" s="5"/>
    </row>
    <row r="185" spans="1:12" ht="60" customHeight="1" x14ac:dyDescent="0.25">
      <c r="B185" s="129"/>
      <c r="C185" s="127" t="s">
        <v>7</v>
      </c>
      <c r="D185" s="129"/>
      <c r="E185" s="127">
        <v>69</v>
      </c>
      <c r="F185" s="128">
        <v>42350</v>
      </c>
      <c r="G185" s="129" t="s">
        <v>124</v>
      </c>
      <c r="H185" s="129" t="s">
        <v>292</v>
      </c>
      <c r="I185" s="195">
        <v>42354</v>
      </c>
      <c r="J185" s="32" t="str">
        <f t="shared" si="2"/>
        <v>VEJEZ</v>
      </c>
      <c r="K185" s="5"/>
      <c r="L185" s="5"/>
    </row>
    <row r="186" spans="1:12" ht="60" customHeight="1" x14ac:dyDescent="0.25">
      <c r="B186" s="129"/>
      <c r="C186" s="129"/>
      <c r="D186" s="127" t="s">
        <v>6</v>
      </c>
      <c r="E186" s="127">
        <v>36</v>
      </c>
      <c r="F186" s="128">
        <v>42346</v>
      </c>
      <c r="G186" s="129" t="s">
        <v>123</v>
      </c>
      <c r="H186" s="129" t="s">
        <v>292</v>
      </c>
      <c r="I186" s="195">
        <v>42359</v>
      </c>
      <c r="J186" s="32" t="str">
        <f t="shared" si="2"/>
        <v>ADULTEZ</v>
      </c>
      <c r="K186" s="5"/>
      <c r="L186" s="5"/>
    </row>
    <row r="187" spans="1:12" ht="60" customHeight="1" x14ac:dyDescent="0.25">
      <c r="B187" s="196"/>
      <c r="C187" s="196">
        <f>COUNTA(C178:C186)</f>
        <v>5</v>
      </c>
      <c r="D187" s="196">
        <f>COUNTA(D178:D186)</f>
        <v>4</v>
      </c>
      <c r="E187" s="197"/>
      <c r="F187" s="197"/>
      <c r="G187" s="197"/>
      <c r="H187" s="197"/>
      <c r="I187" s="197"/>
      <c r="J187" s="193" t="s">
        <v>129</v>
      </c>
      <c r="K187" s="5"/>
      <c r="L187" s="5"/>
    </row>
    <row r="191" spans="1:12" x14ac:dyDescent="0.25">
      <c r="C191" s="264"/>
      <c r="D191" s="270">
        <f>SUM(C22,C38,C50,C63,C79,C96,C127,C140,C161,C177,C187)</f>
        <v>73</v>
      </c>
      <c r="E191" s="270"/>
    </row>
    <row r="192" spans="1:12" x14ac:dyDescent="0.25">
      <c r="C192" s="264"/>
      <c r="D192" s="270"/>
      <c r="E192" s="270"/>
    </row>
    <row r="193" spans="3:5" x14ac:dyDescent="0.25">
      <c r="C193" s="265"/>
      <c r="D193" s="265">
        <f>SUM(D22,D38,D50,D63,D79,D96,D127,D140,D161,D177,D187)</f>
        <v>100</v>
      </c>
      <c r="E193" s="265"/>
    </row>
    <row r="194" spans="3:5" x14ac:dyDescent="0.25">
      <c r="C194" s="265"/>
      <c r="D194" s="265"/>
      <c r="E194" s="265"/>
    </row>
  </sheetData>
  <mergeCells count="14">
    <mergeCell ref="C193:C194"/>
    <mergeCell ref="D193:E194"/>
    <mergeCell ref="C3:D3"/>
    <mergeCell ref="B1:E1"/>
    <mergeCell ref="C191:C192"/>
    <mergeCell ref="D191:E192"/>
    <mergeCell ref="M12:N12"/>
    <mergeCell ref="M13:N13"/>
    <mergeCell ref="M14:N14"/>
    <mergeCell ref="M7:N7"/>
    <mergeCell ref="M8:N8"/>
    <mergeCell ref="M9:N9"/>
    <mergeCell ref="M10:N10"/>
    <mergeCell ref="M11:N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1"/>
  <sheetViews>
    <sheetView topLeftCell="A148" zoomScaleNormal="100" workbookViewId="0">
      <selection activeCell="H161" sqref="H161"/>
    </sheetView>
  </sheetViews>
  <sheetFormatPr baseColWidth="10" defaultRowHeight="15" x14ac:dyDescent="0.25"/>
  <cols>
    <col min="1" max="1" width="9.42578125" style="12" customWidth="1"/>
    <col min="2" max="2" width="6.7109375" style="14" bestFit="1" customWidth="1"/>
    <col min="3" max="3" width="5.7109375" style="14" customWidth="1"/>
    <col min="4" max="4" width="5.140625" style="14" customWidth="1"/>
    <col min="5" max="5" width="5.7109375" style="14" customWidth="1"/>
    <col min="6" max="6" width="11.85546875" style="12" bestFit="1" customWidth="1"/>
    <col min="7" max="7" width="41" style="12" customWidth="1"/>
    <col min="8" max="8" width="16.5703125" style="12" customWidth="1"/>
    <col min="9" max="9" width="13.140625" style="12" customWidth="1"/>
    <col min="10" max="10" width="0" style="12" hidden="1" customWidth="1"/>
    <col min="11" max="16384" width="11.42578125" style="12"/>
  </cols>
  <sheetData>
    <row r="1" spans="2:14" customFormat="1" ht="33.75" customHeight="1" x14ac:dyDescent="0.5">
      <c r="B1" s="26"/>
      <c r="C1" s="273"/>
      <c r="D1" s="273"/>
      <c r="E1" s="273"/>
      <c r="F1" s="273"/>
      <c r="G1" s="273"/>
      <c r="H1" s="26" t="s">
        <v>1</v>
      </c>
      <c r="I1" s="26"/>
    </row>
    <row r="2" spans="2:14" customFormat="1" x14ac:dyDescent="0.25">
      <c r="B2" s="26"/>
      <c r="C2" s="26"/>
      <c r="D2" s="26"/>
      <c r="E2" s="26"/>
      <c r="F2" s="26"/>
      <c r="G2" s="26"/>
      <c r="H2" s="26"/>
      <c r="I2" s="26"/>
    </row>
    <row r="3" spans="2:14" s="5" customFormat="1" ht="60" customHeight="1" x14ac:dyDescent="0.25">
      <c r="B3" s="274" t="s">
        <v>22</v>
      </c>
      <c r="C3" s="16" t="s">
        <v>23</v>
      </c>
      <c r="D3" s="13"/>
      <c r="E3" s="16" t="s">
        <v>2</v>
      </c>
      <c r="F3" s="17" t="s">
        <v>3</v>
      </c>
      <c r="G3" s="17" t="s">
        <v>24</v>
      </c>
      <c r="H3" s="17" t="s">
        <v>87</v>
      </c>
      <c r="I3" s="17" t="s">
        <v>8</v>
      </c>
      <c r="J3" s="6"/>
      <c r="K3" s="6"/>
      <c r="L3" s="7"/>
      <c r="M3" s="6"/>
      <c r="N3" s="6"/>
    </row>
    <row r="4" spans="2:14" customFormat="1" x14ac:dyDescent="0.25">
      <c r="B4" s="274"/>
      <c r="C4" s="69" t="s">
        <v>6</v>
      </c>
      <c r="D4" s="70" t="s">
        <v>7</v>
      </c>
      <c r="E4" s="19"/>
      <c r="F4" s="68"/>
      <c r="G4" s="19"/>
      <c r="H4" s="19"/>
      <c r="I4" s="68"/>
      <c r="J4" s="6"/>
      <c r="K4" s="6"/>
      <c r="L4" s="6"/>
      <c r="M4" s="6"/>
      <c r="N4" s="6"/>
    </row>
    <row r="5" spans="2:14" customFormat="1" ht="39.950000000000003" customHeight="1" x14ac:dyDescent="0.25">
      <c r="B5" s="18" t="s">
        <v>4</v>
      </c>
      <c r="C5" s="63" t="s">
        <v>6</v>
      </c>
      <c r="D5" s="62"/>
      <c r="E5" s="63">
        <v>81</v>
      </c>
      <c r="F5" s="64">
        <v>42368</v>
      </c>
      <c r="G5" s="62" t="s">
        <v>46</v>
      </c>
      <c r="H5" s="62" t="s">
        <v>292</v>
      </c>
      <c r="I5" s="64">
        <v>42373</v>
      </c>
      <c r="J5" s="6" t="str">
        <f>IF(E5&lt;=5,"PRIMERA INFANCIA",IF(E5&lt;=11,"INFANCIA",IF(E5&lt;=18,"ADOLESCENCIA",IF(E5&lt;=26,"JUVENTUD",IF(E5&lt;=59,"ADULTEZ",IF(E5&gt;=60,"VEJEZ"))))))</f>
        <v>VEJEZ</v>
      </c>
      <c r="K5" s="6"/>
      <c r="L5" s="6"/>
      <c r="M5" s="6"/>
      <c r="N5" s="6"/>
    </row>
    <row r="6" spans="2:14" customFormat="1" ht="39.950000000000003" customHeight="1" x14ac:dyDescent="0.25">
      <c r="B6" s="15"/>
      <c r="C6" s="63" t="s">
        <v>6</v>
      </c>
      <c r="D6" s="62"/>
      <c r="E6" s="63">
        <v>47</v>
      </c>
      <c r="F6" s="64">
        <v>42356</v>
      </c>
      <c r="G6" s="62" t="s">
        <v>295</v>
      </c>
      <c r="H6" s="62" t="s">
        <v>292</v>
      </c>
      <c r="I6" s="64">
        <v>42373</v>
      </c>
      <c r="J6" s="6" t="str">
        <f t="shared" ref="J6:J69" si="0">IF(E6&lt;=5,"PRIMERA INFANCIA",IF(E6&lt;=11,"INFANCIA",IF(E6&lt;=18,"ADOLESCENCIA",IF(E6&lt;=26,"JUVENTUD",IF(E6&lt;=59,"ADULTEZ",IF(E6&gt;=60,"VEJEZ"))))))</f>
        <v>ADULTEZ</v>
      </c>
      <c r="K6" s="6"/>
      <c r="L6" s="6"/>
      <c r="M6" s="6"/>
      <c r="N6" s="6"/>
    </row>
    <row r="7" spans="2:14" customFormat="1" ht="47.25" customHeight="1" x14ac:dyDescent="0.25">
      <c r="B7" s="15"/>
      <c r="C7" s="63" t="s">
        <v>6</v>
      </c>
      <c r="D7" s="62"/>
      <c r="E7" s="63">
        <v>91</v>
      </c>
      <c r="F7" s="71">
        <v>42370</v>
      </c>
      <c r="G7" s="62" t="s">
        <v>295</v>
      </c>
      <c r="H7" s="62" t="s">
        <v>293</v>
      </c>
      <c r="I7" s="64">
        <v>42373</v>
      </c>
      <c r="J7" s="6" t="str">
        <f t="shared" si="0"/>
        <v>VEJEZ</v>
      </c>
      <c r="K7" s="6"/>
      <c r="L7" s="244" t="s">
        <v>297</v>
      </c>
      <c r="M7" s="244"/>
      <c r="N7" s="240">
        <f>COUNTIF(J5:J164,"PRIMERA INFANCIA")</f>
        <v>1</v>
      </c>
    </row>
    <row r="8" spans="2:14" customFormat="1" ht="45" customHeight="1" x14ac:dyDescent="0.25">
      <c r="B8" s="15"/>
      <c r="C8" s="63"/>
      <c r="D8" s="63" t="s">
        <v>7</v>
      </c>
      <c r="E8" s="63">
        <v>77</v>
      </c>
      <c r="F8" s="71">
        <v>42344</v>
      </c>
      <c r="G8" s="62" t="s">
        <v>73</v>
      </c>
      <c r="H8" s="62" t="s">
        <v>91</v>
      </c>
      <c r="I8" s="64">
        <v>42373</v>
      </c>
      <c r="J8" s="6" t="str">
        <f t="shared" si="0"/>
        <v>VEJEZ</v>
      </c>
      <c r="K8" s="6"/>
      <c r="L8" s="244" t="s">
        <v>298</v>
      </c>
      <c r="M8" s="244"/>
      <c r="N8" s="240">
        <f>COUNTIF(J5:J164,"INFANCIA")</f>
        <v>0</v>
      </c>
    </row>
    <row r="9" spans="2:14" customFormat="1" ht="52.5" customHeight="1" x14ac:dyDescent="0.25">
      <c r="B9" s="15"/>
      <c r="C9" s="63" t="s">
        <v>6</v>
      </c>
      <c r="D9" s="62"/>
      <c r="E9" s="63">
        <v>61</v>
      </c>
      <c r="F9" s="71">
        <v>42362</v>
      </c>
      <c r="G9" s="62" t="s">
        <v>295</v>
      </c>
      <c r="H9" s="62" t="s">
        <v>292</v>
      </c>
      <c r="I9" s="64">
        <v>42375</v>
      </c>
      <c r="J9" s="6" t="str">
        <f t="shared" si="0"/>
        <v>VEJEZ</v>
      </c>
      <c r="K9" s="6"/>
      <c r="L9" s="244" t="s">
        <v>299</v>
      </c>
      <c r="M9" s="244"/>
      <c r="N9" s="240">
        <f>COUNTIF(J5:J164,"ADOLESCENCIA")</f>
        <v>9</v>
      </c>
    </row>
    <row r="10" spans="2:14" customFormat="1" ht="55.5" customHeight="1" x14ac:dyDescent="0.25">
      <c r="B10" s="15"/>
      <c r="C10" s="63"/>
      <c r="D10" s="63" t="s">
        <v>7</v>
      </c>
      <c r="E10" s="63">
        <v>91</v>
      </c>
      <c r="F10" s="71">
        <v>42373</v>
      </c>
      <c r="G10" s="62" t="s">
        <v>295</v>
      </c>
      <c r="H10" s="62" t="s">
        <v>293</v>
      </c>
      <c r="I10" s="64">
        <v>42375</v>
      </c>
      <c r="J10" s="6" t="str">
        <f t="shared" si="0"/>
        <v>VEJEZ</v>
      </c>
      <c r="K10" s="6"/>
      <c r="L10" s="244" t="s">
        <v>300</v>
      </c>
      <c r="M10" s="244"/>
      <c r="N10" s="240">
        <f>COUNTIF(J5:J164,"JUVENTUD")</f>
        <v>11</v>
      </c>
    </row>
    <row r="11" spans="2:14" customFormat="1" ht="54.75" customHeight="1" x14ac:dyDescent="0.25">
      <c r="B11" s="15"/>
      <c r="C11" s="63" t="s">
        <v>6</v>
      </c>
      <c r="D11" s="62"/>
      <c r="E11" s="63">
        <v>67</v>
      </c>
      <c r="F11" s="71">
        <v>42373</v>
      </c>
      <c r="G11" s="62" t="s">
        <v>74</v>
      </c>
      <c r="H11" s="62" t="s">
        <v>292</v>
      </c>
      <c r="I11" s="64">
        <v>42376</v>
      </c>
      <c r="J11" s="6" t="str">
        <f t="shared" si="0"/>
        <v>VEJEZ</v>
      </c>
      <c r="K11" s="6"/>
      <c r="L11" s="244" t="s">
        <v>301</v>
      </c>
      <c r="M11" s="244"/>
      <c r="N11" s="240">
        <f>COUNTIF(J5:J164,"ADULTEZ")</f>
        <v>42</v>
      </c>
    </row>
    <row r="12" spans="2:14" customFormat="1" ht="48" customHeight="1" x14ac:dyDescent="0.25">
      <c r="B12" s="15"/>
      <c r="C12" s="63" t="s">
        <v>6</v>
      </c>
      <c r="D12" s="62"/>
      <c r="E12" s="63">
        <v>29</v>
      </c>
      <c r="F12" s="71">
        <v>42365</v>
      </c>
      <c r="G12" s="62" t="s">
        <v>296</v>
      </c>
      <c r="H12" s="62" t="s">
        <v>88</v>
      </c>
      <c r="I12" s="64">
        <v>42381</v>
      </c>
      <c r="J12" s="6" t="str">
        <f t="shared" si="0"/>
        <v>ADULTEZ</v>
      </c>
      <c r="K12" s="6"/>
      <c r="L12" s="244" t="s">
        <v>302</v>
      </c>
      <c r="M12" s="244"/>
      <c r="N12" s="240">
        <f>COUNTIF(J5:J164,"VEJEZ")</f>
        <v>86</v>
      </c>
    </row>
    <row r="13" spans="2:14" customFormat="1" ht="40.5" customHeight="1" x14ac:dyDescent="0.3">
      <c r="B13" s="15"/>
      <c r="C13" s="63" t="s">
        <v>6</v>
      </c>
      <c r="D13" s="62"/>
      <c r="E13" s="63">
        <v>60</v>
      </c>
      <c r="F13" s="71">
        <v>42385</v>
      </c>
      <c r="G13" s="62" t="s">
        <v>295</v>
      </c>
      <c r="H13" s="62" t="s">
        <v>292</v>
      </c>
      <c r="I13" s="64">
        <v>42387</v>
      </c>
      <c r="J13" s="6" t="str">
        <f t="shared" si="0"/>
        <v>VEJEZ</v>
      </c>
      <c r="K13" s="6"/>
      <c r="L13" s="251" t="s">
        <v>10</v>
      </c>
      <c r="M13" s="252"/>
      <c r="N13" s="243">
        <f>SUM(N7:N12,N14)</f>
        <v>149</v>
      </c>
    </row>
    <row r="14" spans="2:14" customFormat="1" ht="55.5" customHeight="1" x14ac:dyDescent="0.3">
      <c r="B14" s="15"/>
      <c r="C14" s="63"/>
      <c r="D14" s="63" t="s">
        <v>7</v>
      </c>
      <c r="E14" s="63">
        <v>32</v>
      </c>
      <c r="F14" s="71">
        <v>42387</v>
      </c>
      <c r="G14" s="62" t="s">
        <v>296</v>
      </c>
      <c r="H14" s="62" t="s">
        <v>88</v>
      </c>
      <c r="I14" s="64">
        <v>42391</v>
      </c>
      <c r="J14" s="6" t="str">
        <f t="shared" si="0"/>
        <v>ADULTEZ</v>
      </c>
      <c r="K14" s="6"/>
      <c r="L14" s="253" t="s">
        <v>291</v>
      </c>
      <c r="M14" s="253"/>
      <c r="N14" s="243">
        <v>0</v>
      </c>
    </row>
    <row r="15" spans="2:14" customFormat="1" ht="60" customHeight="1" x14ac:dyDescent="0.25">
      <c r="B15" s="15"/>
      <c r="C15" s="63" t="s">
        <v>6</v>
      </c>
      <c r="D15" s="62"/>
      <c r="E15" s="63">
        <v>36</v>
      </c>
      <c r="F15" s="71">
        <v>42379</v>
      </c>
      <c r="G15" s="62" t="s">
        <v>296</v>
      </c>
      <c r="H15" s="62" t="s">
        <v>88</v>
      </c>
      <c r="I15" s="64">
        <v>42391</v>
      </c>
      <c r="J15" s="6" t="str">
        <f t="shared" si="0"/>
        <v>ADULTEZ</v>
      </c>
      <c r="K15" s="6"/>
      <c r="L15" s="6"/>
      <c r="M15" s="6"/>
      <c r="N15" s="6"/>
    </row>
    <row r="16" spans="2:14" customFormat="1" ht="39.950000000000003" customHeight="1" x14ac:dyDescent="0.25">
      <c r="B16" s="15"/>
      <c r="C16" s="63" t="s">
        <v>6</v>
      </c>
      <c r="D16" s="62"/>
      <c r="E16" s="63">
        <v>43</v>
      </c>
      <c r="F16" s="71">
        <v>42392</v>
      </c>
      <c r="G16" s="62" t="s">
        <v>73</v>
      </c>
      <c r="H16" s="62" t="s">
        <v>292</v>
      </c>
      <c r="I16" s="64">
        <v>42394</v>
      </c>
      <c r="J16" s="6" t="str">
        <f t="shared" si="0"/>
        <v>ADULTEZ</v>
      </c>
      <c r="K16" s="6"/>
      <c r="L16" s="6"/>
      <c r="M16" s="6"/>
      <c r="N16" s="6"/>
    </row>
    <row r="17" spans="2:14" customFormat="1" ht="37.5" customHeight="1" x14ac:dyDescent="0.25">
      <c r="B17" s="15"/>
      <c r="C17" s="196">
        <f>COUNTA(C5:C16)</f>
        <v>9</v>
      </c>
      <c r="D17" s="196">
        <f>COUNTA(D5:D16)</f>
        <v>3</v>
      </c>
      <c r="E17" s="19"/>
      <c r="F17" s="20"/>
      <c r="G17" s="19"/>
      <c r="H17" s="19"/>
      <c r="I17" s="20"/>
      <c r="J17" s="6"/>
      <c r="K17" s="6"/>
      <c r="L17" s="6"/>
      <c r="M17" s="6"/>
      <c r="N17" s="6"/>
    </row>
    <row r="18" spans="2:14" customFormat="1" ht="31.5" x14ac:dyDescent="0.25">
      <c r="B18" s="21" t="s">
        <v>11</v>
      </c>
      <c r="C18" s="62"/>
      <c r="D18" s="63" t="s">
        <v>7</v>
      </c>
      <c r="E18" s="63">
        <v>98</v>
      </c>
      <c r="F18" s="71">
        <v>42398</v>
      </c>
      <c r="G18" s="62" t="s">
        <v>295</v>
      </c>
      <c r="H18" s="62" t="s">
        <v>293</v>
      </c>
      <c r="I18" s="64">
        <v>42401</v>
      </c>
      <c r="J18" s="6" t="str">
        <f t="shared" si="0"/>
        <v>VEJEZ</v>
      </c>
      <c r="K18" s="6"/>
      <c r="L18" s="6"/>
      <c r="M18" s="6"/>
      <c r="N18" s="6"/>
    </row>
    <row r="19" spans="2:14" customFormat="1" x14ac:dyDescent="0.25">
      <c r="B19" s="15"/>
      <c r="C19" s="63" t="s">
        <v>6</v>
      </c>
      <c r="D19" s="62"/>
      <c r="E19" s="63">
        <v>90</v>
      </c>
      <c r="F19" s="71">
        <v>42393</v>
      </c>
      <c r="G19" s="62" t="s">
        <v>295</v>
      </c>
      <c r="H19" s="62" t="s">
        <v>293</v>
      </c>
      <c r="I19" s="64">
        <v>42409</v>
      </c>
      <c r="J19" s="6" t="str">
        <f t="shared" si="0"/>
        <v>VEJEZ</v>
      </c>
      <c r="K19" s="6"/>
      <c r="L19" s="6"/>
      <c r="M19" s="6"/>
      <c r="N19" s="6"/>
    </row>
    <row r="20" spans="2:14" customFormat="1" ht="39.950000000000003" customHeight="1" x14ac:dyDescent="0.25">
      <c r="B20" s="15"/>
      <c r="C20" s="62"/>
      <c r="D20" s="63" t="s">
        <v>7</v>
      </c>
      <c r="E20" s="63">
        <v>73</v>
      </c>
      <c r="F20" s="71">
        <v>42407</v>
      </c>
      <c r="G20" s="62" t="s">
        <v>295</v>
      </c>
      <c r="H20" s="62" t="s">
        <v>292</v>
      </c>
      <c r="I20" s="64">
        <v>42409</v>
      </c>
      <c r="J20" s="6" t="str">
        <f t="shared" si="0"/>
        <v>VEJEZ</v>
      </c>
      <c r="K20" s="6"/>
      <c r="L20" s="6"/>
      <c r="M20" s="6"/>
      <c r="N20" s="6"/>
    </row>
    <row r="21" spans="2:14" customFormat="1" ht="39.950000000000003" customHeight="1" x14ac:dyDescent="0.25">
      <c r="B21" s="15"/>
      <c r="C21" s="63" t="s">
        <v>6</v>
      </c>
      <c r="D21" s="63"/>
      <c r="E21" s="63">
        <v>32</v>
      </c>
      <c r="F21" s="71">
        <v>42408</v>
      </c>
      <c r="G21" s="62" t="s">
        <v>66</v>
      </c>
      <c r="H21" s="62" t="s">
        <v>292</v>
      </c>
      <c r="I21" s="64">
        <v>42412</v>
      </c>
      <c r="J21" s="6" t="str">
        <f t="shared" si="0"/>
        <v>ADULTEZ</v>
      </c>
      <c r="K21" s="6"/>
      <c r="L21" s="6"/>
      <c r="M21" s="6"/>
      <c r="N21" s="6"/>
    </row>
    <row r="22" spans="2:14" customFormat="1" ht="39.950000000000003" customHeight="1" x14ac:dyDescent="0.25">
      <c r="B22" s="15"/>
      <c r="C22" s="63" t="s">
        <v>6</v>
      </c>
      <c r="D22" s="63"/>
      <c r="E22" s="63">
        <v>49</v>
      </c>
      <c r="F22" s="71">
        <v>42411</v>
      </c>
      <c r="G22" s="62" t="s">
        <v>66</v>
      </c>
      <c r="H22" s="62" t="s">
        <v>292</v>
      </c>
      <c r="I22" s="64">
        <v>42415</v>
      </c>
      <c r="J22" s="6" t="str">
        <f t="shared" si="0"/>
        <v>ADULTEZ</v>
      </c>
      <c r="K22" s="6"/>
      <c r="L22" s="6"/>
      <c r="M22" s="6"/>
      <c r="N22" s="6"/>
    </row>
    <row r="23" spans="2:14" customFormat="1" ht="39.950000000000003" customHeight="1" x14ac:dyDescent="0.25">
      <c r="B23" s="15"/>
      <c r="C23" s="63" t="s">
        <v>6</v>
      </c>
      <c r="D23" s="63"/>
      <c r="E23" s="63">
        <v>54</v>
      </c>
      <c r="F23" s="71">
        <v>42415</v>
      </c>
      <c r="G23" s="62" t="s">
        <v>66</v>
      </c>
      <c r="H23" s="62" t="s">
        <v>292</v>
      </c>
      <c r="I23" s="64">
        <v>42416</v>
      </c>
      <c r="J23" s="6" t="str">
        <f t="shared" si="0"/>
        <v>ADULTEZ</v>
      </c>
      <c r="K23" s="6"/>
      <c r="L23" s="6"/>
      <c r="M23" s="6"/>
      <c r="N23" s="6"/>
    </row>
    <row r="24" spans="2:14" customFormat="1" ht="39.950000000000003" customHeight="1" x14ac:dyDescent="0.25">
      <c r="B24" s="15"/>
      <c r="C24" s="62"/>
      <c r="D24" s="63" t="s">
        <v>7</v>
      </c>
      <c r="E24" s="63">
        <v>94</v>
      </c>
      <c r="F24" s="71">
        <v>42411</v>
      </c>
      <c r="G24" s="62" t="s">
        <v>295</v>
      </c>
      <c r="H24" s="62" t="s">
        <v>293</v>
      </c>
      <c r="I24" s="64">
        <v>42423</v>
      </c>
      <c r="J24" s="6" t="str">
        <f t="shared" si="0"/>
        <v>VEJEZ</v>
      </c>
      <c r="K24" s="6"/>
      <c r="L24" s="6"/>
      <c r="M24" s="6"/>
      <c r="N24" s="6"/>
    </row>
    <row r="25" spans="2:14" customFormat="1" x14ac:dyDescent="0.25">
      <c r="B25" s="15"/>
      <c r="C25" s="63" t="s">
        <v>6</v>
      </c>
      <c r="D25" s="63"/>
      <c r="E25" s="63">
        <v>47</v>
      </c>
      <c r="F25" s="71">
        <v>42427</v>
      </c>
      <c r="G25" s="62" t="s">
        <v>296</v>
      </c>
      <c r="H25" s="62" t="s">
        <v>88</v>
      </c>
      <c r="I25" s="64">
        <v>42429</v>
      </c>
      <c r="J25" s="6" t="str">
        <f t="shared" si="0"/>
        <v>ADULTEZ</v>
      </c>
      <c r="K25" s="6"/>
      <c r="L25" s="6"/>
      <c r="M25" s="6"/>
      <c r="N25" s="6"/>
    </row>
    <row r="26" spans="2:14" customFormat="1" ht="39.75" customHeight="1" x14ac:dyDescent="0.25">
      <c r="B26" s="15"/>
      <c r="C26" s="198">
        <f>COUNTA(C18:C25)</f>
        <v>5</v>
      </c>
      <c r="D26" s="198">
        <f>COUNTA(D18:D25)</f>
        <v>3</v>
      </c>
      <c r="E26" s="15"/>
      <c r="F26" s="22"/>
      <c r="G26" s="15"/>
      <c r="H26" s="15"/>
      <c r="I26" s="15"/>
      <c r="J26" s="6"/>
      <c r="K26" s="6"/>
      <c r="L26" s="6"/>
      <c r="M26" s="6"/>
      <c r="N26" s="6"/>
    </row>
    <row r="27" spans="2:14" customFormat="1" ht="39.950000000000003" customHeight="1" x14ac:dyDescent="0.25">
      <c r="B27" s="23" t="s">
        <v>12</v>
      </c>
      <c r="C27" s="63" t="s">
        <v>6</v>
      </c>
      <c r="D27" s="63"/>
      <c r="E27" s="63">
        <v>77</v>
      </c>
      <c r="F27" s="71">
        <v>42425</v>
      </c>
      <c r="G27" s="62" t="s">
        <v>295</v>
      </c>
      <c r="H27" s="62" t="s">
        <v>293</v>
      </c>
      <c r="I27" s="64">
        <v>42431</v>
      </c>
      <c r="J27" s="6" t="str">
        <f t="shared" si="0"/>
        <v>VEJEZ</v>
      </c>
      <c r="K27" s="6"/>
      <c r="L27" s="6"/>
      <c r="M27" s="6"/>
      <c r="N27" s="6"/>
    </row>
    <row r="28" spans="2:14" customFormat="1" x14ac:dyDescent="0.25">
      <c r="B28" s="15"/>
      <c r="C28" s="63" t="s">
        <v>6</v>
      </c>
      <c r="D28" s="63"/>
      <c r="E28" s="63">
        <v>20</v>
      </c>
      <c r="F28" s="71">
        <v>42435</v>
      </c>
      <c r="G28" s="62" t="s">
        <v>296</v>
      </c>
      <c r="H28" s="62" t="s">
        <v>88</v>
      </c>
      <c r="I28" s="64">
        <v>42436</v>
      </c>
      <c r="J28" s="6" t="str">
        <f t="shared" si="0"/>
        <v>JUVENTUD</v>
      </c>
      <c r="K28" s="6"/>
      <c r="L28" s="6"/>
      <c r="M28" s="6"/>
      <c r="N28" s="6"/>
    </row>
    <row r="29" spans="2:14" customFormat="1" ht="39.950000000000003" customHeight="1" x14ac:dyDescent="0.25">
      <c r="B29" s="15"/>
      <c r="C29" s="63"/>
      <c r="D29" s="63" t="s">
        <v>7</v>
      </c>
      <c r="E29" s="63">
        <v>77</v>
      </c>
      <c r="F29" s="71">
        <v>42435</v>
      </c>
      <c r="G29" s="62" t="s">
        <v>295</v>
      </c>
      <c r="H29" s="62" t="s">
        <v>293</v>
      </c>
      <c r="I29" s="64">
        <v>42437</v>
      </c>
      <c r="J29" s="6" t="str">
        <f t="shared" si="0"/>
        <v>VEJEZ</v>
      </c>
      <c r="K29" s="6"/>
      <c r="L29" s="6"/>
      <c r="M29" s="6"/>
      <c r="N29" s="6"/>
    </row>
    <row r="30" spans="2:14" customFormat="1" ht="30" x14ac:dyDescent="0.25">
      <c r="B30" s="15"/>
      <c r="C30" s="63" t="s">
        <v>6</v>
      </c>
      <c r="D30" s="63"/>
      <c r="E30" s="63">
        <v>22</v>
      </c>
      <c r="F30" s="71">
        <v>41113</v>
      </c>
      <c r="G30" s="62" t="s">
        <v>315</v>
      </c>
      <c r="H30" s="62" t="s">
        <v>292</v>
      </c>
      <c r="I30" s="64">
        <v>42437</v>
      </c>
      <c r="J30" s="6" t="str">
        <f t="shared" si="0"/>
        <v>JUVENTUD</v>
      </c>
      <c r="K30" s="6"/>
      <c r="L30" s="6"/>
      <c r="M30" s="6"/>
      <c r="N30" s="6"/>
    </row>
    <row r="31" spans="2:14" customFormat="1" ht="39.950000000000003" customHeight="1" x14ac:dyDescent="0.25">
      <c r="B31" s="15"/>
      <c r="C31" s="63" t="s">
        <v>6</v>
      </c>
      <c r="D31" s="63"/>
      <c r="E31" s="63">
        <v>94</v>
      </c>
      <c r="F31" s="71">
        <v>42433</v>
      </c>
      <c r="G31" s="62" t="s">
        <v>295</v>
      </c>
      <c r="H31" s="62" t="s">
        <v>292</v>
      </c>
      <c r="I31" s="64">
        <v>42443</v>
      </c>
      <c r="J31" s="6" t="str">
        <f t="shared" si="0"/>
        <v>VEJEZ</v>
      </c>
      <c r="K31" s="6"/>
      <c r="L31" s="6"/>
      <c r="M31" s="6"/>
      <c r="N31" s="6"/>
    </row>
    <row r="32" spans="2:14" customFormat="1" ht="51.75" customHeight="1" x14ac:dyDescent="0.25">
      <c r="B32" s="15"/>
      <c r="C32" s="63" t="s">
        <v>6</v>
      </c>
      <c r="D32" s="63"/>
      <c r="E32" s="63">
        <v>20</v>
      </c>
      <c r="F32" s="71">
        <v>42443</v>
      </c>
      <c r="G32" s="62" t="s">
        <v>295</v>
      </c>
      <c r="H32" s="62" t="s">
        <v>293</v>
      </c>
      <c r="I32" s="64">
        <v>42446</v>
      </c>
      <c r="J32" s="6" t="str">
        <f t="shared" si="0"/>
        <v>JUVENTUD</v>
      </c>
      <c r="K32" s="6"/>
      <c r="L32" s="6"/>
      <c r="M32" s="6"/>
      <c r="N32" s="6"/>
    </row>
    <row r="33" spans="2:14" customFormat="1" ht="39.950000000000003" customHeight="1" x14ac:dyDescent="0.25">
      <c r="B33" s="15"/>
      <c r="C33" s="63"/>
      <c r="D33" s="63" t="s">
        <v>7</v>
      </c>
      <c r="E33" s="63">
        <v>80</v>
      </c>
      <c r="F33" s="71">
        <v>42452</v>
      </c>
      <c r="G33" s="62" t="s">
        <v>80</v>
      </c>
      <c r="H33" s="62" t="s">
        <v>292</v>
      </c>
      <c r="I33" s="64">
        <v>42458</v>
      </c>
      <c r="J33" s="6" t="str">
        <f t="shared" si="0"/>
        <v>VEJEZ</v>
      </c>
      <c r="K33" s="6"/>
      <c r="L33" s="6"/>
      <c r="M33" s="6"/>
      <c r="N33" s="6"/>
    </row>
    <row r="34" spans="2:14" customFormat="1" ht="39.950000000000003" customHeight="1" x14ac:dyDescent="0.25">
      <c r="B34" s="15"/>
      <c r="C34" s="63" t="s">
        <v>6</v>
      </c>
      <c r="D34" s="63"/>
      <c r="E34" s="63">
        <v>93</v>
      </c>
      <c r="F34" s="71">
        <v>42449</v>
      </c>
      <c r="G34" s="62" t="s">
        <v>295</v>
      </c>
      <c r="H34" s="62" t="s">
        <v>293</v>
      </c>
      <c r="I34" s="64">
        <v>42459</v>
      </c>
      <c r="J34" s="6" t="str">
        <f t="shared" si="0"/>
        <v>VEJEZ</v>
      </c>
      <c r="K34" s="6"/>
      <c r="L34" s="6"/>
      <c r="M34" s="6"/>
      <c r="N34" s="6"/>
    </row>
    <row r="35" spans="2:14" customFormat="1" ht="39.75" customHeight="1" x14ac:dyDescent="0.25">
      <c r="B35" s="15"/>
      <c r="C35" s="198">
        <f>COUNTA(C27:C34)</f>
        <v>6</v>
      </c>
      <c r="D35" s="198">
        <f>COUNTA(D27:D34)</f>
        <v>2</v>
      </c>
      <c r="E35" s="15"/>
      <c r="F35" s="22"/>
      <c r="G35" s="15"/>
      <c r="H35" s="15"/>
      <c r="I35" s="15"/>
      <c r="J35" s="6"/>
      <c r="K35" s="6"/>
      <c r="L35" s="6"/>
      <c r="M35" s="6"/>
      <c r="N35" s="6"/>
    </row>
    <row r="36" spans="2:14" customFormat="1" ht="39.950000000000003" customHeight="1" x14ac:dyDescent="0.25">
      <c r="B36" s="24" t="s">
        <v>13</v>
      </c>
      <c r="C36" s="63" t="s">
        <v>6</v>
      </c>
      <c r="D36" s="63"/>
      <c r="E36" s="63">
        <v>45</v>
      </c>
      <c r="F36" s="71">
        <v>42462</v>
      </c>
      <c r="G36" s="62" t="s">
        <v>296</v>
      </c>
      <c r="H36" s="62" t="s">
        <v>88</v>
      </c>
      <c r="I36" s="64">
        <v>42462</v>
      </c>
      <c r="J36" s="6" t="str">
        <f t="shared" si="0"/>
        <v>ADULTEZ</v>
      </c>
      <c r="K36" s="6"/>
      <c r="L36" s="6"/>
      <c r="M36" s="6"/>
      <c r="N36" s="6"/>
    </row>
    <row r="37" spans="2:14" customFormat="1" ht="39.950000000000003" customHeight="1" x14ac:dyDescent="0.25">
      <c r="B37" s="15"/>
      <c r="C37" s="63"/>
      <c r="D37" s="63" t="s">
        <v>7</v>
      </c>
      <c r="E37" s="63" t="s">
        <v>27</v>
      </c>
      <c r="F37" s="71">
        <v>42467</v>
      </c>
      <c r="G37" s="62" t="s">
        <v>28</v>
      </c>
      <c r="H37" s="62" t="s">
        <v>292</v>
      </c>
      <c r="I37" s="64">
        <v>42468</v>
      </c>
      <c r="J37" s="6" t="str">
        <f t="shared" si="0"/>
        <v>VEJEZ</v>
      </c>
      <c r="K37" s="6"/>
      <c r="L37" s="6"/>
      <c r="M37" s="6"/>
      <c r="N37" s="6"/>
    </row>
    <row r="38" spans="2:14" customFormat="1" ht="39.950000000000003" customHeight="1" x14ac:dyDescent="0.25">
      <c r="B38" s="15"/>
      <c r="C38" s="63" t="s">
        <v>6</v>
      </c>
      <c r="D38" s="63"/>
      <c r="E38" s="63">
        <v>41</v>
      </c>
      <c r="F38" s="71">
        <v>42469</v>
      </c>
      <c r="G38" s="62" t="s">
        <v>66</v>
      </c>
      <c r="H38" s="62" t="s">
        <v>292</v>
      </c>
      <c r="I38" s="64">
        <v>42471</v>
      </c>
      <c r="J38" s="6" t="str">
        <f t="shared" si="0"/>
        <v>ADULTEZ</v>
      </c>
      <c r="K38" s="6"/>
      <c r="L38" s="6"/>
      <c r="M38" s="6"/>
      <c r="N38" s="6"/>
    </row>
    <row r="39" spans="2:14" customFormat="1" x14ac:dyDescent="0.25">
      <c r="B39" s="15"/>
      <c r="C39" s="63" t="s">
        <v>6</v>
      </c>
      <c r="D39" s="63"/>
      <c r="E39" s="63">
        <v>41</v>
      </c>
      <c r="F39" s="71">
        <v>42477</v>
      </c>
      <c r="G39" s="62" t="s">
        <v>295</v>
      </c>
      <c r="H39" s="62" t="s">
        <v>292</v>
      </c>
      <c r="I39" s="64">
        <v>42471</v>
      </c>
      <c r="J39" s="6" t="str">
        <f t="shared" si="0"/>
        <v>ADULTEZ</v>
      </c>
      <c r="K39" s="6"/>
      <c r="L39" s="6"/>
      <c r="M39" s="6"/>
      <c r="N39" s="6"/>
    </row>
    <row r="40" spans="2:14" customFormat="1" ht="30" x14ac:dyDescent="0.25">
      <c r="B40" s="15"/>
      <c r="C40" s="63" t="s">
        <v>6</v>
      </c>
      <c r="D40" s="63"/>
      <c r="E40" s="63">
        <v>82</v>
      </c>
      <c r="F40" s="71">
        <v>42469</v>
      </c>
      <c r="G40" s="62" t="s">
        <v>29</v>
      </c>
      <c r="H40" s="62" t="s">
        <v>292</v>
      </c>
      <c r="I40" s="64">
        <v>42471</v>
      </c>
      <c r="J40" s="6" t="str">
        <f t="shared" si="0"/>
        <v>VEJEZ</v>
      </c>
      <c r="K40" s="6"/>
      <c r="L40" s="6"/>
      <c r="M40" s="6"/>
      <c r="N40" s="6"/>
    </row>
    <row r="41" spans="2:14" customFormat="1" x14ac:dyDescent="0.25">
      <c r="B41" s="15"/>
      <c r="C41" s="63"/>
      <c r="D41" s="63" t="s">
        <v>7</v>
      </c>
      <c r="E41" s="63">
        <v>80</v>
      </c>
      <c r="F41" s="71">
        <v>42468</v>
      </c>
      <c r="G41" s="62" t="s">
        <v>295</v>
      </c>
      <c r="H41" s="62" t="s">
        <v>292</v>
      </c>
      <c r="I41" s="64">
        <v>42472</v>
      </c>
      <c r="J41" s="6" t="str">
        <f t="shared" si="0"/>
        <v>VEJEZ</v>
      </c>
      <c r="K41" s="6"/>
      <c r="L41" s="6"/>
      <c r="M41" s="6"/>
      <c r="N41" s="6"/>
    </row>
    <row r="42" spans="2:14" customFormat="1" ht="39.950000000000003" customHeight="1" x14ac:dyDescent="0.25">
      <c r="B42" s="15"/>
      <c r="C42" s="63"/>
      <c r="D42" s="63" t="s">
        <v>7</v>
      </c>
      <c r="E42" s="63">
        <v>60</v>
      </c>
      <c r="F42" s="71">
        <v>42449</v>
      </c>
      <c r="G42" s="62" t="s">
        <v>73</v>
      </c>
      <c r="H42" s="62" t="s">
        <v>292</v>
      </c>
      <c r="I42" s="64">
        <v>42472</v>
      </c>
      <c r="J42" s="6" t="str">
        <f t="shared" si="0"/>
        <v>VEJEZ</v>
      </c>
      <c r="K42" s="6"/>
      <c r="L42" s="6"/>
      <c r="M42" s="6"/>
      <c r="N42" s="6"/>
    </row>
    <row r="43" spans="2:14" customFormat="1" ht="30" x14ac:dyDescent="0.25">
      <c r="B43" s="15"/>
      <c r="C43" s="63" t="s">
        <v>6</v>
      </c>
      <c r="D43" s="63"/>
      <c r="E43" s="63">
        <v>62</v>
      </c>
      <c r="F43" s="71">
        <v>42472</v>
      </c>
      <c r="G43" s="62" t="s">
        <v>81</v>
      </c>
      <c r="H43" s="62" t="s">
        <v>292</v>
      </c>
      <c r="I43" s="64">
        <v>42473</v>
      </c>
      <c r="J43" s="6" t="str">
        <f t="shared" si="0"/>
        <v>VEJEZ</v>
      </c>
      <c r="K43" s="6"/>
      <c r="L43" s="6"/>
      <c r="M43" s="6"/>
      <c r="N43" s="6"/>
    </row>
    <row r="44" spans="2:14" customFormat="1" ht="39.950000000000003" customHeight="1" x14ac:dyDescent="0.25">
      <c r="B44" s="15"/>
      <c r="C44" s="63"/>
      <c r="D44" s="63" t="s">
        <v>7</v>
      </c>
      <c r="E44" s="63">
        <v>48</v>
      </c>
      <c r="F44" s="71">
        <v>42472</v>
      </c>
      <c r="G44" s="62" t="s">
        <v>58</v>
      </c>
      <c r="H44" s="62" t="s">
        <v>292</v>
      </c>
      <c r="I44" s="64">
        <v>42473</v>
      </c>
      <c r="J44" s="6" t="str">
        <f t="shared" si="0"/>
        <v>ADULTEZ</v>
      </c>
      <c r="K44" s="6"/>
      <c r="L44" s="6"/>
      <c r="M44" s="6"/>
      <c r="N44" s="6"/>
    </row>
    <row r="45" spans="2:14" customFormat="1" ht="39.950000000000003" customHeight="1" x14ac:dyDescent="0.25">
      <c r="B45" s="15"/>
      <c r="C45" s="63"/>
      <c r="D45" s="63" t="s">
        <v>7</v>
      </c>
      <c r="E45" s="63">
        <v>85</v>
      </c>
      <c r="F45" s="71">
        <v>42466</v>
      </c>
      <c r="G45" s="62" t="s">
        <v>295</v>
      </c>
      <c r="H45" s="62" t="s">
        <v>293</v>
      </c>
      <c r="I45" s="64">
        <v>42474</v>
      </c>
      <c r="J45" s="6" t="str">
        <f t="shared" si="0"/>
        <v>VEJEZ</v>
      </c>
      <c r="K45" s="6"/>
      <c r="L45" s="6"/>
      <c r="M45" s="6"/>
      <c r="N45" s="6"/>
    </row>
    <row r="46" spans="2:14" customFormat="1" ht="39.950000000000003" customHeight="1" x14ac:dyDescent="0.25">
      <c r="B46" s="15"/>
      <c r="C46" s="63"/>
      <c r="D46" s="63" t="s">
        <v>7</v>
      </c>
      <c r="E46" s="63">
        <v>70</v>
      </c>
      <c r="F46" s="71">
        <v>42471</v>
      </c>
      <c r="G46" s="62" t="s">
        <v>184</v>
      </c>
      <c r="H46" s="62" t="s">
        <v>292</v>
      </c>
      <c r="I46" s="64">
        <v>42474</v>
      </c>
      <c r="J46" s="6" t="str">
        <f t="shared" si="0"/>
        <v>VEJEZ</v>
      </c>
      <c r="K46" s="6"/>
      <c r="L46" s="6"/>
      <c r="M46" s="6"/>
      <c r="N46" s="6"/>
    </row>
    <row r="47" spans="2:14" customFormat="1" ht="39.950000000000003" customHeight="1" x14ac:dyDescent="0.25">
      <c r="B47" s="15"/>
      <c r="C47" s="63" t="s">
        <v>6</v>
      </c>
      <c r="D47" s="63"/>
      <c r="E47" s="63">
        <v>85</v>
      </c>
      <c r="F47" s="71">
        <v>42472</v>
      </c>
      <c r="G47" s="62" t="s">
        <v>46</v>
      </c>
      <c r="H47" s="62" t="s">
        <v>292</v>
      </c>
      <c r="I47" s="64">
        <v>42475</v>
      </c>
      <c r="J47" s="6" t="str">
        <f t="shared" si="0"/>
        <v>VEJEZ</v>
      </c>
      <c r="K47" s="6"/>
      <c r="L47" s="6"/>
      <c r="M47" s="6"/>
      <c r="N47" s="6"/>
    </row>
    <row r="48" spans="2:14" customFormat="1" x14ac:dyDescent="0.25">
      <c r="B48" s="15"/>
      <c r="C48" s="63" t="s">
        <v>6</v>
      </c>
      <c r="D48" s="63"/>
      <c r="E48" s="63">
        <v>28</v>
      </c>
      <c r="F48" s="71">
        <v>42473</v>
      </c>
      <c r="G48" s="62" t="s">
        <v>296</v>
      </c>
      <c r="H48" s="62" t="s">
        <v>88</v>
      </c>
      <c r="I48" s="64">
        <v>42478</v>
      </c>
      <c r="J48" s="6" t="str">
        <f t="shared" si="0"/>
        <v>ADULTEZ</v>
      </c>
      <c r="K48" s="6"/>
      <c r="L48" s="6"/>
      <c r="M48" s="6"/>
      <c r="N48" s="6"/>
    </row>
    <row r="49" spans="2:14" customFormat="1" ht="30" x14ac:dyDescent="0.25">
      <c r="B49" s="15"/>
      <c r="C49" s="63"/>
      <c r="D49" s="63" t="s">
        <v>7</v>
      </c>
      <c r="E49" s="63">
        <v>17</v>
      </c>
      <c r="F49" s="71">
        <v>42463</v>
      </c>
      <c r="G49" s="62" t="s">
        <v>296</v>
      </c>
      <c r="H49" s="62" t="s">
        <v>88</v>
      </c>
      <c r="I49" s="64">
        <v>42480</v>
      </c>
      <c r="J49" s="6" t="str">
        <f t="shared" si="0"/>
        <v>ADOLESCENCIA</v>
      </c>
      <c r="K49" s="6"/>
      <c r="L49" s="6"/>
      <c r="M49" s="6"/>
      <c r="N49" s="6"/>
    </row>
    <row r="50" spans="2:14" customFormat="1" x14ac:dyDescent="0.25">
      <c r="B50" s="15"/>
      <c r="C50" s="63" t="s">
        <v>6</v>
      </c>
      <c r="D50" s="63"/>
      <c r="E50" s="63">
        <v>21</v>
      </c>
      <c r="F50" s="71">
        <v>42483</v>
      </c>
      <c r="G50" s="62" t="s">
        <v>296</v>
      </c>
      <c r="H50" s="62" t="s">
        <v>88</v>
      </c>
      <c r="I50" s="64">
        <v>42485</v>
      </c>
      <c r="J50" s="6" t="str">
        <f t="shared" si="0"/>
        <v>JUVENTUD</v>
      </c>
      <c r="K50" s="6"/>
      <c r="L50" s="6"/>
      <c r="M50" s="6"/>
      <c r="N50" s="6"/>
    </row>
    <row r="51" spans="2:14" customFormat="1" x14ac:dyDescent="0.25">
      <c r="B51" s="15"/>
      <c r="C51" s="63" t="s">
        <v>6</v>
      </c>
      <c r="D51" s="63"/>
      <c r="E51" s="63">
        <v>44</v>
      </c>
      <c r="F51" s="71">
        <v>42483</v>
      </c>
      <c r="G51" s="62" t="s">
        <v>296</v>
      </c>
      <c r="H51" s="62" t="s">
        <v>88</v>
      </c>
      <c r="I51" s="64">
        <v>42485</v>
      </c>
      <c r="J51" s="6" t="str">
        <f t="shared" si="0"/>
        <v>ADULTEZ</v>
      </c>
      <c r="K51" s="6"/>
      <c r="L51" s="6"/>
      <c r="M51" s="6"/>
      <c r="N51" s="6"/>
    </row>
    <row r="52" spans="2:14" customFormat="1" ht="39.950000000000003" customHeight="1" x14ac:dyDescent="0.25">
      <c r="B52" s="15"/>
      <c r="C52" s="63" t="s">
        <v>6</v>
      </c>
      <c r="D52" s="63"/>
      <c r="E52" s="63">
        <v>48</v>
      </c>
      <c r="F52" s="71">
        <v>42483</v>
      </c>
      <c r="G52" s="62" t="s">
        <v>73</v>
      </c>
      <c r="H52" s="62" t="s">
        <v>292</v>
      </c>
      <c r="I52" s="64">
        <v>42485</v>
      </c>
      <c r="J52" s="6" t="str">
        <f t="shared" si="0"/>
        <v>ADULTEZ</v>
      </c>
      <c r="K52" s="6"/>
      <c r="L52" s="6"/>
      <c r="M52" s="6"/>
      <c r="N52" s="6"/>
    </row>
    <row r="53" spans="2:14" customFormat="1" ht="39.950000000000003" customHeight="1" x14ac:dyDescent="0.25">
      <c r="B53" s="15"/>
      <c r="C53" s="63" t="s">
        <v>6</v>
      </c>
      <c r="D53" s="63"/>
      <c r="E53" s="63">
        <v>24</v>
      </c>
      <c r="F53" s="71">
        <v>42484</v>
      </c>
      <c r="G53" s="62" t="s">
        <v>58</v>
      </c>
      <c r="H53" s="62" t="s">
        <v>293</v>
      </c>
      <c r="I53" s="64">
        <v>42486</v>
      </c>
      <c r="J53" s="6" t="str">
        <f t="shared" si="0"/>
        <v>JUVENTUD</v>
      </c>
      <c r="K53" s="6"/>
      <c r="L53" s="6"/>
      <c r="M53" s="6"/>
      <c r="N53" s="6"/>
    </row>
    <row r="54" spans="2:14" customFormat="1" x14ac:dyDescent="0.25">
      <c r="B54" s="15"/>
      <c r="C54" s="63"/>
      <c r="D54" s="63" t="s">
        <v>7</v>
      </c>
      <c r="E54" s="63">
        <v>42</v>
      </c>
      <c r="F54" s="71">
        <v>42480</v>
      </c>
      <c r="G54" s="62" t="s">
        <v>296</v>
      </c>
      <c r="H54" s="62" t="s">
        <v>292</v>
      </c>
      <c r="I54" s="64">
        <v>42486</v>
      </c>
      <c r="J54" s="6" t="str">
        <f t="shared" si="0"/>
        <v>ADULTEZ</v>
      </c>
      <c r="K54" s="6"/>
      <c r="L54" s="6"/>
      <c r="M54" s="6"/>
      <c r="N54" s="6"/>
    </row>
    <row r="55" spans="2:14" customFormat="1" ht="42.75" customHeight="1" x14ac:dyDescent="0.25">
      <c r="B55" s="15"/>
      <c r="C55" s="198">
        <f>COUNTA(C36:C54)</f>
        <v>11</v>
      </c>
      <c r="D55" s="198">
        <f>COUNTA(D36:D54)</f>
        <v>8</v>
      </c>
      <c r="E55" s="15"/>
      <c r="F55" s="15"/>
      <c r="G55" s="15"/>
      <c r="H55" s="15"/>
      <c r="I55" s="15"/>
      <c r="J55" s="6"/>
      <c r="K55" s="6"/>
      <c r="L55" s="6"/>
      <c r="M55" s="6"/>
      <c r="N55" s="6"/>
    </row>
    <row r="56" spans="2:14" customFormat="1" x14ac:dyDescent="0.25">
      <c r="B56" s="24" t="s">
        <v>14</v>
      </c>
      <c r="C56" s="63" t="s">
        <v>6</v>
      </c>
      <c r="D56" s="63"/>
      <c r="E56" s="63">
        <v>24</v>
      </c>
      <c r="F56" s="71">
        <v>42490</v>
      </c>
      <c r="G56" s="62" t="s">
        <v>295</v>
      </c>
      <c r="H56" s="62" t="s">
        <v>293</v>
      </c>
      <c r="I56" s="64">
        <v>42492</v>
      </c>
      <c r="J56" s="6" t="str">
        <f t="shared" si="0"/>
        <v>JUVENTUD</v>
      </c>
      <c r="K56" s="6"/>
      <c r="L56" s="6"/>
      <c r="M56" s="6"/>
      <c r="N56" s="6"/>
    </row>
    <row r="57" spans="2:14" customFormat="1" ht="60" x14ac:dyDescent="0.25">
      <c r="B57" s="15"/>
      <c r="C57" s="63"/>
      <c r="D57" s="63" t="s">
        <v>7</v>
      </c>
      <c r="E57" s="63" t="s">
        <v>30</v>
      </c>
      <c r="F57" s="71">
        <v>42489</v>
      </c>
      <c r="G57" s="62" t="s">
        <v>82</v>
      </c>
      <c r="H57" s="62" t="s">
        <v>292</v>
      </c>
      <c r="I57" s="64">
        <v>42493</v>
      </c>
      <c r="J57" s="6" t="str">
        <f t="shared" si="0"/>
        <v>VEJEZ</v>
      </c>
      <c r="K57" s="6"/>
      <c r="L57" s="6"/>
      <c r="M57" s="6"/>
      <c r="N57" s="6"/>
    </row>
    <row r="58" spans="2:14" customFormat="1" ht="39.950000000000003" customHeight="1" x14ac:dyDescent="0.25">
      <c r="B58" s="15"/>
      <c r="C58" s="63" t="s">
        <v>6</v>
      </c>
      <c r="D58" s="63"/>
      <c r="E58" s="63">
        <v>82</v>
      </c>
      <c r="F58" s="71">
        <v>42487</v>
      </c>
      <c r="G58" s="62" t="s">
        <v>295</v>
      </c>
      <c r="H58" s="62" t="s">
        <v>293</v>
      </c>
      <c r="I58" s="64">
        <v>42494</v>
      </c>
      <c r="J58" s="6" t="str">
        <f t="shared" si="0"/>
        <v>VEJEZ</v>
      </c>
      <c r="K58" s="6"/>
      <c r="L58" s="6"/>
      <c r="M58" s="6"/>
      <c r="N58" s="6"/>
    </row>
    <row r="59" spans="2:14" customFormat="1" x14ac:dyDescent="0.25">
      <c r="B59" s="15"/>
      <c r="C59" s="63" t="s">
        <v>6</v>
      </c>
      <c r="D59" s="63"/>
      <c r="E59" s="63">
        <v>19</v>
      </c>
      <c r="F59" s="71">
        <v>42484</v>
      </c>
      <c r="G59" s="62" t="s">
        <v>296</v>
      </c>
      <c r="H59" s="62" t="s">
        <v>88</v>
      </c>
      <c r="I59" s="64">
        <v>42495</v>
      </c>
      <c r="J59" s="6" t="str">
        <f t="shared" si="0"/>
        <v>JUVENTUD</v>
      </c>
      <c r="K59" s="6"/>
      <c r="L59" s="6"/>
      <c r="M59" s="6"/>
      <c r="N59" s="6"/>
    </row>
    <row r="60" spans="2:14" customFormat="1" ht="39.950000000000003" customHeight="1" x14ac:dyDescent="0.25">
      <c r="B60" s="15"/>
      <c r="C60" s="63" t="s">
        <v>6</v>
      </c>
      <c r="D60" s="63"/>
      <c r="E60" s="63">
        <v>60</v>
      </c>
      <c r="F60" s="71">
        <v>42447</v>
      </c>
      <c r="G60" s="62" t="s">
        <v>296</v>
      </c>
      <c r="H60" s="62" t="s">
        <v>88</v>
      </c>
      <c r="I60" s="64">
        <v>42496</v>
      </c>
      <c r="J60" s="6" t="str">
        <f t="shared" si="0"/>
        <v>VEJEZ</v>
      </c>
      <c r="K60" s="6"/>
      <c r="L60" s="6"/>
      <c r="M60" s="6"/>
      <c r="N60" s="6"/>
    </row>
    <row r="61" spans="2:14" customFormat="1" ht="39.950000000000003" customHeight="1" x14ac:dyDescent="0.25">
      <c r="B61" s="15"/>
      <c r="C61" s="63" t="s">
        <v>6</v>
      </c>
      <c r="D61" s="63"/>
      <c r="E61" s="63">
        <v>74</v>
      </c>
      <c r="F61" s="71">
        <v>42497</v>
      </c>
      <c r="G61" s="62" t="s">
        <v>51</v>
      </c>
      <c r="H61" s="62" t="s">
        <v>88</v>
      </c>
      <c r="I61" s="64">
        <v>42499</v>
      </c>
      <c r="J61" s="6" t="str">
        <f t="shared" si="0"/>
        <v>VEJEZ</v>
      </c>
      <c r="K61" s="6"/>
      <c r="L61" s="6"/>
      <c r="M61" s="6"/>
      <c r="N61" s="6"/>
    </row>
    <row r="62" spans="2:14" customFormat="1" ht="39.950000000000003" customHeight="1" x14ac:dyDescent="0.25">
      <c r="B62" s="15"/>
      <c r="C62" s="63" t="s">
        <v>6</v>
      </c>
      <c r="D62" s="63"/>
      <c r="E62" s="63">
        <v>33</v>
      </c>
      <c r="F62" s="71">
        <v>42497</v>
      </c>
      <c r="G62" s="62" t="s">
        <v>83</v>
      </c>
      <c r="H62" s="62" t="s">
        <v>88</v>
      </c>
      <c r="I62" s="64">
        <v>42503</v>
      </c>
      <c r="J62" s="6" t="str">
        <f t="shared" si="0"/>
        <v>ADULTEZ</v>
      </c>
      <c r="K62" s="6"/>
      <c r="L62" s="6"/>
      <c r="M62" s="6"/>
      <c r="N62" s="6"/>
    </row>
    <row r="63" spans="2:14" customFormat="1" ht="39.950000000000003" customHeight="1" x14ac:dyDescent="0.25">
      <c r="B63" s="15"/>
      <c r="C63" s="63" t="s">
        <v>6</v>
      </c>
      <c r="D63" s="63"/>
      <c r="E63" s="63">
        <v>69</v>
      </c>
      <c r="F63" s="71">
        <v>42507</v>
      </c>
      <c r="G63" s="62" t="s">
        <v>66</v>
      </c>
      <c r="H63" s="62" t="s">
        <v>292</v>
      </c>
      <c r="I63" s="64">
        <v>42507</v>
      </c>
      <c r="J63" s="6" t="str">
        <f t="shared" si="0"/>
        <v>VEJEZ</v>
      </c>
      <c r="K63" s="6"/>
      <c r="L63" s="6"/>
      <c r="M63" s="6"/>
      <c r="N63" s="6"/>
    </row>
    <row r="64" spans="2:14" customFormat="1" ht="30" x14ac:dyDescent="0.25">
      <c r="B64" s="15"/>
      <c r="C64" s="63" t="s">
        <v>6</v>
      </c>
      <c r="D64" s="63"/>
      <c r="E64" s="63">
        <v>17</v>
      </c>
      <c r="F64" s="71">
        <v>42505</v>
      </c>
      <c r="G64" s="62" t="s">
        <v>296</v>
      </c>
      <c r="H64" s="62" t="s">
        <v>88</v>
      </c>
      <c r="I64" s="64">
        <v>42509</v>
      </c>
      <c r="J64" s="6" t="str">
        <f t="shared" si="0"/>
        <v>ADOLESCENCIA</v>
      </c>
      <c r="K64" s="6"/>
      <c r="L64" s="6"/>
      <c r="M64" s="6"/>
      <c r="N64" s="6"/>
    </row>
    <row r="65" spans="2:14" customFormat="1" x14ac:dyDescent="0.25">
      <c r="B65" s="15"/>
      <c r="C65" s="63"/>
      <c r="D65" s="63" t="s">
        <v>7</v>
      </c>
      <c r="E65" s="63">
        <v>97</v>
      </c>
      <c r="F65" s="71">
        <v>42512</v>
      </c>
      <c r="G65" s="62" t="s">
        <v>295</v>
      </c>
      <c r="H65" s="62" t="s">
        <v>292</v>
      </c>
      <c r="I65" s="64">
        <v>42513</v>
      </c>
      <c r="J65" s="6" t="str">
        <f t="shared" si="0"/>
        <v>VEJEZ</v>
      </c>
      <c r="K65" s="6"/>
      <c r="L65" s="6"/>
      <c r="M65" s="6"/>
      <c r="N65" s="6"/>
    </row>
    <row r="66" spans="2:14" customFormat="1" x14ac:dyDescent="0.25">
      <c r="B66" s="15"/>
      <c r="C66" s="63" t="s">
        <v>6</v>
      </c>
      <c r="D66" s="63"/>
      <c r="E66" s="63">
        <v>20</v>
      </c>
      <c r="F66" s="71">
        <v>42505</v>
      </c>
      <c r="G66" s="62" t="s">
        <v>296</v>
      </c>
      <c r="H66" s="62" t="s">
        <v>88</v>
      </c>
      <c r="I66" s="64">
        <v>42513</v>
      </c>
      <c r="J66" s="6" t="str">
        <f t="shared" si="0"/>
        <v>JUVENTUD</v>
      </c>
      <c r="K66" s="6"/>
      <c r="L66" s="6"/>
      <c r="M66" s="6"/>
      <c r="N66" s="6"/>
    </row>
    <row r="67" spans="2:14" customFormat="1" ht="30" x14ac:dyDescent="0.25">
      <c r="B67" s="15"/>
      <c r="C67" s="63"/>
      <c r="D67" s="63" t="s">
        <v>7</v>
      </c>
      <c r="E67" s="63">
        <v>61</v>
      </c>
      <c r="F67" s="71">
        <v>42510</v>
      </c>
      <c r="G67" s="62" t="s">
        <v>74</v>
      </c>
      <c r="H67" s="62" t="s">
        <v>292</v>
      </c>
      <c r="I67" s="64">
        <v>42514</v>
      </c>
      <c r="J67" s="6" t="str">
        <f t="shared" si="0"/>
        <v>VEJEZ</v>
      </c>
      <c r="K67" s="6"/>
      <c r="L67" s="6"/>
      <c r="M67" s="6"/>
      <c r="N67" s="6"/>
    </row>
    <row r="68" spans="2:14" customFormat="1" ht="39.950000000000003" customHeight="1" x14ac:dyDescent="0.25">
      <c r="B68" s="15"/>
      <c r="C68" s="63"/>
      <c r="D68" s="63" t="s">
        <v>7</v>
      </c>
      <c r="E68" s="63" t="s">
        <v>31</v>
      </c>
      <c r="F68" s="71">
        <v>42512</v>
      </c>
      <c r="G68" s="62" t="s">
        <v>295</v>
      </c>
      <c r="H68" s="62" t="s">
        <v>292</v>
      </c>
      <c r="I68" s="64">
        <v>42515</v>
      </c>
      <c r="J68" s="6" t="str">
        <f t="shared" si="0"/>
        <v>VEJEZ</v>
      </c>
      <c r="K68" s="6"/>
      <c r="L68" s="6"/>
      <c r="M68" s="6"/>
      <c r="N68" s="6"/>
    </row>
    <row r="69" spans="2:14" customFormat="1" ht="39.950000000000003" customHeight="1" x14ac:dyDescent="0.25">
      <c r="B69" s="15"/>
      <c r="C69" s="63" t="s">
        <v>6</v>
      </c>
      <c r="D69" s="63"/>
      <c r="E69" s="63">
        <v>43</v>
      </c>
      <c r="F69" s="71">
        <v>42511</v>
      </c>
      <c r="G69" s="62" t="s">
        <v>295</v>
      </c>
      <c r="H69" s="62" t="s">
        <v>292</v>
      </c>
      <c r="I69" s="64">
        <v>42517</v>
      </c>
      <c r="J69" s="6" t="str">
        <f t="shared" si="0"/>
        <v>ADULTEZ</v>
      </c>
      <c r="K69" s="6"/>
      <c r="L69" s="6"/>
      <c r="M69" s="6"/>
      <c r="N69" s="6"/>
    </row>
    <row r="70" spans="2:14" customFormat="1" ht="39.950000000000003" customHeight="1" x14ac:dyDescent="0.25">
      <c r="B70" s="15"/>
      <c r="C70" s="63" t="s">
        <v>6</v>
      </c>
      <c r="D70" s="63"/>
      <c r="E70" s="63">
        <v>83</v>
      </c>
      <c r="F70" s="71">
        <v>42518</v>
      </c>
      <c r="G70" s="62" t="s">
        <v>66</v>
      </c>
      <c r="H70" s="62" t="s">
        <v>292</v>
      </c>
      <c r="I70" s="64">
        <v>42520</v>
      </c>
      <c r="J70" s="6" t="str">
        <f t="shared" ref="J70:J133" si="1">IF(E70&lt;=5,"PRIMERA INFANCIA",IF(E70&lt;=11,"INFANCIA",IF(E70&lt;=18,"ADOLESCENCIA",IF(E70&lt;=26,"JUVENTUD",IF(E70&lt;=59,"ADULTEZ",IF(E70&gt;=60,"VEJEZ"))))))</f>
        <v>VEJEZ</v>
      </c>
      <c r="K70" s="6"/>
      <c r="L70" s="6"/>
      <c r="M70" s="6"/>
      <c r="N70" s="6"/>
    </row>
    <row r="71" spans="2:14" customFormat="1" ht="40.5" customHeight="1" x14ac:dyDescent="0.25">
      <c r="B71" s="15"/>
      <c r="C71" s="198">
        <f>COUNTA(C56:C70)</f>
        <v>11</v>
      </c>
      <c r="D71" s="198">
        <f>COUNTA(D56:D70)</f>
        <v>4</v>
      </c>
      <c r="E71" s="15"/>
      <c r="F71" s="15"/>
      <c r="G71" s="15"/>
      <c r="H71" s="15"/>
      <c r="I71" s="15"/>
      <c r="J71" s="6"/>
      <c r="K71" s="6"/>
      <c r="L71" s="6"/>
      <c r="M71" s="6"/>
      <c r="N71" s="6"/>
    </row>
    <row r="72" spans="2:14" customFormat="1" x14ac:dyDescent="0.25">
      <c r="B72" s="72" t="s">
        <v>15</v>
      </c>
      <c r="C72" s="63"/>
      <c r="D72" s="63" t="s">
        <v>7</v>
      </c>
      <c r="E72" s="63">
        <v>80</v>
      </c>
      <c r="F72" s="71">
        <v>42525</v>
      </c>
      <c r="G72" s="62" t="s">
        <v>295</v>
      </c>
      <c r="H72" s="62" t="s">
        <v>292</v>
      </c>
      <c r="I72" s="71">
        <v>42527</v>
      </c>
      <c r="J72" s="6" t="str">
        <f t="shared" si="1"/>
        <v>VEJEZ</v>
      </c>
      <c r="K72" s="6"/>
      <c r="L72" s="6"/>
      <c r="M72" s="6"/>
      <c r="N72" s="6"/>
    </row>
    <row r="73" spans="2:14" customFormat="1" ht="39.950000000000003" customHeight="1" x14ac:dyDescent="0.25">
      <c r="B73" s="15"/>
      <c r="C73" s="63" t="s">
        <v>6</v>
      </c>
      <c r="D73" s="63"/>
      <c r="E73" s="63">
        <v>95</v>
      </c>
      <c r="F73" s="71">
        <v>42526</v>
      </c>
      <c r="G73" s="62" t="s">
        <v>295</v>
      </c>
      <c r="H73" s="62" t="s">
        <v>293</v>
      </c>
      <c r="I73" s="71">
        <v>42527</v>
      </c>
      <c r="J73" s="6" t="str">
        <f t="shared" si="1"/>
        <v>VEJEZ</v>
      </c>
      <c r="K73" s="6"/>
      <c r="L73" s="6"/>
      <c r="M73" s="6"/>
      <c r="N73" s="6"/>
    </row>
    <row r="74" spans="2:14" customFormat="1" ht="39.950000000000003" customHeight="1" x14ac:dyDescent="0.25">
      <c r="B74" s="15"/>
      <c r="C74" s="63" t="s">
        <v>6</v>
      </c>
      <c r="D74" s="63"/>
      <c r="E74" s="63">
        <v>18</v>
      </c>
      <c r="F74" s="71">
        <v>42525</v>
      </c>
      <c r="G74" s="62" t="s">
        <v>296</v>
      </c>
      <c r="H74" s="62" t="s">
        <v>88</v>
      </c>
      <c r="I74" s="71">
        <v>42528</v>
      </c>
      <c r="J74" s="6" t="str">
        <f t="shared" si="1"/>
        <v>ADOLESCENCIA</v>
      </c>
      <c r="K74" s="6"/>
      <c r="L74" s="6"/>
      <c r="M74" s="6"/>
      <c r="N74" s="6"/>
    </row>
    <row r="75" spans="2:14" customFormat="1" x14ac:dyDescent="0.25">
      <c r="B75" s="15"/>
      <c r="C75" s="63" t="s">
        <v>6</v>
      </c>
      <c r="D75" s="63"/>
      <c r="E75" s="63">
        <v>81</v>
      </c>
      <c r="F75" s="71">
        <v>42528</v>
      </c>
      <c r="G75" s="62" t="s">
        <v>295</v>
      </c>
      <c r="H75" s="62" t="s">
        <v>292</v>
      </c>
      <c r="I75" s="71">
        <v>42529</v>
      </c>
      <c r="J75" s="6" t="str">
        <f t="shared" si="1"/>
        <v>VEJEZ</v>
      </c>
      <c r="K75" s="6"/>
      <c r="L75" s="6"/>
      <c r="M75" s="6"/>
      <c r="N75" s="6"/>
    </row>
    <row r="76" spans="2:14" customFormat="1" ht="30" x14ac:dyDescent="0.25">
      <c r="B76" s="15"/>
      <c r="C76" s="63" t="s">
        <v>6</v>
      </c>
      <c r="D76" s="63"/>
      <c r="E76" s="63">
        <v>49</v>
      </c>
      <c r="F76" s="71">
        <v>42517</v>
      </c>
      <c r="G76" s="62" t="s">
        <v>75</v>
      </c>
      <c r="H76" s="62" t="s">
        <v>292</v>
      </c>
      <c r="I76" s="71">
        <v>42530</v>
      </c>
      <c r="J76" s="6" t="str">
        <f t="shared" si="1"/>
        <v>ADULTEZ</v>
      </c>
      <c r="K76" s="6"/>
      <c r="L76" s="6"/>
      <c r="M76" s="6"/>
      <c r="N76" s="6"/>
    </row>
    <row r="77" spans="2:14" customFormat="1" ht="30" x14ac:dyDescent="0.25">
      <c r="B77" s="15"/>
      <c r="C77" s="63"/>
      <c r="D77" s="63" t="s">
        <v>7</v>
      </c>
      <c r="E77" s="63">
        <v>74</v>
      </c>
      <c r="F77" s="71">
        <v>42535</v>
      </c>
      <c r="G77" s="62" t="s">
        <v>75</v>
      </c>
      <c r="H77" s="62" t="s">
        <v>292</v>
      </c>
      <c r="I77" s="71">
        <v>42535</v>
      </c>
      <c r="J77" s="6" t="str">
        <f t="shared" si="1"/>
        <v>VEJEZ</v>
      </c>
      <c r="K77" s="6"/>
      <c r="L77" s="6"/>
      <c r="M77" s="6"/>
      <c r="N77" s="6"/>
    </row>
    <row r="78" spans="2:14" customFormat="1" x14ac:dyDescent="0.25">
      <c r="B78" s="15"/>
      <c r="C78" s="63" t="s">
        <v>6</v>
      </c>
      <c r="D78" s="63"/>
      <c r="E78" s="63">
        <v>23</v>
      </c>
      <c r="F78" s="71">
        <v>42536</v>
      </c>
      <c r="G78" s="62" t="s">
        <v>296</v>
      </c>
      <c r="H78" s="62" t="s">
        <v>88</v>
      </c>
      <c r="I78" s="71">
        <v>42537</v>
      </c>
      <c r="J78" s="6" t="str">
        <f t="shared" si="1"/>
        <v>JUVENTUD</v>
      </c>
      <c r="K78" s="6"/>
      <c r="L78" s="6"/>
      <c r="M78" s="6"/>
      <c r="N78" s="6"/>
    </row>
    <row r="79" spans="2:14" customFormat="1" ht="39.950000000000003" customHeight="1" x14ac:dyDescent="0.25">
      <c r="B79" s="15"/>
      <c r="C79" s="63" t="s">
        <v>6</v>
      </c>
      <c r="D79" s="63"/>
      <c r="E79" s="63">
        <v>86</v>
      </c>
      <c r="F79" s="71">
        <v>42524</v>
      </c>
      <c r="G79" s="62" t="s">
        <v>295</v>
      </c>
      <c r="H79" s="62" t="s">
        <v>293</v>
      </c>
      <c r="I79" s="71">
        <v>42537</v>
      </c>
      <c r="J79" s="6" t="str">
        <f t="shared" si="1"/>
        <v>VEJEZ</v>
      </c>
      <c r="K79" s="6"/>
      <c r="L79" s="6"/>
      <c r="M79" s="6"/>
      <c r="N79" s="6"/>
    </row>
    <row r="80" spans="2:14" customFormat="1" ht="30" x14ac:dyDescent="0.25">
      <c r="B80" s="15"/>
      <c r="C80" s="63" t="s">
        <v>6</v>
      </c>
      <c r="D80" s="63"/>
      <c r="E80" s="63">
        <v>17</v>
      </c>
      <c r="F80" s="71">
        <v>42531</v>
      </c>
      <c r="G80" s="62" t="s">
        <v>296</v>
      </c>
      <c r="H80" s="62" t="s">
        <v>88</v>
      </c>
      <c r="I80" s="71">
        <v>42537</v>
      </c>
      <c r="J80" s="6" t="str">
        <f t="shared" si="1"/>
        <v>ADOLESCENCIA</v>
      </c>
      <c r="K80" s="6"/>
      <c r="L80" s="6"/>
      <c r="M80" s="6"/>
      <c r="N80" s="6"/>
    </row>
    <row r="81" spans="2:14" customFormat="1" ht="30" x14ac:dyDescent="0.25">
      <c r="B81" s="15"/>
      <c r="C81" s="63" t="s">
        <v>6</v>
      </c>
      <c r="D81" s="63"/>
      <c r="E81" s="63">
        <v>15</v>
      </c>
      <c r="F81" s="71">
        <v>42537</v>
      </c>
      <c r="G81" s="62" t="s">
        <v>75</v>
      </c>
      <c r="H81" s="62" t="s">
        <v>292</v>
      </c>
      <c r="I81" s="71">
        <v>42541</v>
      </c>
      <c r="J81" s="6" t="str">
        <f t="shared" si="1"/>
        <v>ADOLESCENCIA</v>
      </c>
      <c r="K81" s="6"/>
      <c r="L81" s="6"/>
      <c r="M81" s="6"/>
      <c r="N81" s="6"/>
    </row>
    <row r="82" spans="2:14" customFormat="1" ht="30" x14ac:dyDescent="0.25">
      <c r="B82" s="15"/>
      <c r="C82" s="63"/>
      <c r="D82" s="63" t="s">
        <v>7</v>
      </c>
      <c r="E82" s="63">
        <v>66</v>
      </c>
      <c r="F82" s="71">
        <v>42542</v>
      </c>
      <c r="G82" s="62" t="s">
        <v>75</v>
      </c>
      <c r="H82" s="62" t="s">
        <v>292</v>
      </c>
      <c r="I82" s="71">
        <v>42542</v>
      </c>
      <c r="J82" s="6" t="str">
        <f t="shared" si="1"/>
        <v>VEJEZ</v>
      </c>
      <c r="K82" s="6"/>
      <c r="L82" s="6"/>
      <c r="M82" s="6"/>
      <c r="N82" s="6"/>
    </row>
    <row r="83" spans="2:14" customFormat="1" x14ac:dyDescent="0.25">
      <c r="B83" s="15"/>
      <c r="C83" s="63" t="s">
        <v>6</v>
      </c>
      <c r="D83" s="63"/>
      <c r="E83" s="63">
        <v>81</v>
      </c>
      <c r="F83" s="71">
        <v>42540</v>
      </c>
      <c r="G83" s="62" t="s">
        <v>295</v>
      </c>
      <c r="H83" s="62" t="s">
        <v>293</v>
      </c>
      <c r="I83" s="71">
        <v>42542</v>
      </c>
      <c r="J83" s="6" t="str">
        <f t="shared" si="1"/>
        <v>VEJEZ</v>
      </c>
      <c r="K83" s="6"/>
      <c r="L83" s="6"/>
      <c r="M83" s="6"/>
      <c r="N83" s="6"/>
    </row>
    <row r="84" spans="2:14" customFormat="1" x14ac:dyDescent="0.25">
      <c r="B84" s="15"/>
      <c r="C84" s="63"/>
      <c r="D84" s="63" t="s">
        <v>7</v>
      </c>
      <c r="E84" s="63">
        <v>58</v>
      </c>
      <c r="F84" s="71">
        <v>42545</v>
      </c>
      <c r="G84" s="62" t="s">
        <v>296</v>
      </c>
      <c r="H84" s="62" t="s">
        <v>293</v>
      </c>
      <c r="I84" s="71">
        <v>42545</v>
      </c>
      <c r="J84" s="6" t="str">
        <f t="shared" si="1"/>
        <v>ADULTEZ</v>
      </c>
      <c r="K84" s="6"/>
      <c r="L84" s="6"/>
      <c r="M84" s="6"/>
      <c r="N84" s="6"/>
    </row>
    <row r="85" spans="2:14" customFormat="1" ht="42.75" customHeight="1" x14ac:dyDescent="0.25">
      <c r="B85" s="26"/>
      <c r="C85" s="199">
        <f>COUNTA(C72:C84)</f>
        <v>9</v>
      </c>
      <c r="D85" s="199">
        <f>COUNTA(D72:D84)</f>
        <v>4</v>
      </c>
      <c r="E85" s="26"/>
      <c r="F85" s="26"/>
      <c r="G85" s="26"/>
      <c r="H85" s="26"/>
      <c r="I85" s="26"/>
      <c r="J85" s="6"/>
    </row>
    <row r="86" spans="2:14" customFormat="1" x14ac:dyDescent="0.25">
      <c r="B86" s="24" t="s">
        <v>16</v>
      </c>
      <c r="C86" s="63" t="s">
        <v>6</v>
      </c>
      <c r="D86" s="63"/>
      <c r="E86" s="63">
        <v>58</v>
      </c>
      <c r="F86" s="71">
        <v>42540</v>
      </c>
      <c r="G86" s="62" t="s">
        <v>295</v>
      </c>
      <c r="H86" s="62" t="s">
        <v>293</v>
      </c>
      <c r="I86" s="71">
        <v>42552</v>
      </c>
      <c r="J86" s="6" t="str">
        <f t="shared" si="1"/>
        <v>ADULTEZ</v>
      </c>
      <c r="K86" s="6"/>
      <c r="L86" s="6"/>
      <c r="M86" s="6"/>
      <c r="N86" s="6"/>
    </row>
    <row r="87" spans="2:14" customFormat="1" ht="39.950000000000003" customHeight="1" x14ac:dyDescent="0.25">
      <c r="B87" s="26"/>
      <c r="C87" s="63"/>
      <c r="D87" s="63" t="s">
        <v>7</v>
      </c>
      <c r="E87" s="63">
        <v>56</v>
      </c>
      <c r="F87" s="71">
        <v>42542</v>
      </c>
      <c r="G87" s="62" t="s">
        <v>296</v>
      </c>
      <c r="H87" s="62" t="s">
        <v>293</v>
      </c>
      <c r="I87" s="71">
        <v>42552</v>
      </c>
      <c r="J87" s="6" t="str">
        <f t="shared" si="1"/>
        <v>ADULTEZ</v>
      </c>
    </row>
    <row r="88" spans="2:14" customFormat="1" x14ac:dyDescent="0.25">
      <c r="B88" s="26"/>
      <c r="C88" s="63"/>
      <c r="D88" s="63" t="s">
        <v>7</v>
      </c>
      <c r="E88" s="63">
        <v>75</v>
      </c>
      <c r="F88" s="71">
        <v>42550</v>
      </c>
      <c r="G88" s="62" t="s">
        <v>295</v>
      </c>
      <c r="H88" s="62" t="s">
        <v>292</v>
      </c>
      <c r="I88" s="71">
        <v>42555</v>
      </c>
      <c r="J88" s="6" t="str">
        <f t="shared" si="1"/>
        <v>VEJEZ</v>
      </c>
    </row>
    <row r="89" spans="2:14" customFormat="1" ht="39.950000000000003" customHeight="1" x14ac:dyDescent="0.25">
      <c r="B89" s="26"/>
      <c r="C89" s="63" t="s">
        <v>6</v>
      </c>
      <c r="D89" s="63"/>
      <c r="E89" s="63">
        <v>88</v>
      </c>
      <c r="F89" s="71">
        <v>42542</v>
      </c>
      <c r="G89" s="62" t="s">
        <v>76</v>
      </c>
      <c r="H89" s="62" t="s">
        <v>292</v>
      </c>
      <c r="I89" s="71">
        <v>42556</v>
      </c>
      <c r="J89" s="6" t="str">
        <f t="shared" si="1"/>
        <v>VEJEZ</v>
      </c>
    </row>
    <row r="90" spans="2:14" customFormat="1" ht="39.950000000000003" customHeight="1" x14ac:dyDescent="0.25">
      <c r="B90" s="26"/>
      <c r="C90" s="63" t="s">
        <v>6</v>
      </c>
      <c r="D90" s="63"/>
      <c r="E90" s="63">
        <v>54</v>
      </c>
      <c r="F90" s="71">
        <v>42556</v>
      </c>
      <c r="G90" s="62" t="s">
        <v>46</v>
      </c>
      <c r="H90" s="62" t="s">
        <v>292</v>
      </c>
      <c r="I90" s="71">
        <v>42562</v>
      </c>
      <c r="J90" s="6" t="str">
        <f t="shared" si="1"/>
        <v>ADULTEZ</v>
      </c>
    </row>
    <row r="91" spans="2:14" customFormat="1" ht="39.950000000000003" customHeight="1" x14ac:dyDescent="0.25">
      <c r="B91" s="26"/>
      <c r="C91" s="63" t="s">
        <v>6</v>
      </c>
      <c r="D91" s="63"/>
      <c r="E91" s="63">
        <v>52</v>
      </c>
      <c r="F91" s="71">
        <v>42542</v>
      </c>
      <c r="G91" s="62" t="s">
        <v>295</v>
      </c>
      <c r="H91" s="62" t="s">
        <v>292</v>
      </c>
      <c r="I91" s="71">
        <v>42562</v>
      </c>
      <c r="J91" s="6" t="str">
        <f t="shared" si="1"/>
        <v>ADULTEZ</v>
      </c>
    </row>
    <row r="92" spans="2:14" customFormat="1" ht="45" x14ac:dyDescent="0.25">
      <c r="B92" s="26"/>
      <c r="C92" s="63" t="s">
        <v>6</v>
      </c>
      <c r="D92" s="63"/>
      <c r="E92" s="63">
        <v>73</v>
      </c>
      <c r="F92" s="71">
        <v>42561</v>
      </c>
      <c r="G92" s="62" t="s">
        <v>84</v>
      </c>
      <c r="H92" s="62" t="s">
        <v>292</v>
      </c>
      <c r="I92" s="71">
        <v>42562</v>
      </c>
      <c r="J92" s="6" t="str">
        <f t="shared" si="1"/>
        <v>VEJEZ</v>
      </c>
    </row>
    <row r="93" spans="2:14" customFormat="1" ht="39.950000000000003" customHeight="1" x14ac:dyDescent="0.25">
      <c r="B93" s="26"/>
      <c r="C93" s="63" t="s">
        <v>6</v>
      </c>
      <c r="D93" s="63"/>
      <c r="E93" s="63">
        <v>72</v>
      </c>
      <c r="F93" s="71">
        <v>42564</v>
      </c>
      <c r="G93" s="62" t="s">
        <v>46</v>
      </c>
      <c r="H93" s="62" t="s">
        <v>292</v>
      </c>
      <c r="I93" s="71">
        <v>42564</v>
      </c>
      <c r="J93" s="6" t="str">
        <f t="shared" si="1"/>
        <v>VEJEZ</v>
      </c>
    </row>
    <row r="94" spans="2:14" customFormat="1" x14ac:dyDescent="0.25">
      <c r="B94" s="26"/>
      <c r="C94" s="63"/>
      <c r="D94" s="63" t="s">
        <v>7</v>
      </c>
      <c r="E94" s="63">
        <v>53</v>
      </c>
      <c r="F94" s="71">
        <v>42554</v>
      </c>
      <c r="G94" s="62" t="s">
        <v>295</v>
      </c>
      <c r="H94" s="62" t="s">
        <v>293</v>
      </c>
      <c r="I94" s="71">
        <v>42566</v>
      </c>
      <c r="J94" s="6" t="str">
        <f t="shared" si="1"/>
        <v>ADULTEZ</v>
      </c>
    </row>
    <row r="95" spans="2:14" customFormat="1" ht="30" x14ac:dyDescent="0.25">
      <c r="B95" s="26"/>
      <c r="C95" s="63" t="s">
        <v>6</v>
      </c>
      <c r="D95" s="63"/>
      <c r="E95" s="63">
        <v>17</v>
      </c>
      <c r="F95" s="71">
        <v>42569</v>
      </c>
      <c r="G95" s="62" t="s">
        <v>77</v>
      </c>
      <c r="H95" s="62" t="s">
        <v>88</v>
      </c>
      <c r="I95" s="71">
        <v>42577</v>
      </c>
      <c r="J95" s="6" t="str">
        <f t="shared" si="1"/>
        <v>ADOLESCENCIA</v>
      </c>
    </row>
    <row r="96" spans="2:14" customFormat="1" ht="60" x14ac:dyDescent="0.25">
      <c r="B96" s="26"/>
      <c r="C96" s="63" t="s">
        <v>6</v>
      </c>
      <c r="D96" s="63"/>
      <c r="E96" s="63" t="s">
        <v>185</v>
      </c>
      <c r="F96" s="71">
        <v>42566</v>
      </c>
      <c r="G96" s="62" t="s">
        <v>78</v>
      </c>
      <c r="H96" s="62" t="s">
        <v>292</v>
      </c>
      <c r="I96" s="71">
        <v>42577</v>
      </c>
      <c r="J96" s="6" t="str">
        <f t="shared" si="1"/>
        <v>VEJEZ</v>
      </c>
    </row>
    <row r="97" spans="2:10" customFormat="1" x14ac:dyDescent="0.25">
      <c r="B97" s="26"/>
      <c r="C97" s="63"/>
      <c r="D97" s="63" t="s">
        <v>7</v>
      </c>
      <c r="E97" s="63">
        <v>91</v>
      </c>
      <c r="F97" s="71">
        <v>42569</v>
      </c>
      <c r="G97" s="62" t="s">
        <v>296</v>
      </c>
      <c r="H97" s="62" t="s">
        <v>292</v>
      </c>
      <c r="I97" s="71">
        <v>42578</v>
      </c>
      <c r="J97" s="6" t="str">
        <f t="shared" si="1"/>
        <v>VEJEZ</v>
      </c>
    </row>
    <row r="98" spans="2:10" customFormat="1" ht="45" x14ac:dyDescent="0.25">
      <c r="B98" s="26"/>
      <c r="C98" s="63" t="s">
        <v>6</v>
      </c>
      <c r="D98" s="63"/>
      <c r="E98" s="63">
        <v>60</v>
      </c>
      <c r="F98" s="71">
        <v>42577</v>
      </c>
      <c r="G98" s="62" t="s">
        <v>79</v>
      </c>
      <c r="H98" s="62" t="s">
        <v>292</v>
      </c>
      <c r="I98" s="71">
        <v>42580</v>
      </c>
      <c r="J98" s="6" t="str">
        <f t="shared" si="1"/>
        <v>VEJEZ</v>
      </c>
    </row>
    <row r="99" spans="2:10" customFormat="1" ht="45" customHeight="1" x14ac:dyDescent="0.25">
      <c r="B99" s="26"/>
      <c r="C99" s="199">
        <f>COUNTA(C86:C98)</f>
        <v>9</v>
      </c>
      <c r="D99" s="199">
        <f>COUNTA(D86:D98)</f>
        <v>4</v>
      </c>
      <c r="E99" s="26"/>
      <c r="F99" s="26"/>
      <c r="G99" s="26"/>
      <c r="H99" s="26"/>
      <c r="I99" s="26"/>
      <c r="J99" s="6"/>
    </row>
    <row r="100" spans="2:10" customFormat="1" ht="30" x14ac:dyDescent="0.25">
      <c r="B100" s="24" t="s">
        <v>17</v>
      </c>
      <c r="C100" s="63"/>
      <c r="D100" s="63" t="s">
        <v>7</v>
      </c>
      <c r="E100" s="63">
        <v>78</v>
      </c>
      <c r="F100" s="71">
        <v>42572</v>
      </c>
      <c r="G100" s="62" t="s">
        <v>295</v>
      </c>
      <c r="H100" s="62" t="s">
        <v>293</v>
      </c>
      <c r="I100" s="64">
        <v>42583</v>
      </c>
      <c r="J100" s="6" t="str">
        <f t="shared" si="1"/>
        <v>VEJEZ</v>
      </c>
    </row>
    <row r="101" spans="2:10" customFormat="1" x14ac:dyDescent="0.25">
      <c r="B101" s="26"/>
      <c r="C101" s="63"/>
      <c r="D101" s="63" t="s">
        <v>7</v>
      </c>
      <c r="E101" s="63">
        <v>63</v>
      </c>
      <c r="F101" s="71">
        <v>42581</v>
      </c>
      <c r="G101" s="62" t="s">
        <v>295</v>
      </c>
      <c r="H101" s="62" t="s">
        <v>292</v>
      </c>
      <c r="I101" s="64">
        <v>42584</v>
      </c>
      <c r="J101" s="6" t="str">
        <f t="shared" si="1"/>
        <v>VEJEZ</v>
      </c>
    </row>
    <row r="102" spans="2:10" customFormat="1" x14ac:dyDescent="0.25">
      <c r="B102" s="26"/>
      <c r="C102" s="63"/>
      <c r="D102" s="63" t="s">
        <v>7</v>
      </c>
      <c r="E102" s="63">
        <v>58</v>
      </c>
      <c r="F102" s="71">
        <v>42590</v>
      </c>
      <c r="G102" s="62" t="s">
        <v>295</v>
      </c>
      <c r="H102" s="62" t="s">
        <v>292</v>
      </c>
      <c r="I102" s="64">
        <v>42591</v>
      </c>
      <c r="J102" s="6" t="str">
        <f t="shared" si="1"/>
        <v>ADULTEZ</v>
      </c>
    </row>
    <row r="103" spans="2:10" customFormat="1" x14ac:dyDescent="0.25">
      <c r="B103" s="26"/>
      <c r="C103" s="63" t="s">
        <v>6</v>
      </c>
      <c r="D103" s="63"/>
      <c r="E103" s="63">
        <v>55</v>
      </c>
      <c r="F103" s="71">
        <v>42589</v>
      </c>
      <c r="G103" s="62" t="s">
        <v>296</v>
      </c>
      <c r="H103" s="62" t="s">
        <v>293</v>
      </c>
      <c r="I103" s="71">
        <v>42591</v>
      </c>
      <c r="J103" s="6" t="str">
        <f t="shared" si="1"/>
        <v>ADULTEZ</v>
      </c>
    </row>
    <row r="104" spans="2:10" customFormat="1" ht="39.950000000000003" customHeight="1" x14ac:dyDescent="0.25">
      <c r="B104" s="26"/>
      <c r="C104" s="63"/>
      <c r="D104" s="63" t="s">
        <v>7</v>
      </c>
      <c r="E104" s="63">
        <v>95</v>
      </c>
      <c r="F104" s="71">
        <v>42583</v>
      </c>
      <c r="G104" s="62" t="s">
        <v>295</v>
      </c>
      <c r="H104" s="62" t="s">
        <v>293</v>
      </c>
      <c r="I104" s="71">
        <v>42597</v>
      </c>
      <c r="J104" s="6" t="str">
        <f t="shared" si="1"/>
        <v>VEJEZ</v>
      </c>
    </row>
    <row r="105" spans="2:10" customFormat="1" ht="39.950000000000003" customHeight="1" x14ac:dyDescent="0.25">
      <c r="B105" s="26"/>
      <c r="C105" s="63" t="s">
        <v>6</v>
      </c>
      <c r="D105" s="63"/>
      <c r="E105" s="63">
        <v>30</v>
      </c>
      <c r="F105" s="71">
        <v>42579</v>
      </c>
      <c r="G105" s="62" t="s">
        <v>46</v>
      </c>
      <c r="H105" s="62" t="s">
        <v>292</v>
      </c>
      <c r="I105" s="71">
        <v>42598</v>
      </c>
      <c r="J105" s="6" t="str">
        <f t="shared" si="1"/>
        <v>ADULTEZ</v>
      </c>
    </row>
    <row r="106" spans="2:10" customFormat="1" x14ac:dyDescent="0.25">
      <c r="B106" s="26"/>
      <c r="C106" s="63" t="s">
        <v>6</v>
      </c>
      <c r="D106" s="63"/>
      <c r="E106" s="63">
        <v>88</v>
      </c>
      <c r="F106" s="71">
        <v>42583</v>
      </c>
      <c r="G106" s="62" t="s">
        <v>295</v>
      </c>
      <c r="H106" s="62" t="s">
        <v>293</v>
      </c>
      <c r="I106" s="71">
        <v>42598</v>
      </c>
      <c r="J106" s="6" t="str">
        <f t="shared" si="1"/>
        <v>VEJEZ</v>
      </c>
    </row>
    <row r="107" spans="2:10" customFormat="1" ht="39.950000000000003" customHeight="1" x14ac:dyDescent="0.25">
      <c r="B107" s="26"/>
      <c r="C107" s="63" t="s">
        <v>6</v>
      </c>
      <c r="D107" s="63"/>
      <c r="E107" s="63">
        <v>18</v>
      </c>
      <c r="F107" s="71">
        <v>42570</v>
      </c>
      <c r="G107" s="62" t="s">
        <v>316</v>
      </c>
      <c r="H107" s="62" t="s">
        <v>88</v>
      </c>
      <c r="I107" s="71">
        <v>42599</v>
      </c>
      <c r="J107" s="6" t="str">
        <f t="shared" si="1"/>
        <v>ADOLESCENCIA</v>
      </c>
    </row>
    <row r="108" spans="2:10" customFormat="1" ht="39.950000000000003" customHeight="1" x14ac:dyDescent="0.25">
      <c r="B108" s="26"/>
      <c r="C108" s="63" t="s">
        <v>6</v>
      </c>
      <c r="D108" s="63"/>
      <c r="E108" s="63">
        <v>44</v>
      </c>
      <c r="F108" s="71">
        <v>42589</v>
      </c>
      <c r="G108" s="62" t="s">
        <v>42</v>
      </c>
      <c r="H108" s="62" t="s">
        <v>292</v>
      </c>
      <c r="I108" s="71">
        <v>42600</v>
      </c>
      <c r="J108" s="6" t="str">
        <f t="shared" si="1"/>
        <v>ADULTEZ</v>
      </c>
    </row>
    <row r="109" spans="2:10" customFormat="1" x14ac:dyDescent="0.25">
      <c r="B109" s="26"/>
      <c r="C109" s="63" t="s">
        <v>6</v>
      </c>
      <c r="D109" s="63"/>
      <c r="E109" s="63">
        <v>88</v>
      </c>
      <c r="F109" s="71">
        <v>42603</v>
      </c>
      <c r="G109" s="62" t="s">
        <v>295</v>
      </c>
      <c r="H109" s="62" t="s">
        <v>293</v>
      </c>
      <c r="I109" s="71">
        <v>42604</v>
      </c>
      <c r="J109" s="6" t="str">
        <f t="shared" si="1"/>
        <v>VEJEZ</v>
      </c>
    </row>
    <row r="110" spans="2:10" customFormat="1" ht="39.950000000000003" customHeight="1" x14ac:dyDescent="0.25">
      <c r="B110" s="26"/>
      <c r="C110" s="63" t="s">
        <v>6</v>
      </c>
      <c r="D110" s="63"/>
      <c r="E110" s="63">
        <v>49</v>
      </c>
      <c r="F110" s="71">
        <v>42600</v>
      </c>
      <c r="G110" s="62" t="s">
        <v>46</v>
      </c>
      <c r="H110" s="62" t="s">
        <v>293</v>
      </c>
      <c r="I110" s="71">
        <v>42606</v>
      </c>
      <c r="J110" s="6" t="str">
        <f t="shared" si="1"/>
        <v>ADULTEZ</v>
      </c>
    </row>
    <row r="111" spans="2:10" customFormat="1" x14ac:dyDescent="0.25">
      <c r="B111" s="26"/>
      <c r="C111" s="63"/>
      <c r="D111" s="63" t="s">
        <v>7</v>
      </c>
      <c r="E111" s="63">
        <v>74</v>
      </c>
      <c r="F111" s="71">
        <v>42606</v>
      </c>
      <c r="G111" s="62" t="s">
        <v>295</v>
      </c>
      <c r="H111" s="62" t="s">
        <v>292</v>
      </c>
      <c r="I111" s="71">
        <v>42607</v>
      </c>
      <c r="J111" s="6" t="str">
        <f t="shared" si="1"/>
        <v>VEJEZ</v>
      </c>
    </row>
    <row r="112" spans="2:10" customFormat="1" ht="30" x14ac:dyDescent="0.25">
      <c r="B112" s="26"/>
      <c r="C112" s="63"/>
      <c r="D112" s="63" t="s">
        <v>7</v>
      </c>
      <c r="E112" s="63">
        <v>91</v>
      </c>
      <c r="F112" s="71">
        <v>42607</v>
      </c>
      <c r="G112" s="62" t="s">
        <v>75</v>
      </c>
      <c r="H112" s="62" t="s">
        <v>292</v>
      </c>
      <c r="I112" s="71">
        <v>42612</v>
      </c>
      <c r="J112" s="6" t="str">
        <f t="shared" si="1"/>
        <v>VEJEZ</v>
      </c>
    </row>
    <row r="113" spans="2:10" customFormat="1" x14ac:dyDescent="0.25">
      <c r="B113" s="26"/>
      <c r="C113" s="63"/>
      <c r="D113" s="63" t="s">
        <v>7</v>
      </c>
      <c r="E113" s="63">
        <v>86</v>
      </c>
      <c r="F113" s="71">
        <v>42601</v>
      </c>
      <c r="G113" s="62" t="s">
        <v>295</v>
      </c>
      <c r="H113" s="62" t="s">
        <v>292</v>
      </c>
      <c r="I113" s="71">
        <v>42612</v>
      </c>
      <c r="J113" s="6" t="str">
        <f t="shared" si="1"/>
        <v>VEJEZ</v>
      </c>
    </row>
    <row r="114" spans="2:10" customFormat="1" ht="40.5" customHeight="1" x14ac:dyDescent="0.25">
      <c r="B114" s="26"/>
      <c r="C114" s="199">
        <f>COUNTA(C100:C113)</f>
        <v>7</v>
      </c>
      <c r="D114" s="199">
        <f>COUNTA(D100:D113)</f>
        <v>7</v>
      </c>
      <c r="E114" s="26"/>
      <c r="F114" s="26"/>
      <c r="G114" s="26"/>
      <c r="H114" s="26"/>
      <c r="I114" s="26"/>
      <c r="J114" s="6"/>
    </row>
    <row r="115" spans="2:10" customFormat="1" ht="39.950000000000003" customHeight="1" x14ac:dyDescent="0.25">
      <c r="B115" s="24" t="s">
        <v>18</v>
      </c>
      <c r="C115" s="63" t="s">
        <v>6</v>
      </c>
      <c r="D115" s="63"/>
      <c r="E115" s="63">
        <v>39</v>
      </c>
      <c r="F115" s="71">
        <v>42604</v>
      </c>
      <c r="G115" s="62" t="s">
        <v>295</v>
      </c>
      <c r="H115" s="62" t="s">
        <v>293</v>
      </c>
      <c r="I115" s="64">
        <v>42614</v>
      </c>
      <c r="J115" s="6" t="str">
        <f t="shared" si="1"/>
        <v>ADULTEZ</v>
      </c>
    </row>
    <row r="116" spans="2:10" customFormat="1" ht="39.950000000000003" customHeight="1" x14ac:dyDescent="0.25">
      <c r="B116" s="26"/>
      <c r="C116" s="63" t="s">
        <v>6</v>
      </c>
      <c r="D116" s="63"/>
      <c r="E116" s="63">
        <v>41</v>
      </c>
      <c r="F116" s="71">
        <v>42612</v>
      </c>
      <c r="G116" s="62" t="s">
        <v>296</v>
      </c>
      <c r="H116" s="62" t="s">
        <v>292</v>
      </c>
      <c r="I116" s="64">
        <v>42618</v>
      </c>
      <c r="J116" s="6" t="str">
        <f t="shared" si="1"/>
        <v>ADULTEZ</v>
      </c>
    </row>
    <row r="117" spans="2:10" customFormat="1" x14ac:dyDescent="0.25">
      <c r="B117" s="26"/>
      <c r="C117" s="63"/>
      <c r="D117" s="63" t="s">
        <v>7</v>
      </c>
      <c r="E117" s="63">
        <v>102</v>
      </c>
      <c r="F117" s="71">
        <v>42614</v>
      </c>
      <c r="G117" s="62" t="s">
        <v>295</v>
      </c>
      <c r="H117" s="62" t="s">
        <v>293</v>
      </c>
      <c r="I117" s="64">
        <v>42619</v>
      </c>
      <c r="J117" s="6" t="str">
        <f t="shared" si="1"/>
        <v>VEJEZ</v>
      </c>
    </row>
    <row r="118" spans="2:10" customFormat="1" ht="39.950000000000003" customHeight="1" x14ac:dyDescent="0.25">
      <c r="B118" s="26"/>
      <c r="C118" s="63"/>
      <c r="D118" s="63" t="s">
        <v>7</v>
      </c>
      <c r="E118" s="63">
        <v>34</v>
      </c>
      <c r="F118" s="71">
        <v>42616</v>
      </c>
      <c r="G118" s="62" t="s">
        <v>295</v>
      </c>
      <c r="H118" s="62" t="s">
        <v>292</v>
      </c>
      <c r="I118" s="64">
        <v>42619</v>
      </c>
      <c r="J118" s="6" t="str">
        <f t="shared" si="1"/>
        <v>ADULTEZ</v>
      </c>
    </row>
    <row r="119" spans="2:10" customFormat="1" ht="39.950000000000003" customHeight="1" x14ac:dyDescent="0.25">
      <c r="B119" s="26"/>
      <c r="C119" s="63"/>
      <c r="D119" s="63" t="s">
        <v>7</v>
      </c>
      <c r="E119" s="63">
        <v>80</v>
      </c>
      <c r="F119" s="71">
        <v>42623</v>
      </c>
      <c r="G119" s="62" t="s">
        <v>46</v>
      </c>
      <c r="H119" s="62" t="s">
        <v>292</v>
      </c>
      <c r="I119" s="64">
        <v>42627</v>
      </c>
      <c r="J119" s="6" t="str">
        <f t="shared" si="1"/>
        <v>VEJEZ</v>
      </c>
    </row>
    <row r="120" spans="2:10" customFormat="1" x14ac:dyDescent="0.25">
      <c r="B120" s="26"/>
      <c r="C120" s="63"/>
      <c r="D120" s="63" t="s">
        <v>7</v>
      </c>
      <c r="E120" s="63">
        <v>82</v>
      </c>
      <c r="F120" s="71">
        <v>42624</v>
      </c>
      <c r="G120" s="62" t="s">
        <v>295</v>
      </c>
      <c r="H120" s="62" t="s">
        <v>292</v>
      </c>
      <c r="I120" s="64">
        <v>42627</v>
      </c>
      <c r="J120" s="6" t="str">
        <f t="shared" si="1"/>
        <v>VEJEZ</v>
      </c>
    </row>
    <row r="121" spans="2:10" customFormat="1" ht="39.950000000000003" customHeight="1" x14ac:dyDescent="0.25">
      <c r="B121" s="26"/>
      <c r="C121" s="63"/>
      <c r="D121" s="63" t="s">
        <v>7</v>
      </c>
      <c r="E121" s="63">
        <v>91</v>
      </c>
      <c r="F121" s="71">
        <v>42625</v>
      </c>
      <c r="G121" s="62" t="s">
        <v>295</v>
      </c>
      <c r="H121" s="62" t="s">
        <v>293</v>
      </c>
      <c r="I121" s="64">
        <v>42627</v>
      </c>
      <c r="J121" s="6" t="str">
        <f t="shared" si="1"/>
        <v>VEJEZ</v>
      </c>
    </row>
    <row r="122" spans="2:10" customFormat="1" x14ac:dyDescent="0.25">
      <c r="B122" s="26"/>
      <c r="C122" s="63" t="s">
        <v>6</v>
      </c>
      <c r="D122" s="63"/>
      <c r="E122" s="63">
        <v>78</v>
      </c>
      <c r="F122" s="71">
        <v>42627</v>
      </c>
      <c r="G122" s="62" t="s">
        <v>295</v>
      </c>
      <c r="H122" s="62" t="s">
        <v>292</v>
      </c>
      <c r="I122" s="64">
        <v>42629</v>
      </c>
      <c r="J122" s="6" t="str">
        <f t="shared" si="1"/>
        <v>VEJEZ</v>
      </c>
    </row>
    <row r="123" spans="2:10" customFormat="1" ht="39.950000000000003" customHeight="1" x14ac:dyDescent="0.25">
      <c r="B123" s="26"/>
      <c r="C123" s="63" t="s">
        <v>6</v>
      </c>
      <c r="D123" s="63"/>
      <c r="E123" s="63">
        <v>73</v>
      </c>
      <c r="F123" s="71">
        <v>42627</v>
      </c>
      <c r="G123" s="62" t="s">
        <v>295</v>
      </c>
      <c r="H123" s="62" t="s">
        <v>293</v>
      </c>
      <c r="I123" s="64">
        <v>42629</v>
      </c>
      <c r="J123" s="6" t="str">
        <f t="shared" si="1"/>
        <v>VEJEZ</v>
      </c>
    </row>
    <row r="124" spans="2:10" customFormat="1" ht="39.950000000000003" customHeight="1" x14ac:dyDescent="0.25">
      <c r="B124" s="26"/>
      <c r="C124" s="63"/>
      <c r="D124" s="63" t="s">
        <v>7</v>
      </c>
      <c r="E124" s="63">
        <v>72</v>
      </c>
      <c r="F124" s="71">
        <v>42630</v>
      </c>
      <c r="G124" s="62" t="s">
        <v>46</v>
      </c>
      <c r="H124" s="62" t="s">
        <v>292</v>
      </c>
      <c r="I124" s="64">
        <v>42632</v>
      </c>
      <c r="J124" s="6" t="str">
        <f t="shared" si="1"/>
        <v>VEJEZ</v>
      </c>
    </row>
    <row r="125" spans="2:10" customFormat="1" ht="39.950000000000003" customHeight="1" x14ac:dyDescent="0.25">
      <c r="B125" s="26"/>
      <c r="C125" s="63" t="s">
        <v>6</v>
      </c>
      <c r="D125" s="63"/>
      <c r="E125" s="63">
        <v>38</v>
      </c>
      <c r="F125" s="71">
        <v>42630</v>
      </c>
      <c r="G125" s="62" t="s">
        <v>295</v>
      </c>
      <c r="H125" s="62" t="s">
        <v>293</v>
      </c>
      <c r="I125" s="64">
        <v>42632</v>
      </c>
      <c r="J125" s="6" t="str">
        <f t="shared" si="1"/>
        <v>ADULTEZ</v>
      </c>
    </row>
    <row r="126" spans="2:10" customFormat="1" ht="45" x14ac:dyDescent="0.25">
      <c r="B126" s="26"/>
      <c r="C126" s="63"/>
      <c r="D126" s="63" t="s">
        <v>7</v>
      </c>
      <c r="E126" s="63">
        <v>68</v>
      </c>
      <c r="F126" s="71">
        <v>42630</v>
      </c>
      <c r="G126" s="62" t="s">
        <v>86</v>
      </c>
      <c r="H126" s="62" t="s">
        <v>292</v>
      </c>
      <c r="I126" s="64">
        <v>42632</v>
      </c>
      <c r="J126" s="6" t="str">
        <f t="shared" si="1"/>
        <v>VEJEZ</v>
      </c>
    </row>
    <row r="127" spans="2:10" customFormat="1" ht="39.950000000000003" customHeight="1" x14ac:dyDescent="0.25">
      <c r="B127" s="26"/>
      <c r="C127" s="63"/>
      <c r="D127" s="63" t="s">
        <v>7</v>
      </c>
      <c r="E127" s="63">
        <v>74</v>
      </c>
      <c r="F127" s="71">
        <v>42632</v>
      </c>
      <c r="G127" s="62" t="s">
        <v>295</v>
      </c>
      <c r="H127" s="62" t="s">
        <v>292</v>
      </c>
      <c r="I127" s="64">
        <v>42635</v>
      </c>
      <c r="J127" s="6" t="str">
        <f t="shared" si="1"/>
        <v>VEJEZ</v>
      </c>
    </row>
    <row r="128" spans="2:10" customFormat="1" x14ac:dyDescent="0.25">
      <c r="B128" s="26"/>
      <c r="C128" s="63"/>
      <c r="D128" s="63" t="s">
        <v>7</v>
      </c>
      <c r="E128" s="63">
        <v>85</v>
      </c>
      <c r="F128" s="71">
        <v>42631</v>
      </c>
      <c r="G128" s="62" t="s">
        <v>295</v>
      </c>
      <c r="H128" s="62" t="s">
        <v>293</v>
      </c>
      <c r="I128" s="64">
        <v>42636</v>
      </c>
      <c r="J128" s="6" t="str">
        <f t="shared" si="1"/>
        <v>VEJEZ</v>
      </c>
    </row>
    <row r="129" spans="2:10" customFormat="1" ht="39.950000000000003" customHeight="1" x14ac:dyDescent="0.25">
      <c r="B129" s="26"/>
      <c r="C129" s="63"/>
      <c r="D129" s="63" t="s">
        <v>7</v>
      </c>
      <c r="E129" s="63">
        <v>63</v>
      </c>
      <c r="F129" s="71">
        <v>42627</v>
      </c>
      <c r="G129" s="62" t="s">
        <v>295</v>
      </c>
      <c r="H129" s="62" t="s">
        <v>292</v>
      </c>
      <c r="I129" s="64">
        <v>42636</v>
      </c>
      <c r="J129" s="6" t="str">
        <f t="shared" si="1"/>
        <v>VEJEZ</v>
      </c>
    </row>
    <row r="130" spans="2:10" customFormat="1" x14ac:dyDescent="0.25">
      <c r="B130" s="26"/>
      <c r="C130" s="63" t="s">
        <v>6</v>
      </c>
      <c r="D130" s="63"/>
      <c r="E130" s="63">
        <v>71</v>
      </c>
      <c r="F130" s="71">
        <v>42640</v>
      </c>
      <c r="G130" s="62" t="s">
        <v>295</v>
      </c>
      <c r="H130" s="62" t="s">
        <v>292</v>
      </c>
      <c r="I130" s="64">
        <v>42641</v>
      </c>
      <c r="J130" s="6" t="str">
        <f t="shared" si="1"/>
        <v>VEJEZ</v>
      </c>
    </row>
    <row r="131" spans="2:10" customFormat="1" x14ac:dyDescent="0.25">
      <c r="B131" s="26"/>
      <c r="C131" s="63"/>
      <c r="D131" s="63" t="s">
        <v>7</v>
      </c>
      <c r="E131" s="63">
        <v>90</v>
      </c>
      <c r="F131" s="71">
        <v>42634</v>
      </c>
      <c r="G131" s="62" t="s">
        <v>295</v>
      </c>
      <c r="H131" s="62" t="s">
        <v>292</v>
      </c>
      <c r="I131" s="64">
        <v>42643</v>
      </c>
      <c r="J131" s="6" t="str">
        <f t="shared" si="1"/>
        <v>VEJEZ</v>
      </c>
    </row>
    <row r="132" spans="2:10" customFormat="1" ht="37.5" customHeight="1" x14ac:dyDescent="0.25">
      <c r="B132" s="26"/>
      <c r="C132" s="199">
        <f>COUNTA(C115:C131)</f>
        <v>6</v>
      </c>
      <c r="D132" s="199">
        <f>COUNTA(D115:D131)</f>
        <v>11</v>
      </c>
      <c r="E132" s="26"/>
      <c r="F132" s="26"/>
      <c r="G132" s="26"/>
      <c r="H132" s="26"/>
      <c r="I132" s="26"/>
      <c r="J132" s="6"/>
    </row>
    <row r="133" spans="2:10" customFormat="1" ht="30" x14ac:dyDescent="0.25">
      <c r="B133" s="95" t="s">
        <v>19</v>
      </c>
      <c r="C133" s="63" t="s">
        <v>6</v>
      </c>
      <c r="D133" s="63"/>
      <c r="E133" s="63">
        <v>95</v>
      </c>
      <c r="F133" s="71">
        <v>42643</v>
      </c>
      <c r="G133" s="62" t="s">
        <v>295</v>
      </c>
      <c r="H133" s="62" t="s">
        <v>292</v>
      </c>
      <c r="I133" s="64">
        <v>42646</v>
      </c>
      <c r="J133" s="6" t="str">
        <f t="shared" si="1"/>
        <v>VEJEZ</v>
      </c>
    </row>
    <row r="134" spans="2:10" customFormat="1" ht="30" x14ac:dyDescent="0.25">
      <c r="B134" s="26"/>
      <c r="C134" s="63" t="s">
        <v>6</v>
      </c>
      <c r="D134" s="63"/>
      <c r="E134" s="63">
        <v>17</v>
      </c>
      <c r="F134" s="71">
        <v>42648</v>
      </c>
      <c r="G134" s="62" t="s">
        <v>296</v>
      </c>
      <c r="H134" s="62" t="s">
        <v>88</v>
      </c>
      <c r="I134" s="64">
        <v>42650</v>
      </c>
      <c r="J134" s="6" t="str">
        <f t="shared" ref="J134:J164" si="2">IF(E134&lt;=5,"PRIMERA INFANCIA",IF(E134&lt;=11,"INFANCIA",IF(E134&lt;=18,"ADOLESCENCIA",IF(E134&lt;=26,"JUVENTUD",IF(E134&lt;=59,"ADULTEZ",IF(E134&gt;=60,"VEJEZ"))))))</f>
        <v>ADOLESCENCIA</v>
      </c>
    </row>
    <row r="135" spans="2:10" customFormat="1" ht="39.950000000000003" customHeight="1" x14ac:dyDescent="0.25">
      <c r="B135" s="26"/>
      <c r="C135" s="63" t="s">
        <v>6</v>
      </c>
      <c r="D135" s="63"/>
      <c r="E135" s="63">
        <v>16</v>
      </c>
      <c r="F135" s="71">
        <v>42648</v>
      </c>
      <c r="G135" s="62" t="s">
        <v>296</v>
      </c>
      <c r="H135" s="62" t="s">
        <v>88</v>
      </c>
      <c r="I135" s="64">
        <v>42650</v>
      </c>
      <c r="J135" s="6" t="str">
        <f t="shared" si="2"/>
        <v>ADOLESCENCIA</v>
      </c>
    </row>
    <row r="136" spans="2:10" customFormat="1" ht="39.950000000000003" customHeight="1" x14ac:dyDescent="0.25">
      <c r="B136" s="26"/>
      <c r="C136" s="63"/>
      <c r="D136" s="63" t="s">
        <v>7</v>
      </c>
      <c r="E136" s="63">
        <v>45</v>
      </c>
      <c r="F136" s="71">
        <v>42653</v>
      </c>
      <c r="G136" s="62" t="s">
        <v>295</v>
      </c>
      <c r="H136" s="96" t="s">
        <v>292</v>
      </c>
      <c r="I136" s="64">
        <v>42655</v>
      </c>
      <c r="J136" s="6" t="str">
        <f t="shared" si="2"/>
        <v>ADULTEZ</v>
      </c>
    </row>
    <row r="137" spans="2:10" customFormat="1" ht="39.950000000000003" customHeight="1" x14ac:dyDescent="0.25">
      <c r="B137" s="26"/>
      <c r="C137" s="63"/>
      <c r="D137" s="63" t="s">
        <v>7</v>
      </c>
      <c r="E137" s="63">
        <v>86</v>
      </c>
      <c r="F137" s="71">
        <v>42657</v>
      </c>
      <c r="G137" s="62" t="s">
        <v>46</v>
      </c>
      <c r="H137" s="62" t="s">
        <v>292</v>
      </c>
      <c r="I137" s="64">
        <v>42660</v>
      </c>
      <c r="J137" s="6" t="str">
        <f t="shared" si="2"/>
        <v>VEJEZ</v>
      </c>
    </row>
    <row r="138" spans="2:10" customFormat="1" ht="45" x14ac:dyDescent="0.25">
      <c r="B138" s="26"/>
      <c r="C138" s="63" t="s">
        <v>6</v>
      </c>
      <c r="D138" s="63"/>
      <c r="E138" s="63">
        <v>81</v>
      </c>
      <c r="F138" s="71">
        <v>42662</v>
      </c>
      <c r="G138" s="62" t="s">
        <v>84</v>
      </c>
      <c r="H138" s="62" t="s">
        <v>292</v>
      </c>
      <c r="I138" s="64">
        <v>42662</v>
      </c>
      <c r="J138" s="6" t="str">
        <f t="shared" si="2"/>
        <v>VEJEZ</v>
      </c>
    </row>
    <row r="139" spans="2:10" customFormat="1" ht="39.950000000000003" customHeight="1" x14ac:dyDescent="0.25">
      <c r="B139" s="26"/>
      <c r="C139" s="63"/>
      <c r="D139" s="63" t="s">
        <v>7</v>
      </c>
      <c r="E139" s="63">
        <v>65</v>
      </c>
      <c r="F139" s="71">
        <v>42651</v>
      </c>
      <c r="G139" s="62" t="s">
        <v>57</v>
      </c>
      <c r="H139" s="62" t="s">
        <v>292</v>
      </c>
      <c r="I139" s="64">
        <v>42664</v>
      </c>
      <c r="J139" s="6" t="str">
        <f t="shared" si="2"/>
        <v>VEJEZ</v>
      </c>
    </row>
    <row r="140" spans="2:10" customFormat="1" x14ac:dyDescent="0.25">
      <c r="B140" s="26"/>
      <c r="C140" s="63"/>
      <c r="D140" s="63" t="s">
        <v>7</v>
      </c>
      <c r="E140" s="63">
        <v>28</v>
      </c>
      <c r="F140" s="71">
        <v>42664</v>
      </c>
      <c r="G140" s="62" t="s">
        <v>296</v>
      </c>
      <c r="H140" s="62" t="s">
        <v>92</v>
      </c>
      <c r="I140" s="64">
        <v>42667</v>
      </c>
      <c r="J140" s="6" t="str">
        <f t="shared" si="2"/>
        <v>ADULTEZ</v>
      </c>
    </row>
    <row r="141" spans="2:10" customFormat="1" x14ac:dyDescent="0.25">
      <c r="B141" s="26"/>
      <c r="C141" s="63" t="s">
        <v>6</v>
      </c>
      <c r="D141" s="63"/>
      <c r="E141" s="63">
        <v>35</v>
      </c>
      <c r="F141" s="71">
        <v>42663</v>
      </c>
      <c r="G141" s="62" t="s">
        <v>296</v>
      </c>
      <c r="H141" s="62" t="s">
        <v>88</v>
      </c>
      <c r="I141" s="64">
        <v>42667</v>
      </c>
      <c r="J141" s="6" t="str">
        <f t="shared" si="2"/>
        <v>ADULTEZ</v>
      </c>
    </row>
    <row r="142" spans="2:10" customFormat="1" ht="41.25" customHeight="1" x14ac:dyDescent="0.25">
      <c r="B142" s="26"/>
      <c r="C142" s="199">
        <f>COUNTA(C133:C141)</f>
        <v>5</v>
      </c>
      <c r="D142" s="199">
        <f>COUNTA(D133:D141)</f>
        <v>4</v>
      </c>
      <c r="E142" s="26"/>
      <c r="F142" s="26"/>
      <c r="G142" s="26"/>
      <c r="H142" s="26"/>
      <c r="I142" s="26"/>
      <c r="J142" s="6"/>
    </row>
    <row r="143" spans="2:10" customFormat="1" ht="45" x14ac:dyDescent="0.25">
      <c r="B143" s="24" t="s">
        <v>20</v>
      </c>
      <c r="C143" s="63" t="s">
        <v>6</v>
      </c>
      <c r="D143" s="63"/>
      <c r="E143" s="63">
        <v>50</v>
      </c>
      <c r="F143" s="71">
        <v>42675</v>
      </c>
      <c r="G143" s="62" t="s">
        <v>84</v>
      </c>
      <c r="H143" s="62" t="s">
        <v>91</v>
      </c>
      <c r="I143" s="64">
        <v>42675</v>
      </c>
      <c r="J143" s="6" t="str">
        <f t="shared" si="2"/>
        <v>ADULTEZ</v>
      </c>
    </row>
    <row r="144" spans="2:10" customFormat="1" x14ac:dyDescent="0.25">
      <c r="B144" s="26"/>
      <c r="C144" s="63" t="s">
        <v>6</v>
      </c>
      <c r="D144" s="63"/>
      <c r="E144" s="63">
        <v>27</v>
      </c>
      <c r="F144" s="71">
        <v>42024</v>
      </c>
      <c r="G144" s="62" t="s">
        <v>93</v>
      </c>
      <c r="H144" s="62" t="s">
        <v>88</v>
      </c>
      <c r="I144" s="64">
        <v>42675</v>
      </c>
      <c r="J144" s="6" t="str">
        <f t="shared" si="2"/>
        <v>ADULTEZ</v>
      </c>
    </row>
    <row r="145" spans="2:10" customFormat="1" x14ac:dyDescent="0.25">
      <c r="B145" s="26"/>
      <c r="C145" s="63" t="s">
        <v>6</v>
      </c>
      <c r="D145" s="63"/>
      <c r="E145" s="63">
        <v>63</v>
      </c>
      <c r="F145" s="71">
        <v>42671</v>
      </c>
      <c r="G145" s="62" t="s">
        <v>295</v>
      </c>
      <c r="H145" s="62" t="s">
        <v>292</v>
      </c>
      <c r="I145" s="64">
        <v>42675</v>
      </c>
      <c r="J145" s="6" t="str">
        <f t="shared" si="2"/>
        <v>VEJEZ</v>
      </c>
    </row>
    <row r="146" spans="2:10" x14ac:dyDescent="0.25">
      <c r="B146" s="27"/>
      <c r="C146" s="63" t="s">
        <v>6</v>
      </c>
      <c r="D146" s="63"/>
      <c r="E146" s="63">
        <v>80</v>
      </c>
      <c r="F146" s="71">
        <v>42677</v>
      </c>
      <c r="G146" s="62" t="s">
        <v>295</v>
      </c>
      <c r="H146" s="62" t="s">
        <v>292</v>
      </c>
      <c r="I146" s="64">
        <v>42678</v>
      </c>
      <c r="J146" s="6" t="str">
        <f t="shared" si="2"/>
        <v>VEJEZ</v>
      </c>
    </row>
    <row r="147" spans="2:10" x14ac:dyDescent="0.25">
      <c r="B147" s="27"/>
      <c r="C147" s="63"/>
      <c r="D147" s="63" t="s">
        <v>7</v>
      </c>
      <c r="E147" s="63">
        <v>89</v>
      </c>
      <c r="F147" s="71">
        <v>42681</v>
      </c>
      <c r="G147" s="62" t="s">
        <v>295</v>
      </c>
      <c r="H147" s="62" t="s">
        <v>292</v>
      </c>
      <c r="I147" s="64">
        <v>42682</v>
      </c>
      <c r="J147" s="6" t="str">
        <f t="shared" si="2"/>
        <v>VEJEZ</v>
      </c>
    </row>
    <row r="148" spans="2:10" ht="30" x14ac:dyDescent="0.25">
      <c r="B148" s="27"/>
      <c r="C148" s="63"/>
      <c r="D148" s="63" t="s">
        <v>7</v>
      </c>
      <c r="E148" s="63">
        <v>79</v>
      </c>
      <c r="F148" s="71">
        <v>42686</v>
      </c>
      <c r="G148" s="62" t="s">
        <v>75</v>
      </c>
      <c r="H148" s="62" t="s">
        <v>292</v>
      </c>
      <c r="I148" s="64">
        <v>42688</v>
      </c>
      <c r="J148" s="6" t="str">
        <f t="shared" si="2"/>
        <v>VEJEZ</v>
      </c>
    </row>
    <row r="149" spans="2:10" x14ac:dyDescent="0.25">
      <c r="B149" s="27"/>
      <c r="C149" s="63"/>
      <c r="D149" s="63" t="s">
        <v>7</v>
      </c>
      <c r="E149" s="63">
        <v>88</v>
      </c>
      <c r="F149" s="71">
        <v>42682</v>
      </c>
      <c r="G149" s="62" t="s">
        <v>295</v>
      </c>
      <c r="H149" s="62" t="s">
        <v>293</v>
      </c>
      <c r="I149" s="64">
        <v>42689</v>
      </c>
      <c r="J149" s="6" t="str">
        <f t="shared" si="2"/>
        <v>VEJEZ</v>
      </c>
    </row>
    <row r="150" spans="2:10" x14ac:dyDescent="0.25">
      <c r="B150" s="27"/>
      <c r="C150" s="63"/>
      <c r="D150" s="63" t="s">
        <v>7</v>
      </c>
      <c r="E150" s="63">
        <v>88</v>
      </c>
      <c r="F150" s="71">
        <v>42692</v>
      </c>
      <c r="G150" s="62" t="s">
        <v>295</v>
      </c>
      <c r="H150" s="62" t="s">
        <v>293</v>
      </c>
      <c r="I150" s="64">
        <v>42696</v>
      </c>
      <c r="J150" s="6" t="str">
        <f t="shared" si="2"/>
        <v>VEJEZ</v>
      </c>
    </row>
    <row r="151" spans="2:10" ht="30" x14ac:dyDescent="0.25">
      <c r="B151" s="27"/>
      <c r="C151" s="63"/>
      <c r="D151" s="63" t="s">
        <v>7</v>
      </c>
      <c r="E151" s="63">
        <v>78</v>
      </c>
      <c r="F151" s="71">
        <v>42693</v>
      </c>
      <c r="G151" s="62" t="s">
        <v>89</v>
      </c>
      <c r="H151" s="62" t="s">
        <v>292</v>
      </c>
      <c r="I151" s="64">
        <v>42696</v>
      </c>
      <c r="J151" s="6" t="str">
        <f t="shared" si="2"/>
        <v>VEJEZ</v>
      </c>
    </row>
    <row r="152" spans="2:10" ht="30" x14ac:dyDescent="0.25">
      <c r="B152" s="27"/>
      <c r="C152" s="63" t="s">
        <v>6</v>
      </c>
      <c r="D152" s="63"/>
      <c r="E152" s="63">
        <v>79</v>
      </c>
      <c r="F152" s="71">
        <v>42692</v>
      </c>
      <c r="G152" s="62" t="s">
        <v>90</v>
      </c>
      <c r="H152" s="62" t="s">
        <v>292</v>
      </c>
      <c r="I152" s="64">
        <v>42696</v>
      </c>
      <c r="J152" s="6" t="str">
        <f t="shared" si="2"/>
        <v>VEJEZ</v>
      </c>
    </row>
    <row r="153" spans="2:10" ht="39.950000000000003" customHeight="1" x14ac:dyDescent="0.25">
      <c r="B153" s="27"/>
      <c r="C153" s="63" t="s">
        <v>6</v>
      </c>
      <c r="D153" s="63"/>
      <c r="E153" s="63">
        <v>84</v>
      </c>
      <c r="F153" s="71">
        <v>42691</v>
      </c>
      <c r="G153" s="62" t="s">
        <v>295</v>
      </c>
      <c r="H153" s="62" t="s">
        <v>293</v>
      </c>
      <c r="I153" s="64">
        <v>42697</v>
      </c>
      <c r="J153" s="6" t="str">
        <f t="shared" si="2"/>
        <v>VEJEZ</v>
      </c>
    </row>
    <row r="154" spans="2:10" ht="39.950000000000003" customHeight="1" x14ac:dyDescent="0.25">
      <c r="B154" s="27"/>
      <c r="C154" s="63"/>
      <c r="D154" s="63" t="s">
        <v>7</v>
      </c>
      <c r="E154" s="63">
        <v>68</v>
      </c>
      <c r="F154" s="71">
        <v>42701</v>
      </c>
      <c r="G154" s="62" t="s">
        <v>75</v>
      </c>
      <c r="H154" s="62" t="s">
        <v>292</v>
      </c>
      <c r="I154" s="64">
        <v>42702</v>
      </c>
      <c r="J154" s="6" t="str">
        <f t="shared" si="2"/>
        <v>VEJEZ</v>
      </c>
    </row>
    <row r="155" spans="2:10" ht="36" customHeight="1" x14ac:dyDescent="0.25">
      <c r="B155" s="27"/>
      <c r="C155" s="199">
        <f>COUNTA(C143:C154)</f>
        <v>6</v>
      </c>
      <c r="D155" s="199">
        <f>COUNTA(D143:D154)</f>
        <v>6</v>
      </c>
      <c r="E155" s="27"/>
      <c r="F155" s="26"/>
      <c r="G155" s="26"/>
      <c r="H155" s="26"/>
      <c r="I155" s="26"/>
      <c r="J155" s="32"/>
    </row>
    <row r="156" spans="2:10" customFormat="1" ht="30" x14ac:dyDescent="0.25">
      <c r="B156" s="24" t="s">
        <v>21</v>
      </c>
      <c r="C156" s="63" t="s">
        <v>6</v>
      </c>
      <c r="D156" s="63"/>
      <c r="E156" s="63">
        <v>20</v>
      </c>
      <c r="F156" s="71">
        <v>42704</v>
      </c>
      <c r="G156" s="62" t="s">
        <v>46</v>
      </c>
      <c r="H156" s="62" t="s">
        <v>292</v>
      </c>
      <c r="I156" s="64">
        <v>42705</v>
      </c>
      <c r="J156" s="6" t="str">
        <f t="shared" si="2"/>
        <v>JUVENTUD</v>
      </c>
    </row>
    <row r="157" spans="2:10" customFormat="1" x14ac:dyDescent="0.25">
      <c r="B157" s="26"/>
      <c r="C157" s="63"/>
      <c r="D157" s="63" t="s">
        <v>7</v>
      </c>
      <c r="E157" s="63">
        <v>91</v>
      </c>
      <c r="F157" s="71">
        <v>42701</v>
      </c>
      <c r="G157" s="62" t="s">
        <v>295</v>
      </c>
      <c r="H157" s="62" t="s">
        <v>293</v>
      </c>
      <c r="I157" s="64">
        <v>42705</v>
      </c>
      <c r="J157" s="6" t="str">
        <f t="shared" si="2"/>
        <v>VEJEZ</v>
      </c>
    </row>
    <row r="158" spans="2:10" x14ac:dyDescent="0.25">
      <c r="B158" s="27"/>
      <c r="C158" s="63"/>
      <c r="D158" s="63" t="s">
        <v>7</v>
      </c>
      <c r="E158" s="63">
        <v>28</v>
      </c>
      <c r="F158" s="71">
        <v>42707</v>
      </c>
      <c r="G158" s="62" t="s">
        <v>295</v>
      </c>
      <c r="H158" s="62" t="s">
        <v>88</v>
      </c>
      <c r="I158" s="64">
        <v>42709</v>
      </c>
      <c r="J158" s="6" t="str">
        <f t="shared" si="2"/>
        <v>ADULTEZ</v>
      </c>
    </row>
    <row r="159" spans="2:10" x14ac:dyDescent="0.25">
      <c r="B159" s="27"/>
      <c r="C159" s="63"/>
      <c r="D159" s="63" t="s">
        <v>7</v>
      </c>
      <c r="E159" s="63">
        <v>23</v>
      </c>
      <c r="F159" s="71">
        <v>42707</v>
      </c>
      <c r="G159" s="62" t="s">
        <v>295</v>
      </c>
      <c r="H159" s="62" t="s">
        <v>88</v>
      </c>
      <c r="I159" s="64">
        <v>42709</v>
      </c>
      <c r="J159" s="6" t="str">
        <f t="shared" si="2"/>
        <v>JUVENTUD</v>
      </c>
    </row>
    <row r="160" spans="2:10" ht="39.950000000000003" customHeight="1" x14ac:dyDescent="0.25">
      <c r="B160" s="27"/>
      <c r="C160" s="63"/>
      <c r="D160" s="63" t="s">
        <v>7</v>
      </c>
      <c r="E160" s="63"/>
      <c r="F160" s="71">
        <v>42714</v>
      </c>
      <c r="G160" s="62" t="s">
        <v>46</v>
      </c>
      <c r="H160" s="62" t="s">
        <v>292</v>
      </c>
      <c r="I160" s="64">
        <v>42716</v>
      </c>
      <c r="J160" s="6" t="str">
        <f t="shared" si="2"/>
        <v>PRIMERA INFANCIA</v>
      </c>
    </row>
    <row r="161" spans="2:10" ht="39.950000000000003" customHeight="1" x14ac:dyDescent="0.25">
      <c r="B161" s="27"/>
      <c r="C161" s="63" t="s">
        <v>6</v>
      </c>
      <c r="D161" s="63"/>
      <c r="E161" s="63">
        <v>85</v>
      </c>
      <c r="F161" s="71">
        <v>42718</v>
      </c>
      <c r="G161" s="62" t="s">
        <v>295</v>
      </c>
      <c r="H161" s="62" t="s">
        <v>293</v>
      </c>
      <c r="I161" s="64">
        <v>42723</v>
      </c>
      <c r="J161" s="6" t="str">
        <f t="shared" si="2"/>
        <v>VEJEZ</v>
      </c>
    </row>
    <row r="162" spans="2:10" x14ac:dyDescent="0.25">
      <c r="B162" s="27"/>
      <c r="C162" s="63" t="s">
        <v>6</v>
      </c>
      <c r="D162" s="63"/>
      <c r="E162" s="63">
        <v>27</v>
      </c>
      <c r="F162" s="71">
        <v>42721</v>
      </c>
      <c r="G162" s="62" t="s">
        <v>296</v>
      </c>
      <c r="H162" s="62" t="s">
        <v>88</v>
      </c>
      <c r="I162" s="64">
        <v>42723</v>
      </c>
      <c r="J162" s="6" t="str">
        <f t="shared" si="2"/>
        <v>ADULTEZ</v>
      </c>
    </row>
    <row r="163" spans="2:10" x14ac:dyDescent="0.25">
      <c r="B163" s="27"/>
      <c r="C163" s="63" t="s">
        <v>6</v>
      </c>
      <c r="D163" s="63"/>
      <c r="E163" s="63">
        <v>82</v>
      </c>
      <c r="F163" s="71">
        <v>42722</v>
      </c>
      <c r="G163" s="62" t="s">
        <v>295</v>
      </c>
      <c r="H163" s="62" t="s">
        <v>293</v>
      </c>
      <c r="I163" s="64">
        <v>42724</v>
      </c>
      <c r="J163" s="6" t="str">
        <f t="shared" si="2"/>
        <v>VEJEZ</v>
      </c>
    </row>
    <row r="164" spans="2:10" x14ac:dyDescent="0.25">
      <c r="B164" s="27"/>
      <c r="C164" s="63"/>
      <c r="D164" s="63" t="s">
        <v>7</v>
      </c>
      <c r="E164" s="63">
        <v>89</v>
      </c>
      <c r="F164" s="71">
        <v>42720</v>
      </c>
      <c r="G164" s="62" t="s">
        <v>295</v>
      </c>
      <c r="H164" s="62" t="s">
        <v>293</v>
      </c>
      <c r="I164" s="64">
        <v>42724</v>
      </c>
      <c r="J164" s="6" t="str">
        <f t="shared" si="2"/>
        <v>VEJEZ</v>
      </c>
    </row>
    <row r="165" spans="2:10" ht="27" customHeight="1" x14ac:dyDescent="0.25">
      <c r="C165" s="200">
        <f>COUNTA(C156:C164)</f>
        <v>4</v>
      </c>
      <c r="D165" s="200">
        <f>COUNTA(D156:D164)</f>
        <v>5</v>
      </c>
    </row>
    <row r="168" spans="2:10" x14ac:dyDescent="0.25">
      <c r="C168" s="265"/>
      <c r="D168" s="249">
        <f>SUM(C17,C26,C35,C55,C71,C85,C99,C114,C132,C142,C155,C165)</f>
        <v>88</v>
      </c>
      <c r="E168" s="249"/>
    </row>
    <row r="169" spans="2:10" x14ac:dyDescent="0.25">
      <c r="C169" s="265"/>
      <c r="D169" s="249"/>
      <c r="E169" s="249"/>
    </row>
    <row r="170" spans="2:10" x14ac:dyDescent="0.25">
      <c r="B170" s="12"/>
      <c r="C170" s="264"/>
      <c r="D170" s="264">
        <f>SUM(D17,D26,D35,D55,D71,D85,D99,D114,D132,D142,D155,D165)</f>
        <v>61</v>
      </c>
      <c r="E170" s="264"/>
    </row>
    <row r="171" spans="2:10" x14ac:dyDescent="0.25">
      <c r="B171" s="12"/>
      <c r="C171" s="264"/>
      <c r="D171" s="264"/>
      <c r="E171" s="264"/>
      <c r="F171" s="12">
        <f>SUM(D168:E171)</f>
        <v>149</v>
      </c>
    </row>
  </sheetData>
  <mergeCells count="14">
    <mergeCell ref="B3:B4"/>
    <mergeCell ref="C170:C171"/>
    <mergeCell ref="D168:E169"/>
    <mergeCell ref="C168:C169"/>
    <mergeCell ref="D170:E171"/>
    <mergeCell ref="C1:G1"/>
    <mergeCell ref="L12:M12"/>
    <mergeCell ref="L13:M13"/>
    <mergeCell ref="L14:M14"/>
    <mergeCell ref="L7:M7"/>
    <mergeCell ref="L8:M8"/>
    <mergeCell ref="L9:M9"/>
    <mergeCell ref="L10:M10"/>
    <mergeCell ref="L11:M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8"/>
  <sheetViews>
    <sheetView topLeftCell="A163" zoomScale="85" zoomScaleNormal="85" workbookViewId="0">
      <selection activeCell="G117" sqref="G117"/>
    </sheetView>
  </sheetViews>
  <sheetFormatPr baseColWidth="10" defaultRowHeight="15" x14ac:dyDescent="0.25"/>
  <cols>
    <col min="1" max="1" width="7.42578125" customWidth="1"/>
    <col min="2" max="2" width="13.5703125" customWidth="1"/>
    <col min="3" max="3" width="7" customWidth="1"/>
    <col min="4" max="4" width="7.5703125" customWidth="1"/>
    <col min="5" max="5" width="9.140625" customWidth="1"/>
    <col min="7" max="7" width="43.28515625" customWidth="1"/>
    <col min="8" max="8" width="17" style="206" customWidth="1"/>
    <col min="9" max="9" width="17.42578125" customWidth="1"/>
    <col min="10" max="10" width="0" hidden="1" customWidth="1"/>
  </cols>
  <sheetData>
    <row r="1" spans="2:14" x14ac:dyDescent="0.25">
      <c r="B1" s="277" t="s">
        <v>0</v>
      </c>
      <c r="C1" s="278"/>
      <c r="D1" s="278"/>
      <c r="E1" s="278"/>
      <c r="F1" s="29" t="s">
        <v>1</v>
      </c>
      <c r="G1" s="30"/>
      <c r="H1" s="202"/>
      <c r="I1" s="29"/>
    </row>
    <row r="2" spans="2:14" x14ac:dyDescent="0.25">
      <c r="B2" s="29"/>
      <c r="C2" s="29"/>
      <c r="D2" s="29"/>
      <c r="E2" s="29"/>
      <c r="F2" s="29"/>
      <c r="G2" s="30"/>
      <c r="H2" s="202"/>
      <c r="I2" s="29"/>
    </row>
    <row r="3" spans="2:14" ht="30" x14ac:dyDescent="0.25">
      <c r="B3" s="98"/>
      <c r="C3" s="275" t="s">
        <v>5</v>
      </c>
      <c r="D3" s="276"/>
      <c r="E3" s="103" t="s">
        <v>2</v>
      </c>
      <c r="F3" s="103" t="s">
        <v>3</v>
      </c>
      <c r="G3" s="103" t="s">
        <v>9</v>
      </c>
      <c r="H3" s="103" t="s">
        <v>186</v>
      </c>
      <c r="I3" s="103" t="s">
        <v>8</v>
      </c>
    </row>
    <row r="4" spans="2:14" ht="54.95" customHeight="1" x14ac:dyDescent="0.25">
      <c r="B4" s="102" t="s">
        <v>4</v>
      </c>
      <c r="C4" s="63" t="s">
        <v>7</v>
      </c>
      <c r="D4" s="63"/>
      <c r="E4" s="63" t="s">
        <v>205</v>
      </c>
      <c r="F4" s="64">
        <v>42733</v>
      </c>
      <c r="G4" s="62" t="s">
        <v>206</v>
      </c>
      <c r="H4" s="127" t="s">
        <v>292</v>
      </c>
      <c r="I4" s="64">
        <v>42738</v>
      </c>
      <c r="J4" t="s">
        <v>297</v>
      </c>
    </row>
    <row r="5" spans="2:14" ht="54.95" customHeight="1" x14ac:dyDescent="0.25">
      <c r="B5" s="100"/>
      <c r="C5" s="63"/>
      <c r="D5" s="63" t="s">
        <v>6</v>
      </c>
      <c r="E5" s="63">
        <v>85</v>
      </c>
      <c r="F5" s="64">
        <v>42729</v>
      </c>
      <c r="G5" s="62" t="s">
        <v>187</v>
      </c>
      <c r="H5" s="127" t="s">
        <v>292</v>
      </c>
      <c r="I5" s="64">
        <v>42738</v>
      </c>
      <c r="J5" t="str">
        <f>IF(E5&lt;=5,"PRIMERA INFANCIA",IF(E5&lt;=11,"INFANCIA",IF(E5&lt;=18,"ADOLESCENCIA",IF(E5&lt;=26,"JUVENTUD",IF(E5&lt;=59,"ADULTEZ",IF(E5&gt;=60,"VEJEZ"))))))</f>
        <v>VEJEZ</v>
      </c>
    </row>
    <row r="6" spans="2:14" ht="54.95" customHeight="1" x14ac:dyDescent="0.25">
      <c r="B6" s="101"/>
      <c r="C6" s="63" t="s">
        <v>7</v>
      </c>
      <c r="D6" s="63"/>
      <c r="E6" s="63">
        <v>73</v>
      </c>
      <c r="F6" s="63" t="s">
        <v>188</v>
      </c>
      <c r="G6" s="62" t="s">
        <v>189</v>
      </c>
      <c r="H6" s="127" t="s">
        <v>292</v>
      </c>
      <c r="I6" s="64">
        <v>42739</v>
      </c>
      <c r="J6" t="str">
        <f>IF(E6&lt;=5,"PRIMERA INFANCIA",IF(E6&lt;=11,"INFANCIA",IF(E6&lt;=18,"ADOLESCENCIA",IF(E6&lt;=26,"JUVENTUD",IF(E6&lt;=59,"ADULTEZ",IF(E6&gt;=60,"VEJEZ"))))))</f>
        <v>VEJEZ</v>
      </c>
    </row>
    <row r="7" spans="2:14" ht="54.95" customHeight="1" x14ac:dyDescent="0.25">
      <c r="B7" s="101"/>
      <c r="C7" s="63"/>
      <c r="D7" s="63" t="s">
        <v>6</v>
      </c>
      <c r="E7" s="63">
        <v>73</v>
      </c>
      <c r="F7" s="64">
        <v>42739</v>
      </c>
      <c r="G7" s="62" t="s">
        <v>190</v>
      </c>
      <c r="H7" s="127" t="s">
        <v>292</v>
      </c>
      <c r="I7" s="64">
        <v>42739</v>
      </c>
      <c r="J7" t="str">
        <f t="shared" ref="J7:J68" si="0">IF(E7&lt;=5,"PRIMERA INFANCIA",IF(E7&lt;=11,"INFANCIA",IF(E7&lt;=18,"ADOLESCENCIA",IF(E7&lt;=26,"JUVENTUD",IF(E7&lt;=59,"ADULTEZ",IF(E7&gt;=60,"VEJEZ"))))))</f>
        <v>VEJEZ</v>
      </c>
      <c r="L7" s="244" t="s">
        <v>297</v>
      </c>
      <c r="M7" s="244"/>
      <c r="N7" s="240">
        <f>COUNTIF(J4:J171,"PRIMERA INFANCIA")</f>
        <v>1</v>
      </c>
    </row>
    <row r="8" spans="2:14" ht="54.95" customHeight="1" x14ac:dyDescent="0.25">
      <c r="B8" s="101"/>
      <c r="C8" s="63"/>
      <c r="D8" s="63" t="s">
        <v>6</v>
      </c>
      <c r="E8" s="63">
        <v>81</v>
      </c>
      <c r="F8" s="64">
        <v>42736</v>
      </c>
      <c r="G8" s="62" t="s">
        <v>296</v>
      </c>
      <c r="H8" s="127" t="s">
        <v>293</v>
      </c>
      <c r="I8" s="64">
        <v>42739</v>
      </c>
      <c r="J8" t="str">
        <f t="shared" si="0"/>
        <v>VEJEZ</v>
      </c>
      <c r="L8" s="244" t="s">
        <v>298</v>
      </c>
      <c r="M8" s="244"/>
      <c r="N8" s="240">
        <f>COUNTIF(J4:J171,"INFANCIA")</f>
        <v>0</v>
      </c>
    </row>
    <row r="9" spans="2:14" ht="54.95" customHeight="1" x14ac:dyDescent="0.25">
      <c r="B9" s="101"/>
      <c r="C9" s="63"/>
      <c r="D9" s="63" t="s">
        <v>6</v>
      </c>
      <c r="E9" s="63">
        <v>57</v>
      </c>
      <c r="F9" s="64">
        <v>42739</v>
      </c>
      <c r="G9" s="62" t="s">
        <v>191</v>
      </c>
      <c r="H9" s="207" t="s">
        <v>292</v>
      </c>
      <c r="I9" s="64">
        <v>42740</v>
      </c>
      <c r="J9" t="str">
        <f t="shared" si="0"/>
        <v>ADULTEZ</v>
      </c>
      <c r="L9" s="244" t="s">
        <v>299</v>
      </c>
      <c r="M9" s="244"/>
      <c r="N9" s="240">
        <f>COUNTIF(J4:J171,"ADOLESCENCIA")</f>
        <v>4</v>
      </c>
    </row>
    <row r="10" spans="2:14" ht="54.95" customHeight="1" x14ac:dyDescent="0.25">
      <c r="B10" s="101"/>
      <c r="C10" s="63" t="s">
        <v>7</v>
      </c>
      <c r="D10" s="63"/>
      <c r="E10" s="63">
        <v>60</v>
      </c>
      <c r="F10" s="64">
        <v>42728</v>
      </c>
      <c r="G10" s="62" t="s">
        <v>295</v>
      </c>
      <c r="H10" s="127" t="s">
        <v>293</v>
      </c>
      <c r="I10" s="64">
        <v>42740</v>
      </c>
      <c r="J10" t="str">
        <f t="shared" si="0"/>
        <v>VEJEZ</v>
      </c>
      <c r="L10" s="244" t="s">
        <v>300</v>
      </c>
      <c r="M10" s="244"/>
      <c r="N10" s="240">
        <f>COUNTIF(J4:J171,"JUVENTUD")</f>
        <v>8</v>
      </c>
    </row>
    <row r="11" spans="2:14" ht="54.95" customHeight="1" x14ac:dyDescent="0.25">
      <c r="B11" s="101"/>
      <c r="C11" s="63"/>
      <c r="D11" s="63" t="s">
        <v>6</v>
      </c>
      <c r="E11" s="63">
        <v>94</v>
      </c>
      <c r="F11" s="64">
        <v>42739</v>
      </c>
      <c r="G11" s="62" t="s">
        <v>295</v>
      </c>
      <c r="H11" s="127" t="s">
        <v>293</v>
      </c>
      <c r="I11" s="64">
        <v>42741</v>
      </c>
      <c r="J11" t="str">
        <f t="shared" si="0"/>
        <v>VEJEZ</v>
      </c>
      <c r="L11" s="244" t="s">
        <v>301</v>
      </c>
      <c r="M11" s="244"/>
      <c r="N11" s="240">
        <f>COUNTIF(J4:J171,"ADULTEZ")</f>
        <v>44</v>
      </c>
    </row>
    <row r="12" spans="2:14" ht="54.95" customHeight="1" x14ac:dyDescent="0.25">
      <c r="B12" s="101"/>
      <c r="C12" s="63"/>
      <c r="D12" s="63" t="s">
        <v>6</v>
      </c>
      <c r="E12" s="63">
        <v>89</v>
      </c>
      <c r="F12" s="64">
        <v>42741</v>
      </c>
      <c r="G12" s="62" t="s">
        <v>295</v>
      </c>
      <c r="H12" s="127" t="s">
        <v>293</v>
      </c>
      <c r="I12" s="64">
        <v>42744</v>
      </c>
      <c r="J12" t="str">
        <f t="shared" si="0"/>
        <v>VEJEZ</v>
      </c>
      <c r="L12" s="244" t="s">
        <v>302</v>
      </c>
      <c r="M12" s="244"/>
      <c r="N12" s="240">
        <f>COUNTIF(J4:J171,"VEJEZ")</f>
        <v>100</v>
      </c>
    </row>
    <row r="13" spans="2:14" ht="54.95" customHeight="1" x14ac:dyDescent="0.3">
      <c r="B13" s="101"/>
      <c r="C13" s="63" t="s">
        <v>7</v>
      </c>
      <c r="D13" s="63"/>
      <c r="E13" s="63">
        <v>80</v>
      </c>
      <c r="F13" s="64">
        <v>42743</v>
      </c>
      <c r="G13" s="62" t="s">
        <v>295</v>
      </c>
      <c r="H13" s="122" t="s">
        <v>293</v>
      </c>
      <c r="I13" s="64">
        <v>42744</v>
      </c>
      <c r="J13" t="str">
        <f t="shared" si="0"/>
        <v>VEJEZ</v>
      </c>
      <c r="L13" s="251" t="s">
        <v>10</v>
      </c>
      <c r="M13" s="252"/>
      <c r="N13" s="243">
        <f>SUM(N7:N12,N14)</f>
        <v>157</v>
      </c>
    </row>
    <row r="14" spans="2:14" ht="54.95" customHeight="1" x14ac:dyDescent="0.3">
      <c r="B14" s="101"/>
      <c r="C14" s="63"/>
      <c r="D14" s="63" t="s">
        <v>6</v>
      </c>
      <c r="E14" s="63">
        <v>68</v>
      </c>
      <c r="F14" s="64">
        <v>42739</v>
      </c>
      <c r="G14" s="62" t="s">
        <v>295</v>
      </c>
      <c r="H14" s="122" t="s">
        <v>293</v>
      </c>
      <c r="I14" s="64">
        <v>42744</v>
      </c>
      <c r="J14" t="str">
        <f t="shared" si="0"/>
        <v>VEJEZ</v>
      </c>
      <c r="L14" s="253" t="s">
        <v>291</v>
      </c>
      <c r="M14" s="253"/>
      <c r="N14" s="243">
        <v>0</v>
      </c>
    </row>
    <row r="15" spans="2:14" ht="54.95" customHeight="1" x14ac:dyDescent="0.25">
      <c r="B15" s="101"/>
      <c r="C15" s="63"/>
      <c r="D15" s="63" t="s">
        <v>6</v>
      </c>
      <c r="E15" s="63">
        <v>40</v>
      </c>
      <c r="F15" s="64">
        <v>41790</v>
      </c>
      <c r="G15" s="62" t="s">
        <v>295</v>
      </c>
      <c r="H15" s="127" t="s">
        <v>292</v>
      </c>
      <c r="I15" s="64">
        <v>42744</v>
      </c>
      <c r="J15" t="str">
        <f t="shared" si="0"/>
        <v>ADULTEZ</v>
      </c>
    </row>
    <row r="16" spans="2:14" ht="54.95" customHeight="1" x14ac:dyDescent="0.25">
      <c r="B16" s="101"/>
      <c r="C16" s="63" t="s">
        <v>7</v>
      </c>
      <c r="D16" s="63"/>
      <c r="E16" s="63">
        <v>63</v>
      </c>
      <c r="F16" s="64">
        <v>42738</v>
      </c>
      <c r="G16" s="62" t="s">
        <v>42</v>
      </c>
      <c r="H16" s="127" t="s">
        <v>292</v>
      </c>
      <c r="I16" s="64">
        <v>42746</v>
      </c>
      <c r="J16" t="str">
        <f t="shared" si="0"/>
        <v>VEJEZ</v>
      </c>
    </row>
    <row r="17" spans="2:10" ht="54.95" customHeight="1" x14ac:dyDescent="0.25">
      <c r="B17" s="101"/>
      <c r="C17" s="63"/>
      <c r="D17" s="63" t="s">
        <v>6</v>
      </c>
      <c r="E17" s="63">
        <v>16</v>
      </c>
      <c r="F17" s="64">
        <v>42750</v>
      </c>
      <c r="G17" s="62" t="s">
        <v>296</v>
      </c>
      <c r="H17" s="127" t="s">
        <v>92</v>
      </c>
      <c r="I17" s="64">
        <v>42753</v>
      </c>
      <c r="J17" t="str">
        <f t="shared" si="0"/>
        <v>ADOLESCENCIA</v>
      </c>
    </row>
    <row r="18" spans="2:10" ht="54.95" customHeight="1" x14ac:dyDescent="0.25">
      <c r="B18" s="101"/>
      <c r="C18" s="63" t="s">
        <v>7</v>
      </c>
      <c r="D18" s="63"/>
      <c r="E18" s="63">
        <v>86</v>
      </c>
      <c r="F18" s="64">
        <v>42733</v>
      </c>
      <c r="G18" s="62" t="s">
        <v>42</v>
      </c>
      <c r="H18" s="127" t="s">
        <v>292</v>
      </c>
      <c r="I18" s="64">
        <v>42753</v>
      </c>
      <c r="J18" t="str">
        <f t="shared" si="0"/>
        <v>VEJEZ</v>
      </c>
    </row>
    <row r="19" spans="2:10" ht="54.95" customHeight="1" x14ac:dyDescent="0.25">
      <c r="B19" s="101"/>
      <c r="C19" s="63"/>
      <c r="D19" s="63" t="s">
        <v>6</v>
      </c>
      <c r="E19" s="63" t="s">
        <v>192</v>
      </c>
      <c r="F19" s="64">
        <v>42746</v>
      </c>
      <c r="G19" s="62" t="s">
        <v>295</v>
      </c>
      <c r="H19" s="127" t="s">
        <v>292</v>
      </c>
      <c r="I19" s="64">
        <v>42754</v>
      </c>
      <c r="J19" t="str">
        <f t="shared" si="0"/>
        <v>VEJEZ</v>
      </c>
    </row>
    <row r="20" spans="2:10" ht="54.95" customHeight="1" x14ac:dyDescent="0.25">
      <c r="B20" s="101"/>
      <c r="C20" s="63" t="s">
        <v>7</v>
      </c>
      <c r="D20" s="39"/>
      <c r="E20" s="63">
        <v>68</v>
      </c>
      <c r="F20" s="64">
        <v>42754</v>
      </c>
      <c r="G20" s="62" t="s">
        <v>42</v>
      </c>
      <c r="H20" s="127" t="s">
        <v>292</v>
      </c>
      <c r="I20" s="64">
        <v>42758</v>
      </c>
      <c r="J20" t="str">
        <f t="shared" si="0"/>
        <v>VEJEZ</v>
      </c>
    </row>
    <row r="21" spans="2:10" ht="54.95" customHeight="1" x14ac:dyDescent="0.25">
      <c r="B21" s="101"/>
      <c r="C21" s="63"/>
      <c r="D21" s="63" t="s">
        <v>6</v>
      </c>
      <c r="E21" s="63">
        <v>85</v>
      </c>
      <c r="F21" s="64">
        <v>42740</v>
      </c>
      <c r="G21" s="62" t="s">
        <v>295</v>
      </c>
      <c r="H21" s="127" t="s">
        <v>292</v>
      </c>
      <c r="I21" s="64">
        <v>42758</v>
      </c>
      <c r="J21" t="str">
        <f t="shared" si="0"/>
        <v>VEJEZ</v>
      </c>
    </row>
    <row r="22" spans="2:10" ht="54.95" customHeight="1" x14ac:dyDescent="0.25">
      <c r="B22" s="101"/>
      <c r="C22" s="63"/>
      <c r="D22" s="63" t="s">
        <v>6</v>
      </c>
      <c r="E22" s="63">
        <v>57</v>
      </c>
      <c r="F22" s="64">
        <v>42755</v>
      </c>
      <c r="G22" s="62" t="s">
        <v>295</v>
      </c>
      <c r="H22" s="127" t="s">
        <v>292</v>
      </c>
      <c r="I22" s="64">
        <v>42758</v>
      </c>
      <c r="J22" t="str">
        <f t="shared" si="0"/>
        <v>ADULTEZ</v>
      </c>
    </row>
    <row r="23" spans="2:10" ht="54.95" customHeight="1" x14ac:dyDescent="0.25">
      <c r="B23" s="101"/>
      <c r="C23" s="63"/>
      <c r="D23" s="63" t="s">
        <v>6</v>
      </c>
      <c r="E23" s="63">
        <v>50</v>
      </c>
      <c r="F23" s="64">
        <v>42753</v>
      </c>
      <c r="G23" s="62" t="s">
        <v>296</v>
      </c>
      <c r="H23" s="127" t="s">
        <v>292</v>
      </c>
      <c r="I23" s="64">
        <v>42758</v>
      </c>
      <c r="J23" t="str">
        <f t="shared" si="0"/>
        <v>ADULTEZ</v>
      </c>
    </row>
    <row r="24" spans="2:10" ht="54.95" customHeight="1" x14ac:dyDescent="0.25">
      <c r="B24" s="101"/>
      <c r="C24" s="63" t="s">
        <v>7</v>
      </c>
      <c r="D24" s="63"/>
      <c r="E24" s="63">
        <v>45</v>
      </c>
      <c r="F24" s="64">
        <v>42755</v>
      </c>
      <c r="G24" s="62" t="s">
        <v>42</v>
      </c>
      <c r="H24" s="127" t="s">
        <v>292</v>
      </c>
      <c r="I24" s="64">
        <v>42759</v>
      </c>
      <c r="J24" t="str">
        <f t="shared" si="0"/>
        <v>ADULTEZ</v>
      </c>
    </row>
    <row r="25" spans="2:10" ht="54.95" customHeight="1" x14ac:dyDescent="0.25">
      <c r="B25" s="101"/>
      <c r="C25" s="63"/>
      <c r="D25" s="63" t="s">
        <v>6</v>
      </c>
      <c r="E25" s="63">
        <v>53</v>
      </c>
      <c r="F25" s="64">
        <v>42758</v>
      </c>
      <c r="G25" s="62" t="s">
        <v>295</v>
      </c>
      <c r="H25" s="127" t="s">
        <v>293</v>
      </c>
      <c r="I25" s="64">
        <v>42759</v>
      </c>
      <c r="J25" t="str">
        <f t="shared" si="0"/>
        <v>ADULTEZ</v>
      </c>
    </row>
    <row r="26" spans="2:10" ht="54.95" customHeight="1" x14ac:dyDescent="0.25">
      <c r="B26" s="101"/>
      <c r="C26" s="63" t="s">
        <v>7</v>
      </c>
      <c r="D26" s="63"/>
      <c r="E26" s="63">
        <v>95</v>
      </c>
      <c r="F26" s="64">
        <v>42750</v>
      </c>
      <c r="G26" s="62" t="s">
        <v>295</v>
      </c>
      <c r="H26" s="127" t="s">
        <v>293</v>
      </c>
      <c r="I26" s="64">
        <v>42760</v>
      </c>
      <c r="J26" t="str">
        <f t="shared" si="0"/>
        <v>VEJEZ</v>
      </c>
    </row>
    <row r="27" spans="2:10" x14ac:dyDescent="0.25">
      <c r="B27" s="101"/>
      <c r="C27" s="63"/>
      <c r="D27" s="63" t="s">
        <v>6</v>
      </c>
      <c r="E27" s="63">
        <v>18</v>
      </c>
      <c r="F27" s="64">
        <v>42750</v>
      </c>
      <c r="G27" s="62" t="s">
        <v>296</v>
      </c>
      <c r="H27" s="127" t="s">
        <v>88</v>
      </c>
      <c r="I27" s="64">
        <v>42760</v>
      </c>
      <c r="J27" t="str">
        <f t="shared" si="0"/>
        <v>ADOLESCENCIA</v>
      </c>
    </row>
    <row r="28" spans="2:10" ht="54.95" customHeight="1" x14ac:dyDescent="0.25">
      <c r="B28" s="101"/>
      <c r="C28" s="63"/>
      <c r="D28" s="63" t="s">
        <v>6</v>
      </c>
      <c r="E28" s="63">
        <v>57</v>
      </c>
      <c r="F28" s="64">
        <v>42761</v>
      </c>
      <c r="G28" s="62" t="s">
        <v>193</v>
      </c>
      <c r="H28" s="127" t="s">
        <v>292</v>
      </c>
      <c r="I28" s="64">
        <v>42762</v>
      </c>
      <c r="J28" t="str">
        <f t="shared" si="0"/>
        <v>ADULTEZ</v>
      </c>
    </row>
    <row r="29" spans="2:10" ht="54.95" customHeight="1" x14ac:dyDescent="0.25">
      <c r="B29" s="101"/>
      <c r="C29" s="63"/>
      <c r="D29" s="63" t="s">
        <v>6</v>
      </c>
      <c r="E29" s="63">
        <v>40</v>
      </c>
      <c r="F29" s="64">
        <v>42751</v>
      </c>
      <c r="G29" s="62" t="s">
        <v>295</v>
      </c>
      <c r="H29" s="127" t="s">
        <v>293</v>
      </c>
      <c r="I29" s="64">
        <v>42762</v>
      </c>
      <c r="J29" t="str">
        <f t="shared" si="0"/>
        <v>ADULTEZ</v>
      </c>
    </row>
    <row r="30" spans="2:10" ht="54.95" customHeight="1" x14ac:dyDescent="0.25">
      <c r="B30" s="101"/>
      <c r="C30" s="63"/>
      <c r="D30" s="63" t="s">
        <v>6</v>
      </c>
      <c r="E30" s="63">
        <v>82</v>
      </c>
      <c r="F30" s="64">
        <v>42760</v>
      </c>
      <c r="G30" s="62" t="s">
        <v>194</v>
      </c>
      <c r="H30" s="127" t="s">
        <v>292</v>
      </c>
      <c r="I30" s="64">
        <v>42765</v>
      </c>
      <c r="J30" t="str">
        <f t="shared" si="0"/>
        <v>VEJEZ</v>
      </c>
    </row>
    <row r="31" spans="2:10" ht="54.95" customHeight="1" x14ac:dyDescent="0.25">
      <c r="B31" s="101"/>
      <c r="C31" s="63"/>
      <c r="D31" s="63" t="s">
        <v>6</v>
      </c>
      <c r="E31" s="63" t="s">
        <v>195</v>
      </c>
      <c r="F31" s="64">
        <v>42761</v>
      </c>
      <c r="G31" s="62" t="s">
        <v>121</v>
      </c>
      <c r="H31" s="127" t="s">
        <v>293</v>
      </c>
      <c r="I31" s="64">
        <v>42765</v>
      </c>
      <c r="J31" t="str">
        <f t="shared" si="0"/>
        <v>VEJEZ</v>
      </c>
    </row>
    <row r="32" spans="2:10" ht="44.25" customHeight="1" x14ac:dyDescent="0.25">
      <c r="B32" s="98"/>
      <c r="C32" s="177">
        <f>COUNTA(C4:C31)</f>
        <v>9</v>
      </c>
      <c r="D32" s="177">
        <f>COUNTA(D4:D31)</f>
        <v>19</v>
      </c>
      <c r="E32" s="55"/>
      <c r="F32" s="104"/>
      <c r="G32" s="56"/>
      <c r="H32" s="55"/>
      <c r="I32" s="104"/>
    </row>
    <row r="33" spans="2:10" ht="54.95" customHeight="1" x14ac:dyDescent="0.25">
      <c r="B33" s="102" t="s">
        <v>11</v>
      </c>
      <c r="C33" s="63"/>
      <c r="D33" s="63" t="s">
        <v>6</v>
      </c>
      <c r="E33" s="63">
        <v>74</v>
      </c>
      <c r="F33" s="64">
        <v>42764</v>
      </c>
      <c r="G33" s="62" t="s">
        <v>295</v>
      </c>
      <c r="H33" s="127" t="s">
        <v>293</v>
      </c>
      <c r="I33" s="64">
        <v>42767</v>
      </c>
      <c r="J33" t="str">
        <f t="shared" si="0"/>
        <v>VEJEZ</v>
      </c>
    </row>
    <row r="34" spans="2:10" ht="54.95" customHeight="1" x14ac:dyDescent="0.25">
      <c r="B34" s="101"/>
      <c r="C34" s="39"/>
      <c r="D34" s="63" t="s">
        <v>6</v>
      </c>
      <c r="E34" s="63">
        <v>85</v>
      </c>
      <c r="F34" s="64">
        <v>42769</v>
      </c>
      <c r="G34" s="62" t="s">
        <v>295</v>
      </c>
      <c r="H34" s="127" t="s">
        <v>293</v>
      </c>
      <c r="I34" s="64">
        <v>42772</v>
      </c>
      <c r="J34" t="str">
        <f t="shared" si="0"/>
        <v>VEJEZ</v>
      </c>
    </row>
    <row r="35" spans="2:10" ht="54.95" customHeight="1" x14ac:dyDescent="0.25">
      <c r="B35" s="101"/>
      <c r="C35" s="63"/>
      <c r="D35" s="63" t="s">
        <v>6</v>
      </c>
      <c r="E35" s="63">
        <v>72</v>
      </c>
      <c r="F35" s="64">
        <v>42756</v>
      </c>
      <c r="G35" s="62" t="s">
        <v>295</v>
      </c>
      <c r="H35" s="127" t="s">
        <v>292</v>
      </c>
      <c r="I35" s="64">
        <v>42772</v>
      </c>
      <c r="J35" t="str">
        <f t="shared" si="0"/>
        <v>VEJEZ</v>
      </c>
    </row>
    <row r="36" spans="2:10" ht="54.95" customHeight="1" x14ac:dyDescent="0.25">
      <c r="B36" s="101"/>
      <c r="C36" s="63"/>
      <c r="D36" s="63" t="s">
        <v>6</v>
      </c>
      <c r="E36" s="63">
        <v>50</v>
      </c>
      <c r="F36" s="64">
        <v>42771</v>
      </c>
      <c r="G36" s="62" t="s">
        <v>295</v>
      </c>
      <c r="H36" s="127" t="s">
        <v>292</v>
      </c>
      <c r="I36" s="64">
        <v>42775</v>
      </c>
      <c r="J36" t="str">
        <f t="shared" si="0"/>
        <v>ADULTEZ</v>
      </c>
    </row>
    <row r="37" spans="2:10" ht="54.95" customHeight="1" x14ac:dyDescent="0.25">
      <c r="B37" s="101"/>
      <c r="C37" s="63"/>
      <c r="D37" s="63" t="s">
        <v>6</v>
      </c>
      <c r="E37" s="63">
        <v>25</v>
      </c>
      <c r="F37" s="64">
        <v>42775</v>
      </c>
      <c r="G37" s="62" t="s">
        <v>295</v>
      </c>
      <c r="H37" s="127" t="s">
        <v>292</v>
      </c>
      <c r="I37" s="64">
        <v>42775</v>
      </c>
      <c r="J37" t="str">
        <f t="shared" si="0"/>
        <v>JUVENTUD</v>
      </c>
    </row>
    <row r="38" spans="2:10" ht="54.95" customHeight="1" x14ac:dyDescent="0.25">
      <c r="B38" s="101"/>
      <c r="C38" s="63" t="s">
        <v>7</v>
      </c>
      <c r="D38" s="63"/>
      <c r="E38" s="63">
        <v>58</v>
      </c>
      <c r="F38" s="64">
        <v>42777</v>
      </c>
      <c r="G38" s="62" t="s">
        <v>295</v>
      </c>
      <c r="H38" s="127" t="s">
        <v>293</v>
      </c>
      <c r="I38" s="64">
        <v>42779</v>
      </c>
      <c r="J38" t="str">
        <f t="shared" si="0"/>
        <v>ADULTEZ</v>
      </c>
    </row>
    <row r="39" spans="2:10" ht="54.95" customHeight="1" x14ac:dyDescent="0.25">
      <c r="B39" s="101"/>
      <c r="C39" s="63"/>
      <c r="D39" s="63" t="s">
        <v>6</v>
      </c>
      <c r="E39" s="63">
        <v>66</v>
      </c>
      <c r="F39" s="64">
        <v>42758</v>
      </c>
      <c r="G39" s="62" t="s">
        <v>295</v>
      </c>
      <c r="H39" s="127" t="s">
        <v>293</v>
      </c>
      <c r="I39" s="64">
        <v>42779</v>
      </c>
      <c r="J39" t="str">
        <f t="shared" si="0"/>
        <v>VEJEZ</v>
      </c>
    </row>
    <row r="40" spans="2:10" ht="54.95" customHeight="1" x14ac:dyDescent="0.25">
      <c r="B40" s="101"/>
      <c r="C40" s="63"/>
      <c r="D40" s="63" t="s">
        <v>6</v>
      </c>
      <c r="E40" s="63">
        <v>41</v>
      </c>
      <c r="F40" s="64">
        <v>42758</v>
      </c>
      <c r="G40" s="62" t="s">
        <v>42</v>
      </c>
      <c r="H40" s="127" t="s">
        <v>292</v>
      </c>
      <c r="I40" s="64">
        <v>42779</v>
      </c>
      <c r="J40" t="str">
        <f t="shared" si="0"/>
        <v>ADULTEZ</v>
      </c>
    </row>
    <row r="41" spans="2:10" ht="54.95" customHeight="1" x14ac:dyDescent="0.25">
      <c r="B41" s="101"/>
      <c r="C41" s="63"/>
      <c r="D41" s="63" t="s">
        <v>6</v>
      </c>
      <c r="E41" s="63">
        <v>81</v>
      </c>
      <c r="F41" s="64">
        <v>42776</v>
      </c>
      <c r="G41" s="62" t="s">
        <v>295</v>
      </c>
      <c r="H41" s="127" t="s">
        <v>292</v>
      </c>
      <c r="I41" s="64">
        <v>42780</v>
      </c>
      <c r="J41" t="str">
        <f t="shared" si="0"/>
        <v>VEJEZ</v>
      </c>
    </row>
    <row r="42" spans="2:10" ht="54.95" customHeight="1" x14ac:dyDescent="0.25">
      <c r="B42" s="101"/>
      <c r="C42" s="63"/>
      <c r="D42" s="63" t="s">
        <v>6</v>
      </c>
      <c r="E42" s="63">
        <v>67</v>
      </c>
      <c r="F42" s="64">
        <v>42777</v>
      </c>
      <c r="G42" s="62" t="s">
        <v>75</v>
      </c>
      <c r="H42" s="127" t="s">
        <v>292</v>
      </c>
      <c r="I42" s="64">
        <v>42786</v>
      </c>
      <c r="J42" t="str">
        <f t="shared" si="0"/>
        <v>VEJEZ</v>
      </c>
    </row>
    <row r="43" spans="2:10" ht="54.95" customHeight="1" x14ac:dyDescent="0.25">
      <c r="B43" s="101"/>
      <c r="C43" s="63" t="s">
        <v>7</v>
      </c>
      <c r="D43" s="63"/>
      <c r="E43" s="63">
        <v>87</v>
      </c>
      <c r="F43" s="64">
        <v>42781</v>
      </c>
      <c r="G43" s="62" t="s">
        <v>85</v>
      </c>
      <c r="H43" s="127" t="s">
        <v>293</v>
      </c>
      <c r="I43" s="64">
        <v>42786</v>
      </c>
      <c r="J43" t="str">
        <f t="shared" si="0"/>
        <v>VEJEZ</v>
      </c>
    </row>
    <row r="44" spans="2:10" ht="54.95" customHeight="1" x14ac:dyDescent="0.25">
      <c r="B44" s="101"/>
      <c r="C44" s="63"/>
      <c r="D44" s="63" t="s">
        <v>6</v>
      </c>
      <c r="E44" s="63">
        <v>14</v>
      </c>
      <c r="F44" s="64">
        <v>42783</v>
      </c>
      <c r="G44" s="62" t="s">
        <v>196</v>
      </c>
      <c r="H44" s="127" t="s">
        <v>88</v>
      </c>
      <c r="I44" s="64">
        <v>42786</v>
      </c>
      <c r="J44" t="str">
        <f t="shared" si="0"/>
        <v>ADOLESCENCIA</v>
      </c>
    </row>
    <row r="45" spans="2:10" ht="54.95" customHeight="1" x14ac:dyDescent="0.25">
      <c r="B45" s="101"/>
      <c r="C45" s="63" t="s">
        <v>7</v>
      </c>
      <c r="D45" s="63"/>
      <c r="E45" s="63">
        <v>50</v>
      </c>
      <c r="F45" s="64">
        <v>42786</v>
      </c>
      <c r="G45" s="62" t="s">
        <v>121</v>
      </c>
      <c r="H45" s="127" t="s">
        <v>292</v>
      </c>
      <c r="I45" s="64">
        <v>42787</v>
      </c>
      <c r="J45" t="str">
        <f t="shared" si="0"/>
        <v>ADULTEZ</v>
      </c>
    </row>
    <row r="46" spans="2:10" ht="54.95" customHeight="1" x14ac:dyDescent="0.25">
      <c r="B46" s="101"/>
      <c r="C46" s="63" t="s">
        <v>7</v>
      </c>
      <c r="D46" s="63"/>
      <c r="E46" s="63">
        <v>64</v>
      </c>
      <c r="F46" s="64">
        <v>42790</v>
      </c>
      <c r="G46" s="62" t="s">
        <v>295</v>
      </c>
      <c r="H46" s="34" t="s">
        <v>293</v>
      </c>
      <c r="I46" s="64">
        <v>42793</v>
      </c>
      <c r="J46" t="str">
        <f t="shared" si="0"/>
        <v>VEJEZ</v>
      </c>
    </row>
    <row r="47" spans="2:10" ht="41.25" customHeight="1" x14ac:dyDescent="0.25">
      <c r="B47" s="98"/>
      <c r="C47" s="177">
        <f>COUNTA(C33:C46)</f>
        <v>4</v>
      </c>
      <c r="D47" s="177">
        <f>COUNTA(D33:D46)</f>
        <v>10</v>
      </c>
      <c r="E47" s="55"/>
      <c r="F47" s="104"/>
      <c r="G47" s="56"/>
      <c r="H47" s="55"/>
      <c r="I47" s="55"/>
    </row>
    <row r="48" spans="2:10" ht="54.95" customHeight="1" x14ac:dyDescent="0.25">
      <c r="B48" s="102" t="s">
        <v>12</v>
      </c>
      <c r="C48" s="63"/>
      <c r="D48" s="63" t="s">
        <v>6</v>
      </c>
      <c r="E48" s="63">
        <v>25</v>
      </c>
      <c r="F48" s="64">
        <v>42794</v>
      </c>
      <c r="G48" s="62" t="s">
        <v>295</v>
      </c>
      <c r="H48" s="127" t="s">
        <v>292</v>
      </c>
      <c r="I48" s="64">
        <v>42795</v>
      </c>
      <c r="J48" t="str">
        <f t="shared" si="0"/>
        <v>JUVENTUD</v>
      </c>
    </row>
    <row r="49" spans="2:10" ht="54.95" customHeight="1" x14ac:dyDescent="0.25">
      <c r="B49" s="101"/>
      <c r="C49" s="63"/>
      <c r="D49" s="63" t="s">
        <v>6</v>
      </c>
      <c r="E49" s="63">
        <v>89</v>
      </c>
      <c r="F49" s="64">
        <v>42799</v>
      </c>
      <c r="G49" s="62" t="s">
        <v>295</v>
      </c>
      <c r="H49" s="127" t="s">
        <v>292</v>
      </c>
      <c r="I49" s="64">
        <v>42803</v>
      </c>
      <c r="J49" t="str">
        <f t="shared" si="0"/>
        <v>VEJEZ</v>
      </c>
    </row>
    <row r="50" spans="2:10" ht="54.95" customHeight="1" x14ac:dyDescent="0.25">
      <c r="B50" s="101"/>
      <c r="C50" s="63"/>
      <c r="D50" s="63" t="s">
        <v>6</v>
      </c>
      <c r="E50" s="63">
        <v>78</v>
      </c>
      <c r="F50" s="64">
        <v>42805</v>
      </c>
      <c r="G50" s="62" t="s">
        <v>295</v>
      </c>
      <c r="H50" s="127" t="s">
        <v>293</v>
      </c>
      <c r="I50" s="64">
        <v>42807</v>
      </c>
      <c r="J50" t="str">
        <f t="shared" si="0"/>
        <v>VEJEZ</v>
      </c>
    </row>
    <row r="51" spans="2:10" ht="54.95" customHeight="1" x14ac:dyDescent="0.25">
      <c r="B51" s="101"/>
      <c r="C51" s="63"/>
      <c r="D51" s="63" t="s">
        <v>6</v>
      </c>
      <c r="E51" s="63">
        <v>91</v>
      </c>
      <c r="F51" s="64">
        <v>42804</v>
      </c>
      <c r="G51" s="62" t="s">
        <v>295</v>
      </c>
      <c r="H51" s="127" t="s">
        <v>293</v>
      </c>
      <c r="I51" s="64">
        <v>42807</v>
      </c>
      <c r="J51" t="str">
        <f t="shared" si="0"/>
        <v>VEJEZ</v>
      </c>
    </row>
    <row r="52" spans="2:10" ht="54.95" customHeight="1" x14ac:dyDescent="0.25">
      <c r="B52" s="101"/>
      <c r="C52" s="63" t="s">
        <v>7</v>
      </c>
      <c r="D52" s="63"/>
      <c r="E52" s="63">
        <v>99</v>
      </c>
      <c r="F52" s="64">
        <v>42806</v>
      </c>
      <c r="G52" s="62" t="s">
        <v>75</v>
      </c>
      <c r="H52" s="127" t="s">
        <v>292</v>
      </c>
      <c r="I52" s="64">
        <v>42808</v>
      </c>
      <c r="J52" t="str">
        <f t="shared" si="0"/>
        <v>VEJEZ</v>
      </c>
    </row>
    <row r="53" spans="2:10" ht="54.95" customHeight="1" x14ac:dyDescent="0.25">
      <c r="B53" s="101"/>
      <c r="C53" s="63" t="s">
        <v>7</v>
      </c>
      <c r="D53" s="39"/>
      <c r="E53" s="63">
        <v>60</v>
      </c>
      <c r="F53" s="64">
        <v>42805</v>
      </c>
      <c r="G53" s="62" t="s">
        <v>295</v>
      </c>
      <c r="H53" s="127" t="s">
        <v>293</v>
      </c>
      <c r="I53" s="64">
        <v>42808</v>
      </c>
      <c r="J53" t="str">
        <f t="shared" si="0"/>
        <v>VEJEZ</v>
      </c>
    </row>
    <row r="54" spans="2:10" ht="54.95" customHeight="1" x14ac:dyDescent="0.25">
      <c r="B54" s="101"/>
      <c r="C54" s="63"/>
      <c r="D54" s="63" t="s">
        <v>6</v>
      </c>
      <c r="E54" s="63">
        <v>78</v>
      </c>
      <c r="F54" s="64">
        <v>42812</v>
      </c>
      <c r="G54" s="62" t="s">
        <v>295</v>
      </c>
      <c r="H54" s="127" t="s">
        <v>293</v>
      </c>
      <c r="I54" s="64">
        <v>42814</v>
      </c>
      <c r="J54" t="str">
        <f t="shared" si="0"/>
        <v>VEJEZ</v>
      </c>
    </row>
    <row r="55" spans="2:10" ht="54.95" customHeight="1" x14ac:dyDescent="0.25">
      <c r="B55" s="101"/>
      <c r="C55" s="63"/>
      <c r="D55" s="63" t="s">
        <v>6</v>
      </c>
      <c r="E55" s="63">
        <v>75</v>
      </c>
      <c r="F55" s="64">
        <v>42804</v>
      </c>
      <c r="G55" s="62" t="s">
        <v>295</v>
      </c>
      <c r="H55" s="127" t="s">
        <v>293</v>
      </c>
      <c r="I55" s="64">
        <v>42815</v>
      </c>
      <c r="J55" t="str">
        <f t="shared" si="0"/>
        <v>VEJEZ</v>
      </c>
    </row>
    <row r="56" spans="2:10" ht="54.95" customHeight="1" x14ac:dyDescent="0.25">
      <c r="B56" s="101"/>
      <c r="C56" s="63" t="s">
        <v>7</v>
      </c>
      <c r="D56" s="63"/>
      <c r="E56" s="63">
        <v>78</v>
      </c>
      <c r="F56" s="64">
        <v>42811</v>
      </c>
      <c r="G56" s="62" t="s">
        <v>295</v>
      </c>
      <c r="H56" s="127" t="s">
        <v>292</v>
      </c>
      <c r="I56" s="64">
        <v>42815</v>
      </c>
      <c r="J56" t="str">
        <f t="shared" si="0"/>
        <v>VEJEZ</v>
      </c>
    </row>
    <row r="57" spans="2:10" ht="54.95" customHeight="1" x14ac:dyDescent="0.25">
      <c r="B57" s="101"/>
      <c r="C57" s="63"/>
      <c r="D57" s="63" t="s">
        <v>6</v>
      </c>
      <c r="E57" s="63">
        <v>57</v>
      </c>
      <c r="F57" s="64">
        <v>42819</v>
      </c>
      <c r="G57" s="62" t="s">
        <v>295</v>
      </c>
      <c r="H57" s="127" t="s">
        <v>293</v>
      </c>
      <c r="I57" s="64">
        <v>42823</v>
      </c>
      <c r="J57" t="str">
        <f t="shared" si="0"/>
        <v>ADULTEZ</v>
      </c>
    </row>
    <row r="58" spans="2:10" ht="54.95" customHeight="1" x14ac:dyDescent="0.25">
      <c r="B58" s="101"/>
      <c r="C58" s="63" t="s">
        <v>7</v>
      </c>
      <c r="D58" s="63"/>
      <c r="E58" s="63">
        <v>52</v>
      </c>
      <c r="F58" s="64">
        <v>42825</v>
      </c>
      <c r="G58" s="62" t="s">
        <v>42</v>
      </c>
      <c r="H58" s="127" t="s">
        <v>292</v>
      </c>
      <c r="I58" s="64">
        <v>42825</v>
      </c>
      <c r="J58" t="str">
        <f t="shared" si="0"/>
        <v>ADULTEZ</v>
      </c>
    </row>
    <row r="59" spans="2:10" ht="54.95" customHeight="1" x14ac:dyDescent="0.25">
      <c r="B59" s="101"/>
      <c r="C59" s="63"/>
      <c r="D59" s="63" t="s">
        <v>6</v>
      </c>
      <c r="E59" s="63">
        <v>86</v>
      </c>
      <c r="F59" s="64">
        <v>42814</v>
      </c>
      <c r="G59" s="62" t="s">
        <v>42</v>
      </c>
      <c r="H59" s="127" t="s">
        <v>292</v>
      </c>
      <c r="I59" s="64">
        <v>42825</v>
      </c>
      <c r="J59" t="str">
        <f t="shared" si="0"/>
        <v>VEJEZ</v>
      </c>
    </row>
    <row r="60" spans="2:10" ht="38.25" customHeight="1" x14ac:dyDescent="0.25">
      <c r="B60" s="98"/>
      <c r="C60" s="177">
        <f>COUNTA(C48:C59)</f>
        <v>4</v>
      </c>
      <c r="D60" s="177">
        <f>COUNTA(D48:D59)</f>
        <v>8</v>
      </c>
      <c r="E60" s="55"/>
      <c r="F60" s="104"/>
      <c r="G60" s="56"/>
      <c r="H60" s="55"/>
      <c r="I60" s="104"/>
    </row>
    <row r="61" spans="2:10" ht="54.95" customHeight="1" x14ac:dyDescent="0.25">
      <c r="B61" s="102" t="s">
        <v>13</v>
      </c>
      <c r="C61" s="39"/>
      <c r="D61" s="63" t="s">
        <v>6</v>
      </c>
      <c r="E61" s="63">
        <v>32</v>
      </c>
      <c r="F61" s="64">
        <v>42827</v>
      </c>
      <c r="G61" s="62" t="s">
        <v>296</v>
      </c>
      <c r="H61" s="127" t="s">
        <v>88</v>
      </c>
      <c r="I61" s="64">
        <v>42828</v>
      </c>
      <c r="J61" t="str">
        <f t="shared" si="0"/>
        <v>ADULTEZ</v>
      </c>
    </row>
    <row r="62" spans="2:10" ht="54.95" customHeight="1" x14ac:dyDescent="0.25">
      <c r="B62" s="101"/>
      <c r="C62" s="63" t="s">
        <v>7</v>
      </c>
      <c r="D62" s="63"/>
      <c r="E62" s="63">
        <v>76</v>
      </c>
      <c r="F62" s="64">
        <v>42828</v>
      </c>
      <c r="G62" s="62" t="s">
        <v>42</v>
      </c>
      <c r="H62" s="127" t="s">
        <v>292</v>
      </c>
      <c r="I62" s="64">
        <v>42829</v>
      </c>
      <c r="J62" t="str">
        <f t="shared" si="0"/>
        <v>VEJEZ</v>
      </c>
    </row>
    <row r="63" spans="2:10" ht="54.95" customHeight="1" x14ac:dyDescent="0.25">
      <c r="B63" s="101"/>
      <c r="C63" s="63" t="s">
        <v>7</v>
      </c>
      <c r="D63" s="63"/>
      <c r="E63" s="63">
        <v>86</v>
      </c>
      <c r="F63" s="64">
        <v>42828</v>
      </c>
      <c r="G63" s="62" t="s">
        <v>42</v>
      </c>
      <c r="H63" s="127" t="s">
        <v>292</v>
      </c>
      <c r="I63" s="64">
        <v>42829</v>
      </c>
      <c r="J63" t="str">
        <f t="shared" si="0"/>
        <v>VEJEZ</v>
      </c>
    </row>
    <row r="64" spans="2:10" ht="54.95" customHeight="1" x14ac:dyDescent="0.25">
      <c r="B64" s="101"/>
      <c r="C64" s="63"/>
      <c r="D64" s="63" t="s">
        <v>6</v>
      </c>
      <c r="E64" s="63">
        <v>33</v>
      </c>
      <c r="F64" s="64">
        <v>42829</v>
      </c>
      <c r="G64" s="62" t="s">
        <v>295</v>
      </c>
      <c r="H64" s="202" t="s">
        <v>292</v>
      </c>
      <c r="I64" s="64">
        <v>42829</v>
      </c>
      <c r="J64" t="str">
        <f t="shared" si="0"/>
        <v>ADULTEZ</v>
      </c>
    </row>
    <row r="65" spans="2:10" ht="54.95" customHeight="1" x14ac:dyDescent="0.25">
      <c r="B65" s="101"/>
      <c r="C65" s="63"/>
      <c r="D65" s="63" t="s">
        <v>6</v>
      </c>
      <c r="E65" s="63">
        <v>66</v>
      </c>
      <c r="F65" s="64">
        <v>42828</v>
      </c>
      <c r="G65" s="62" t="s">
        <v>70</v>
      </c>
      <c r="H65" s="127" t="s">
        <v>88</v>
      </c>
      <c r="I65" s="63" t="s">
        <v>197</v>
      </c>
      <c r="J65" t="str">
        <f t="shared" si="0"/>
        <v>VEJEZ</v>
      </c>
    </row>
    <row r="66" spans="2:10" ht="54.95" customHeight="1" x14ac:dyDescent="0.25">
      <c r="B66" s="101"/>
      <c r="C66" s="63"/>
      <c r="D66" s="63" t="s">
        <v>6</v>
      </c>
      <c r="E66" s="63">
        <v>49</v>
      </c>
      <c r="F66" s="64">
        <v>42829</v>
      </c>
      <c r="G66" s="62" t="s">
        <v>42</v>
      </c>
      <c r="H66" s="127" t="s">
        <v>292</v>
      </c>
      <c r="I66" s="64">
        <v>42830</v>
      </c>
      <c r="J66" t="str">
        <f t="shared" si="0"/>
        <v>ADULTEZ</v>
      </c>
    </row>
    <row r="67" spans="2:10" ht="54.95" customHeight="1" x14ac:dyDescent="0.25">
      <c r="B67" s="101"/>
      <c r="C67" s="63" t="s">
        <v>7</v>
      </c>
      <c r="D67" s="63"/>
      <c r="E67" s="63">
        <v>88</v>
      </c>
      <c r="F67" s="64">
        <v>42826</v>
      </c>
      <c r="G67" s="62" t="s">
        <v>295</v>
      </c>
      <c r="H67" s="127" t="s">
        <v>293</v>
      </c>
      <c r="I67" s="64">
        <v>42831</v>
      </c>
      <c r="J67" t="str">
        <f t="shared" si="0"/>
        <v>VEJEZ</v>
      </c>
    </row>
    <row r="68" spans="2:10" ht="54.95" customHeight="1" x14ac:dyDescent="0.25">
      <c r="B68" s="101"/>
      <c r="C68" s="63"/>
      <c r="D68" s="63" t="s">
        <v>6</v>
      </c>
      <c r="E68" s="63">
        <v>93</v>
      </c>
      <c r="F68" s="64">
        <v>42830</v>
      </c>
      <c r="G68" s="62" t="s">
        <v>75</v>
      </c>
      <c r="H68" s="127" t="s">
        <v>292</v>
      </c>
      <c r="I68" s="64">
        <v>42831</v>
      </c>
      <c r="J68" t="str">
        <f t="shared" si="0"/>
        <v>VEJEZ</v>
      </c>
    </row>
    <row r="69" spans="2:10" x14ac:dyDescent="0.25">
      <c r="B69" s="101"/>
      <c r="C69" s="63"/>
      <c r="D69" s="63" t="s">
        <v>6</v>
      </c>
      <c r="E69" s="63">
        <v>38</v>
      </c>
      <c r="F69" s="64">
        <v>42838</v>
      </c>
      <c r="G69" s="62" t="s">
        <v>295</v>
      </c>
      <c r="H69" s="127" t="s">
        <v>88</v>
      </c>
      <c r="I69" s="64">
        <v>42843</v>
      </c>
      <c r="J69" t="str">
        <f t="shared" ref="J69:J132" si="1">IF(E69&lt;=5,"PRIMERA INFANCIA",IF(E69&lt;=11,"INFANCIA",IF(E69&lt;=18,"ADOLESCENCIA",IF(E69&lt;=26,"JUVENTUD",IF(E69&lt;=59,"ADULTEZ",IF(E69&gt;=60,"VEJEZ"))))))</f>
        <v>ADULTEZ</v>
      </c>
    </row>
    <row r="70" spans="2:10" ht="54.95" customHeight="1" x14ac:dyDescent="0.25">
      <c r="B70" s="101"/>
      <c r="C70" s="63"/>
      <c r="D70" s="63" t="s">
        <v>6</v>
      </c>
      <c r="E70" s="63">
        <v>44</v>
      </c>
      <c r="F70" s="64">
        <v>42838</v>
      </c>
      <c r="G70" s="62" t="s">
        <v>66</v>
      </c>
      <c r="H70" s="127" t="s">
        <v>292</v>
      </c>
      <c r="I70" s="64">
        <v>42843</v>
      </c>
      <c r="J70" t="str">
        <f t="shared" si="1"/>
        <v>ADULTEZ</v>
      </c>
    </row>
    <row r="71" spans="2:10" ht="54.95" customHeight="1" x14ac:dyDescent="0.25">
      <c r="B71" s="101"/>
      <c r="C71" s="63" t="s">
        <v>7</v>
      </c>
      <c r="D71" s="63"/>
      <c r="E71" s="63">
        <v>97</v>
      </c>
      <c r="F71" s="64">
        <v>42843</v>
      </c>
      <c r="G71" s="62" t="s">
        <v>295</v>
      </c>
      <c r="H71" s="127" t="s">
        <v>293</v>
      </c>
      <c r="I71" s="64">
        <v>42845</v>
      </c>
      <c r="J71" t="str">
        <f t="shared" si="1"/>
        <v>VEJEZ</v>
      </c>
    </row>
    <row r="72" spans="2:10" x14ac:dyDescent="0.25">
      <c r="B72" s="101"/>
      <c r="C72" s="63" t="s">
        <v>7</v>
      </c>
      <c r="D72" s="63"/>
      <c r="E72" s="63">
        <v>75</v>
      </c>
      <c r="F72" s="64">
        <v>42842</v>
      </c>
      <c r="G72" s="62" t="s">
        <v>295</v>
      </c>
      <c r="H72" s="127" t="s">
        <v>292</v>
      </c>
      <c r="I72" s="64">
        <v>42849</v>
      </c>
      <c r="J72" t="str">
        <f t="shared" si="1"/>
        <v>VEJEZ</v>
      </c>
    </row>
    <row r="73" spans="2:10" x14ac:dyDescent="0.25">
      <c r="B73" s="101"/>
      <c r="C73" s="63"/>
      <c r="D73" s="63" t="s">
        <v>6</v>
      </c>
      <c r="E73" s="63">
        <v>37</v>
      </c>
      <c r="F73" s="64">
        <v>42846</v>
      </c>
      <c r="G73" s="62" t="s">
        <v>296</v>
      </c>
      <c r="H73" s="127" t="s">
        <v>88</v>
      </c>
      <c r="I73" s="64">
        <v>42850</v>
      </c>
      <c r="J73" t="str">
        <f t="shared" si="1"/>
        <v>ADULTEZ</v>
      </c>
    </row>
    <row r="74" spans="2:10" ht="54.95" customHeight="1" x14ac:dyDescent="0.25">
      <c r="B74" s="101"/>
      <c r="C74" s="63"/>
      <c r="D74" s="63" t="s">
        <v>6</v>
      </c>
      <c r="E74" s="63">
        <v>16</v>
      </c>
      <c r="F74" s="64">
        <v>42841</v>
      </c>
      <c r="G74" s="62" t="s">
        <v>296</v>
      </c>
      <c r="H74" s="127" t="s">
        <v>88</v>
      </c>
      <c r="I74" s="64">
        <v>42850</v>
      </c>
      <c r="J74" t="str">
        <f t="shared" si="1"/>
        <v>ADOLESCENCIA</v>
      </c>
    </row>
    <row r="75" spans="2:10" ht="54.95" customHeight="1" x14ac:dyDescent="0.25">
      <c r="B75" s="101"/>
      <c r="C75" s="63"/>
      <c r="D75" s="63" t="s">
        <v>6</v>
      </c>
      <c r="E75" s="63">
        <v>88</v>
      </c>
      <c r="F75" s="64">
        <v>42849</v>
      </c>
      <c r="G75" s="62" t="s">
        <v>295</v>
      </c>
      <c r="H75" s="127" t="s">
        <v>293</v>
      </c>
      <c r="I75" s="64">
        <v>42852</v>
      </c>
      <c r="J75" t="str">
        <f t="shared" si="1"/>
        <v>VEJEZ</v>
      </c>
    </row>
    <row r="76" spans="2:10" ht="54.95" customHeight="1" x14ac:dyDescent="0.25">
      <c r="B76" s="101"/>
      <c r="C76" s="63"/>
      <c r="D76" s="63" t="s">
        <v>6</v>
      </c>
      <c r="E76" s="63">
        <v>73</v>
      </c>
      <c r="F76" s="64">
        <v>42849</v>
      </c>
      <c r="G76" s="62" t="s">
        <v>295</v>
      </c>
      <c r="H76" s="127" t="s">
        <v>292</v>
      </c>
      <c r="I76" s="64">
        <v>42852</v>
      </c>
      <c r="J76" t="str">
        <f t="shared" si="1"/>
        <v>VEJEZ</v>
      </c>
    </row>
    <row r="77" spans="2:10" ht="42" customHeight="1" x14ac:dyDescent="0.25">
      <c r="B77" s="98"/>
      <c r="C77" s="177">
        <f>COUNTA(C61:C76)</f>
        <v>5</v>
      </c>
      <c r="D77" s="177">
        <f>COUNTA(D61:D76)</f>
        <v>11</v>
      </c>
      <c r="E77" s="55"/>
      <c r="F77" s="104"/>
      <c r="G77" s="56"/>
      <c r="H77" s="55"/>
      <c r="I77" s="104"/>
    </row>
    <row r="78" spans="2:10" ht="54.95" customHeight="1" x14ac:dyDescent="0.25">
      <c r="B78" s="102" t="s">
        <v>14</v>
      </c>
      <c r="C78" s="63" t="s">
        <v>7</v>
      </c>
      <c r="D78" s="63"/>
      <c r="E78" s="63">
        <v>77</v>
      </c>
      <c r="F78" s="64">
        <v>42854</v>
      </c>
      <c r="G78" s="62" t="s">
        <v>295</v>
      </c>
      <c r="H78" s="122" t="s">
        <v>293</v>
      </c>
      <c r="I78" s="64">
        <v>42858</v>
      </c>
      <c r="J78" t="str">
        <f t="shared" si="1"/>
        <v>VEJEZ</v>
      </c>
    </row>
    <row r="79" spans="2:10" ht="54.95" customHeight="1" x14ac:dyDescent="0.25">
      <c r="B79" s="101"/>
      <c r="C79" s="63"/>
      <c r="D79" s="63" t="s">
        <v>6</v>
      </c>
      <c r="E79" s="63">
        <v>90</v>
      </c>
      <c r="F79" s="64">
        <v>42854</v>
      </c>
      <c r="G79" s="62" t="s">
        <v>42</v>
      </c>
      <c r="H79" s="127" t="s">
        <v>292</v>
      </c>
      <c r="I79" s="64">
        <v>42858</v>
      </c>
      <c r="J79" t="str">
        <f t="shared" si="1"/>
        <v>VEJEZ</v>
      </c>
    </row>
    <row r="80" spans="2:10" ht="54.95" customHeight="1" x14ac:dyDescent="0.25">
      <c r="B80" s="101"/>
      <c r="C80" s="63"/>
      <c r="D80" s="63" t="s">
        <v>6</v>
      </c>
      <c r="E80" s="63">
        <v>85</v>
      </c>
      <c r="F80" s="64">
        <v>42488</v>
      </c>
      <c r="G80" s="62" t="s">
        <v>295</v>
      </c>
      <c r="H80" s="127" t="s">
        <v>293</v>
      </c>
      <c r="I80" s="64">
        <v>42859</v>
      </c>
      <c r="J80" t="str">
        <f t="shared" si="1"/>
        <v>VEJEZ</v>
      </c>
    </row>
    <row r="81" spans="2:10" ht="54.95" customHeight="1" x14ac:dyDescent="0.25">
      <c r="B81" s="101"/>
      <c r="C81" s="63"/>
      <c r="D81" s="63" t="s">
        <v>6</v>
      </c>
      <c r="E81" s="63">
        <v>87</v>
      </c>
      <c r="F81" s="64">
        <v>42861</v>
      </c>
      <c r="G81" s="62" t="s">
        <v>295</v>
      </c>
      <c r="H81" s="127" t="s">
        <v>293</v>
      </c>
      <c r="I81" s="64">
        <v>42863</v>
      </c>
      <c r="J81" t="str">
        <f t="shared" si="1"/>
        <v>VEJEZ</v>
      </c>
    </row>
    <row r="82" spans="2:10" ht="54.95" customHeight="1" x14ac:dyDescent="0.25">
      <c r="B82" s="25"/>
      <c r="C82" s="63"/>
      <c r="D82" s="63" t="s">
        <v>6</v>
      </c>
      <c r="E82" s="63">
        <v>79</v>
      </c>
      <c r="F82" s="64">
        <v>42865</v>
      </c>
      <c r="G82" s="62" t="s">
        <v>198</v>
      </c>
      <c r="H82" s="127" t="s">
        <v>292</v>
      </c>
      <c r="I82" s="64">
        <v>42867</v>
      </c>
      <c r="J82" t="str">
        <f t="shared" si="1"/>
        <v>VEJEZ</v>
      </c>
    </row>
    <row r="83" spans="2:10" ht="54.95" customHeight="1" x14ac:dyDescent="0.25">
      <c r="B83" s="101"/>
      <c r="C83" s="63"/>
      <c r="D83" s="63" t="s">
        <v>6</v>
      </c>
      <c r="E83" s="63">
        <v>26</v>
      </c>
      <c r="F83" s="64">
        <v>42860</v>
      </c>
      <c r="G83" s="62" t="s">
        <v>295</v>
      </c>
      <c r="H83" s="127" t="s">
        <v>292</v>
      </c>
      <c r="I83" s="64">
        <v>42878</v>
      </c>
      <c r="J83" t="str">
        <f t="shared" si="1"/>
        <v>JUVENTUD</v>
      </c>
    </row>
    <row r="84" spans="2:10" ht="54.95" customHeight="1" x14ac:dyDescent="0.25">
      <c r="B84" s="101"/>
      <c r="C84" s="63"/>
      <c r="D84" s="63" t="s">
        <v>6</v>
      </c>
      <c r="E84" s="63">
        <v>80</v>
      </c>
      <c r="F84" s="64">
        <v>42877</v>
      </c>
      <c r="G84" s="62" t="s">
        <v>295</v>
      </c>
      <c r="H84" s="127" t="s">
        <v>293</v>
      </c>
      <c r="I84" s="64">
        <v>42880</v>
      </c>
      <c r="J84" t="str">
        <f t="shared" si="1"/>
        <v>VEJEZ</v>
      </c>
    </row>
    <row r="85" spans="2:10" ht="60" x14ac:dyDescent="0.25">
      <c r="B85" s="101"/>
      <c r="C85" s="63" t="s">
        <v>7</v>
      </c>
      <c r="D85" s="63"/>
      <c r="E85" s="63">
        <v>70</v>
      </c>
      <c r="F85" s="64">
        <v>42882</v>
      </c>
      <c r="G85" s="62" t="s">
        <v>199</v>
      </c>
      <c r="H85" s="127" t="s">
        <v>292</v>
      </c>
      <c r="I85" s="64">
        <v>42885</v>
      </c>
      <c r="J85" t="str">
        <f t="shared" si="1"/>
        <v>VEJEZ</v>
      </c>
    </row>
    <row r="86" spans="2:10" ht="54.95" customHeight="1" x14ac:dyDescent="0.25">
      <c r="B86" s="101"/>
      <c r="C86" s="63" t="s">
        <v>7</v>
      </c>
      <c r="D86" s="63"/>
      <c r="E86" s="63">
        <v>70</v>
      </c>
      <c r="F86" s="64">
        <v>42872</v>
      </c>
      <c r="G86" s="62" t="s">
        <v>295</v>
      </c>
      <c r="H86" s="127" t="s">
        <v>293</v>
      </c>
      <c r="I86" s="64">
        <v>42886</v>
      </c>
      <c r="J86" t="str">
        <f t="shared" si="1"/>
        <v>VEJEZ</v>
      </c>
    </row>
    <row r="87" spans="2:10" ht="39" customHeight="1" x14ac:dyDescent="0.25">
      <c r="B87" s="98"/>
      <c r="C87" s="177">
        <f>COUNTA(C78:C86)</f>
        <v>3</v>
      </c>
      <c r="D87" s="177">
        <f>COUNTA(D78:D86)</f>
        <v>6</v>
      </c>
      <c r="E87" s="55"/>
      <c r="F87" s="104"/>
      <c r="G87" s="56"/>
      <c r="H87" s="55"/>
      <c r="I87" s="104"/>
    </row>
    <row r="88" spans="2:10" ht="54.95" customHeight="1" x14ac:dyDescent="0.25">
      <c r="B88" s="102" t="s">
        <v>15</v>
      </c>
      <c r="C88" s="63" t="s">
        <v>7</v>
      </c>
      <c r="D88" s="63"/>
      <c r="E88" s="63">
        <v>42</v>
      </c>
      <c r="F88" s="64">
        <v>42871</v>
      </c>
      <c r="G88" s="62" t="s">
        <v>295</v>
      </c>
      <c r="H88" s="127" t="s">
        <v>293</v>
      </c>
      <c r="I88" s="64">
        <v>42887</v>
      </c>
      <c r="J88" t="str">
        <f t="shared" si="1"/>
        <v>ADULTEZ</v>
      </c>
    </row>
    <row r="89" spans="2:10" ht="54.95" customHeight="1" x14ac:dyDescent="0.25">
      <c r="B89" s="101"/>
      <c r="C89" s="63"/>
      <c r="D89" s="63" t="s">
        <v>6</v>
      </c>
      <c r="E89" s="63">
        <v>50</v>
      </c>
      <c r="F89" s="64">
        <v>42885</v>
      </c>
      <c r="G89" s="62" t="s">
        <v>46</v>
      </c>
      <c r="H89" s="127" t="s">
        <v>292</v>
      </c>
      <c r="I89" s="64">
        <v>42888</v>
      </c>
      <c r="J89" t="str">
        <f t="shared" si="1"/>
        <v>ADULTEZ</v>
      </c>
    </row>
    <row r="90" spans="2:10" ht="54.95" customHeight="1" x14ac:dyDescent="0.25">
      <c r="B90" s="101"/>
      <c r="C90" s="63"/>
      <c r="D90" s="63" t="s">
        <v>6</v>
      </c>
      <c r="E90" s="63">
        <v>87</v>
      </c>
      <c r="F90" s="64">
        <v>42870</v>
      </c>
      <c r="G90" s="62" t="s">
        <v>46</v>
      </c>
      <c r="H90" s="127" t="s">
        <v>292</v>
      </c>
      <c r="I90" s="64">
        <v>42888</v>
      </c>
      <c r="J90" t="str">
        <f t="shared" si="1"/>
        <v>VEJEZ</v>
      </c>
    </row>
    <row r="91" spans="2:10" ht="54.95" customHeight="1" x14ac:dyDescent="0.25">
      <c r="B91" s="101"/>
      <c r="C91" s="63" t="s">
        <v>7</v>
      </c>
      <c r="D91" s="63"/>
      <c r="E91" s="63">
        <v>88</v>
      </c>
      <c r="F91" s="64">
        <v>42883</v>
      </c>
      <c r="G91" s="62" t="s">
        <v>295</v>
      </c>
      <c r="H91" s="127" t="s">
        <v>293</v>
      </c>
      <c r="I91" s="64">
        <v>42891</v>
      </c>
      <c r="J91" t="str">
        <f t="shared" si="1"/>
        <v>VEJEZ</v>
      </c>
    </row>
    <row r="92" spans="2:10" ht="54.95" customHeight="1" x14ac:dyDescent="0.25">
      <c r="B92" s="101"/>
      <c r="C92" s="63"/>
      <c r="D92" s="63" t="s">
        <v>6</v>
      </c>
      <c r="E92" s="63">
        <v>19</v>
      </c>
      <c r="F92" s="64">
        <v>42888</v>
      </c>
      <c r="G92" s="62" t="s">
        <v>50</v>
      </c>
      <c r="H92" s="127" t="s">
        <v>88</v>
      </c>
      <c r="I92" s="64">
        <v>42892</v>
      </c>
      <c r="J92" t="str">
        <f t="shared" si="1"/>
        <v>JUVENTUD</v>
      </c>
    </row>
    <row r="93" spans="2:10" ht="54.95" customHeight="1" x14ac:dyDescent="0.25">
      <c r="B93" s="101"/>
      <c r="C93" s="63" t="s">
        <v>7</v>
      </c>
      <c r="D93" s="63"/>
      <c r="E93" s="63">
        <v>97</v>
      </c>
      <c r="F93" s="64">
        <v>42892</v>
      </c>
      <c r="G93" s="62" t="s">
        <v>295</v>
      </c>
      <c r="H93" s="127" t="s">
        <v>292</v>
      </c>
      <c r="I93" s="64">
        <v>42893</v>
      </c>
      <c r="J93" t="str">
        <f t="shared" si="1"/>
        <v>VEJEZ</v>
      </c>
    </row>
    <row r="94" spans="2:10" ht="54.95" customHeight="1" x14ac:dyDescent="0.25">
      <c r="B94" s="101"/>
      <c r="C94" s="63" t="s">
        <v>7</v>
      </c>
      <c r="D94" s="63"/>
      <c r="E94" s="63">
        <v>19</v>
      </c>
      <c r="F94" s="64">
        <v>42865</v>
      </c>
      <c r="G94" s="62" t="s">
        <v>295</v>
      </c>
      <c r="H94" s="127" t="s">
        <v>232</v>
      </c>
      <c r="I94" s="64">
        <v>42893</v>
      </c>
      <c r="J94" t="str">
        <f t="shared" si="1"/>
        <v>JUVENTUD</v>
      </c>
    </row>
    <row r="95" spans="2:10" ht="54.95" customHeight="1" x14ac:dyDescent="0.25">
      <c r="B95" s="101"/>
      <c r="C95" s="63" t="s">
        <v>7</v>
      </c>
      <c r="D95" s="63"/>
      <c r="E95" s="63">
        <v>78</v>
      </c>
      <c r="F95" s="64">
        <v>42891</v>
      </c>
      <c r="G95" s="62" t="s">
        <v>295</v>
      </c>
      <c r="H95" s="127" t="s">
        <v>293</v>
      </c>
      <c r="I95" s="64">
        <v>42895</v>
      </c>
      <c r="J95" t="str">
        <f t="shared" si="1"/>
        <v>VEJEZ</v>
      </c>
    </row>
    <row r="96" spans="2:10" ht="54.95" customHeight="1" x14ac:dyDescent="0.25">
      <c r="B96" s="101"/>
      <c r="C96" s="63" t="s">
        <v>7</v>
      </c>
      <c r="D96" s="63"/>
      <c r="E96" s="63">
        <v>77</v>
      </c>
      <c r="F96" s="64">
        <v>42893</v>
      </c>
      <c r="G96" s="62" t="s">
        <v>295</v>
      </c>
      <c r="H96" s="127" t="s">
        <v>292</v>
      </c>
      <c r="I96" s="64">
        <v>42895</v>
      </c>
      <c r="J96" t="str">
        <f t="shared" si="1"/>
        <v>VEJEZ</v>
      </c>
    </row>
    <row r="97" spans="2:10" ht="54.95" customHeight="1" x14ac:dyDescent="0.25">
      <c r="B97" s="101"/>
      <c r="C97" s="63"/>
      <c r="D97" s="63" t="s">
        <v>6</v>
      </c>
      <c r="E97" s="63">
        <v>80</v>
      </c>
      <c r="F97" s="64">
        <v>42897</v>
      </c>
      <c r="G97" s="62" t="s">
        <v>193</v>
      </c>
      <c r="H97" s="127" t="s">
        <v>292</v>
      </c>
      <c r="I97" s="64">
        <v>42900</v>
      </c>
      <c r="J97" t="str">
        <f t="shared" si="1"/>
        <v>VEJEZ</v>
      </c>
    </row>
    <row r="98" spans="2:10" ht="54.95" customHeight="1" x14ac:dyDescent="0.25">
      <c r="B98" s="101"/>
      <c r="C98" s="63"/>
      <c r="D98" s="63" t="s">
        <v>6</v>
      </c>
      <c r="E98" s="63">
        <v>48</v>
      </c>
      <c r="F98" s="64">
        <v>42902</v>
      </c>
      <c r="G98" s="62" t="s">
        <v>295</v>
      </c>
      <c r="H98" s="127" t="s">
        <v>292</v>
      </c>
      <c r="I98" s="64">
        <v>42901</v>
      </c>
      <c r="J98" t="str">
        <f t="shared" si="1"/>
        <v>ADULTEZ</v>
      </c>
    </row>
    <row r="99" spans="2:10" ht="54.95" customHeight="1" x14ac:dyDescent="0.25">
      <c r="B99" s="105"/>
      <c r="C99" s="63" t="s">
        <v>7</v>
      </c>
      <c r="D99" s="63"/>
      <c r="E99" s="63">
        <v>101</v>
      </c>
      <c r="F99" s="64">
        <v>42904</v>
      </c>
      <c r="G99" s="62" t="s">
        <v>295</v>
      </c>
      <c r="H99" s="127" t="s">
        <v>293</v>
      </c>
      <c r="I99" s="64">
        <v>42908</v>
      </c>
      <c r="J99" t="str">
        <f t="shared" si="1"/>
        <v>VEJEZ</v>
      </c>
    </row>
    <row r="100" spans="2:10" x14ac:dyDescent="0.25">
      <c r="B100" s="101"/>
      <c r="C100" s="63"/>
      <c r="D100" s="63" t="s">
        <v>6</v>
      </c>
      <c r="E100" s="63">
        <v>79</v>
      </c>
      <c r="F100" s="64">
        <v>42906</v>
      </c>
      <c r="G100" s="62" t="s">
        <v>295</v>
      </c>
      <c r="H100" s="127" t="s">
        <v>293</v>
      </c>
      <c r="I100" s="64">
        <v>42909</v>
      </c>
      <c r="J100" t="str">
        <f t="shared" si="1"/>
        <v>VEJEZ</v>
      </c>
    </row>
    <row r="101" spans="2:10" ht="54.95" customHeight="1" x14ac:dyDescent="0.25">
      <c r="B101" s="101"/>
      <c r="C101" s="63" t="s">
        <v>7</v>
      </c>
      <c r="D101" s="63"/>
      <c r="E101" s="63">
        <v>84</v>
      </c>
      <c r="F101" s="64">
        <v>42908</v>
      </c>
      <c r="G101" s="62" t="s">
        <v>295</v>
      </c>
      <c r="H101" s="127" t="s">
        <v>293</v>
      </c>
      <c r="I101" s="64">
        <v>42912</v>
      </c>
      <c r="J101" t="str">
        <f t="shared" si="1"/>
        <v>VEJEZ</v>
      </c>
    </row>
    <row r="102" spans="2:10" ht="54.95" customHeight="1" x14ac:dyDescent="0.25">
      <c r="B102" s="101"/>
      <c r="C102" s="63" t="s">
        <v>7</v>
      </c>
      <c r="D102" s="63"/>
      <c r="E102" s="63">
        <v>69</v>
      </c>
      <c r="F102" s="64">
        <v>42912</v>
      </c>
      <c r="G102" s="62" t="s">
        <v>295</v>
      </c>
      <c r="H102" s="127" t="s">
        <v>293</v>
      </c>
      <c r="I102" s="64">
        <v>42913</v>
      </c>
      <c r="J102" t="str">
        <f t="shared" si="1"/>
        <v>VEJEZ</v>
      </c>
    </row>
    <row r="103" spans="2:10" ht="54.95" customHeight="1" x14ac:dyDescent="0.25">
      <c r="B103" s="101"/>
      <c r="C103" s="63"/>
      <c r="D103" s="63" t="s">
        <v>6</v>
      </c>
      <c r="E103" s="63">
        <v>81</v>
      </c>
      <c r="F103" s="64">
        <v>42911</v>
      </c>
      <c r="G103" s="62" t="s">
        <v>295</v>
      </c>
      <c r="H103" s="127" t="s">
        <v>293</v>
      </c>
      <c r="I103" s="64">
        <v>42913</v>
      </c>
      <c r="J103" t="str">
        <f t="shared" si="1"/>
        <v>VEJEZ</v>
      </c>
    </row>
    <row r="104" spans="2:10" ht="54.95" customHeight="1" x14ac:dyDescent="0.25">
      <c r="B104" s="101"/>
      <c r="C104" s="63"/>
      <c r="D104" s="63" t="s">
        <v>6</v>
      </c>
      <c r="E104" s="63">
        <v>103</v>
      </c>
      <c r="F104" s="64">
        <v>42912</v>
      </c>
      <c r="G104" s="62" t="s">
        <v>295</v>
      </c>
      <c r="H104" s="127" t="s">
        <v>293</v>
      </c>
      <c r="I104" s="64">
        <v>42914</v>
      </c>
      <c r="J104" t="str">
        <f t="shared" si="1"/>
        <v>VEJEZ</v>
      </c>
    </row>
    <row r="105" spans="2:10" ht="54.95" customHeight="1" x14ac:dyDescent="0.25">
      <c r="B105" s="101"/>
      <c r="C105" s="63"/>
      <c r="D105" s="63" t="s">
        <v>6</v>
      </c>
      <c r="E105" s="63">
        <v>27</v>
      </c>
      <c r="F105" s="64">
        <v>42913</v>
      </c>
      <c r="G105" s="62" t="s">
        <v>317</v>
      </c>
      <c r="H105" s="127" t="s">
        <v>88</v>
      </c>
      <c r="I105" s="64">
        <v>42914</v>
      </c>
      <c r="J105" t="str">
        <f t="shared" si="1"/>
        <v>ADULTEZ</v>
      </c>
    </row>
    <row r="106" spans="2:10" ht="54.95" customHeight="1" x14ac:dyDescent="0.25">
      <c r="B106" s="101"/>
      <c r="C106" s="63"/>
      <c r="D106" s="63" t="s">
        <v>6</v>
      </c>
      <c r="E106" s="63">
        <v>84</v>
      </c>
      <c r="F106" s="64">
        <v>42909</v>
      </c>
      <c r="G106" s="62" t="s">
        <v>295</v>
      </c>
      <c r="H106" s="127" t="s">
        <v>293</v>
      </c>
      <c r="I106" s="64">
        <v>42915</v>
      </c>
      <c r="J106" t="str">
        <f t="shared" si="1"/>
        <v>VEJEZ</v>
      </c>
    </row>
    <row r="107" spans="2:10" ht="48" customHeight="1" x14ac:dyDescent="0.25">
      <c r="B107" s="98"/>
      <c r="C107" s="204">
        <f>COUNTA(C88:C106)</f>
        <v>9</v>
      </c>
      <c r="D107" s="204">
        <f>COUNTA(D88:D106)</f>
        <v>10</v>
      </c>
      <c r="E107" s="55"/>
      <c r="F107" s="104"/>
      <c r="G107" s="106"/>
      <c r="H107" s="55"/>
      <c r="I107" s="104"/>
    </row>
    <row r="108" spans="2:10" ht="54.95" customHeight="1" x14ac:dyDescent="0.25">
      <c r="B108" s="102" t="s">
        <v>16</v>
      </c>
      <c r="C108" s="63" t="s">
        <v>7</v>
      </c>
      <c r="D108" s="63"/>
      <c r="E108" s="63">
        <v>91</v>
      </c>
      <c r="F108" s="64">
        <v>42918</v>
      </c>
      <c r="G108" s="62" t="s">
        <v>295</v>
      </c>
      <c r="H108" s="127" t="s">
        <v>293</v>
      </c>
      <c r="I108" s="64">
        <v>42919</v>
      </c>
      <c r="J108" t="str">
        <f t="shared" si="1"/>
        <v>VEJEZ</v>
      </c>
    </row>
    <row r="109" spans="2:10" ht="54.95" customHeight="1" x14ac:dyDescent="0.25">
      <c r="B109" s="101"/>
      <c r="C109" s="63" t="s">
        <v>7</v>
      </c>
      <c r="D109" s="63"/>
      <c r="E109" s="63">
        <v>88</v>
      </c>
      <c r="F109" s="64">
        <v>42908</v>
      </c>
      <c r="G109" s="62" t="s">
        <v>295</v>
      </c>
      <c r="H109" s="127" t="s">
        <v>293</v>
      </c>
      <c r="I109" s="64">
        <v>42920</v>
      </c>
      <c r="J109" t="str">
        <f t="shared" si="1"/>
        <v>VEJEZ</v>
      </c>
    </row>
    <row r="110" spans="2:10" ht="54.95" customHeight="1" x14ac:dyDescent="0.25">
      <c r="B110" s="101"/>
      <c r="C110" s="63" t="s">
        <v>7</v>
      </c>
      <c r="D110" s="63"/>
      <c r="E110" s="63" t="s">
        <v>200</v>
      </c>
      <c r="F110" s="64">
        <v>42918</v>
      </c>
      <c r="G110" s="62" t="s">
        <v>318</v>
      </c>
      <c r="H110" s="127" t="s">
        <v>292</v>
      </c>
      <c r="I110" s="64">
        <v>42920</v>
      </c>
      <c r="J110" t="str">
        <f t="shared" si="1"/>
        <v>VEJEZ</v>
      </c>
    </row>
    <row r="111" spans="2:10" ht="54.95" customHeight="1" x14ac:dyDescent="0.25">
      <c r="B111" s="101"/>
      <c r="C111" s="63"/>
      <c r="D111" s="63" t="s">
        <v>6</v>
      </c>
      <c r="E111" s="63">
        <v>75</v>
      </c>
      <c r="F111" s="64">
        <v>42922</v>
      </c>
      <c r="G111" s="62" t="s">
        <v>75</v>
      </c>
      <c r="H111" s="127" t="s">
        <v>292</v>
      </c>
      <c r="I111" s="64">
        <v>42923</v>
      </c>
      <c r="J111" t="str">
        <f t="shared" si="1"/>
        <v>VEJEZ</v>
      </c>
    </row>
    <row r="112" spans="2:10" ht="54.95" customHeight="1" x14ac:dyDescent="0.25">
      <c r="B112" s="101"/>
      <c r="C112" s="63"/>
      <c r="D112" s="63" t="s">
        <v>6</v>
      </c>
      <c r="E112" s="63">
        <v>68</v>
      </c>
      <c r="F112" s="64">
        <v>42925</v>
      </c>
      <c r="G112" s="62" t="s">
        <v>201</v>
      </c>
      <c r="H112" s="127" t="s">
        <v>292</v>
      </c>
      <c r="I112" s="64">
        <v>42928</v>
      </c>
      <c r="J112" t="str">
        <f t="shared" si="1"/>
        <v>VEJEZ</v>
      </c>
    </row>
    <row r="113" spans="2:10" ht="54.95" customHeight="1" x14ac:dyDescent="0.25">
      <c r="B113" s="101"/>
      <c r="C113" s="63"/>
      <c r="D113" s="63" t="s">
        <v>6</v>
      </c>
      <c r="E113" s="63">
        <v>68</v>
      </c>
      <c r="F113" s="64">
        <v>42941</v>
      </c>
      <c r="G113" s="62" t="s">
        <v>121</v>
      </c>
      <c r="H113" s="127" t="s">
        <v>292</v>
      </c>
      <c r="I113" s="64">
        <v>42942</v>
      </c>
      <c r="J113" t="str">
        <f t="shared" si="1"/>
        <v>VEJEZ</v>
      </c>
    </row>
    <row r="114" spans="2:10" ht="54.95" customHeight="1" x14ac:dyDescent="0.25">
      <c r="B114" s="101"/>
      <c r="C114" s="39"/>
      <c r="D114" s="63" t="s">
        <v>6</v>
      </c>
      <c r="E114" s="63">
        <v>44</v>
      </c>
      <c r="F114" s="64">
        <v>42931</v>
      </c>
      <c r="G114" s="62" t="s">
        <v>42</v>
      </c>
      <c r="H114" s="127" t="s">
        <v>91</v>
      </c>
      <c r="I114" s="64">
        <v>42943</v>
      </c>
      <c r="J114" t="str">
        <f t="shared" si="1"/>
        <v>ADULTEZ</v>
      </c>
    </row>
    <row r="115" spans="2:10" ht="54.95" customHeight="1" x14ac:dyDescent="0.25">
      <c r="B115" s="101"/>
      <c r="C115" s="63"/>
      <c r="D115" s="63" t="s">
        <v>6</v>
      </c>
      <c r="E115" s="63">
        <v>24</v>
      </c>
      <c r="F115" s="64">
        <v>44391</v>
      </c>
      <c r="G115" s="62" t="s">
        <v>319</v>
      </c>
      <c r="H115" s="127" t="s">
        <v>292</v>
      </c>
      <c r="I115" s="64">
        <v>42943</v>
      </c>
      <c r="J115" t="str">
        <f t="shared" si="1"/>
        <v>JUVENTUD</v>
      </c>
    </row>
    <row r="116" spans="2:10" ht="54.95" customHeight="1" x14ac:dyDescent="0.25">
      <c r="B116" s="105"/>
      <c r="C116" s="63"/>
      <c r="D116" s="63" t="s">
        <v>6</v>
      </c>
      <c r="E116" s="63">
        <v>45</v>
      </c>
      <c r="F116" s="64">
        <v>42942</v>
      </c>
      <c r="G116" s="62" t="s">
        <v>295</v>
      </c>
      <c r="H116" s="127" t="s">
        <v>293</v>
      </c>
      <c r="I116" s="64">
        <v>42947</v>
      </c>
      <c r="J116" t="str">
        <f t="shared" si="1"/>
        <v>ADULTEZ</v>
      </c>
    </row>
    <row r="117" spans="2:10" ht="40.5" customHeight="1" x14ac:dyDescent="0.25">
      <c r="B117" s="100"/>
      <c r="C117" s="204">
        <f>COUNTA(C108:C116)</f>
        <v>3</v>
      </c>
      <c r="D117" s="204">
        <f>COUNTA(D108:D116)</f>
        <v>6</v>
      </c>
      <c r="E117" s="55"/>
      <c r="F117" s="104"/>
      <c r="G117" s="56"/>
      <c r="H117" s="55"/>
      <c r="I117" s="104"/>
    </row>
    <row r="118" spans="2:10" ht="54.95" customHeight="1" x14ac:dyDescent="0.25">
      <c r="B118" s="102" t="s">
        <v>17</v>
      </c>
      <c r="C118" s="63" t="s">
        <v>7</v>
      </c>
      <c r="D118" s="63"/>
      <c r="E118" s="63">
        <v>84</v>
      </c>
      <c r="F118" s="64">
        <v>42951</v>
      </c>
      <c r="G118" s="62" t="s">
        <v>295</v>
      </c>
      <c r="H118" s="127" t="s">
        <v>293</v>
      </c>
      <c r="I118" s="64">
        <v>42954</v>
      </c>
      <c r="J118" t="str">
        <f t="shared" si="1"/>
        <v>VEJEZ</v>
      </c>
    </row>
    <row r="119" spans="2:10" ht="54.95" customHeight="1" x14ac:dyDescent="0.25">
      <c r="B119" s="101"/>
      <c r="C119" s="63"/>
      <c r="D119" s="63" t="s">
        <v>6</v>
      </c>
      <c r="E119" s="63">
        <v>84</v>
      </c>
      <c r="F119" s="64">
        <v>42942</v>
      </c>
      <c r="G119" s="62" t="s">
        <v>295</v>
      </c>
      <c r="H119" s="127" t="s">
        <v>293</v>
      </c>
      <c r="I119" s="64">
        <v>42927</v>
      </c>
      <c r="J119" t="str">
        <f t="shared" si="1"/>
        <v>VEJEZ</v>
      </c>
    </row>
    <row r="120" spans="2:10" ht="54.95" customHeight="1" x14ac:dyDescent="0.25">
      <c r="B120" s="101"/>
      <c r="C120" s="63"/>
      <c r="D120" s="63" t="s">
        <v>6</v>
      </c>
      <c r="E120" s="63">
        <v>72</v>
      </c>
      <c r="F120" s="64">
        <v>42947</v>
      </c>
      <c r="G120" s="62" t="s">
        <v>295</v>
      </c>
      <c r="H120" s="127" t="s">
        <v>293</v>
      </c>
      <c r="I120" s="64">
        <v>42958</v>
      </c>
      <c r="J120" t="str">
        <f t="shared" si="1"/>
        <v>VEJEZ</v>
      </c>
    </row>
    <row r="121" spans="2:10" ht="54.95" customHeight="1" x14ac:dyDescent="0.25">
      <c r="B121" s="101"/>
      <c r="C121" s="63" t="s">
        <v>7</v>
      </c>
      <c r="D121" s="63"/>
      <c r="E121" s="63">
        <v>93</v>
      </c>
      <c r="F121" s="64">
        <v>42960</v>
      </c>
      <c r="G121" s="62" t="s">
        <v>295</v>
      </c>
      <c r="H121" s="127" t="s">
        <v>293</v>
      </c>
      <c r="I121" s="64">
        <v>42961</v>
      </c>
      <c r="J121" t="str">
        <f t="shared" si="1"/>
        <v>VEJEZ</v>
      </c>
    </row>
    <row r="122" spans="2:10" ht="54.95" customHeight="1" x14ac:dyDescent="0.25">
      <c r="B122" s="101"/>
      <c r="C122" s="63"/>
      <c r="D122" s="63" t="s">
        <v>6</v>
      </c>
      <c r="E122" s="63">
        <v>81</v>
      </c>
      <c r="F122" s="64">
        <v>42961</v>
      </c>
      <c r="G122" s="62" t="s">
        <v>295</v>
      </c>
      <c r="H122" s="127" t="s">
        <v>293</v>
      </c>
      <c r="I122" s="64">
        <v>42964</v>
      </c>
      <c r="J122" t="str">
        <f t="shared" si="1"/>
        <v>VEJEZ</v>
      </c>
    </row>
    <row r="123" spans="2:10" ht="54.95" customHeight="1" x14ac:dyDescent="0.25">
      <c r="B123" s="101"/>
      <c r="C123" s="63"/>
      <c r="D123" s="63" t="s">
        <v>6</v>
      </c>
      <c r="E123" s="63">
        <v>83</v>
      </c>
      <c r="F123" s="64">
        <v>42961</v>
      </c>
      <c r="G123" s="62" t="s">
        <v>295</v>
      </c>
      <c r="H123" s="127" t="s">
        <v>293</v>
      </c>
      <c r="I123" s="64">
        <v>42965</v>
      </c>
      <c r="J123" t="str">
        <f t="shared" si="1"/>
        <v>VEJEZ</v>
      </c>
    </row>
    <row r="124" spans="2:10" ht="54.95" customHeight="1" x14ac:dyDescent="0.25">
      <c r="B124" s="101"/>
      <c r="C124" s="63"/>
      <c r="D124" s="63" t="s">
        <v>6</v>
      </c>
      <c r="E124" s="63">
        <v>51</v>
      </c>
      <c r="F124" s="64">
        <v>42965</v>
      </c>
      <c r="G124" s="62" t="s">
        <v>101</v>
      </c>
      <c r="H124" s="127" t="s">
        <v>292</v>
      </c>
      <c r="I124" s="64">
        <v>42968</v>
      </c>
      <c r="J124" t="str">
        <f t="shared" si="1"/>
        <v>ADULTEZ</v>
      </c>
    </row>
    <row r="125" spans="2:10" ht="54.95" customHeight="1" x14ac:dyDescent="0.25">
      <c r="B125" s="101"/>
      <c r="C125" s="63" t="s">
        <v>7</v>
      </c>
      <c r="D125" s="63"/>
      <c r="E125" s="63">
        <v>96</v>
      </c>
      <c r="F125" s="64">
        <v>42964</v>
      </c>
      <c r="G125" s="62" t="s">
        <v>295</v>
      </c>
      <c r="H125" s="127" t="s">
        <v>293</v>
      </c>
      <c r="I125" s="64">
        <v>42968</v>
      </c>
      <c r="J125" t="str">
        <f t="shared" si="1"/>
        <v>VEJEZ</v>
      </c>
    </row>
    <row r="126" spans="2:10" x14ac:dyDescent="0.25">
      <c r="B126" s="101"/>
      <c r="C126" s="63" t="s">
        <v>7</v>
      </c>
      <c r="D126" s="39"/>
      <c r="E126" s="63">
        <v>70</v>
      </c>
      <c r="F126" s="64">
        <v>42967</v>
      </c>
      <c r="G126" s="62" t="s">
        <v>295</v>
      </c>
      <c r="H126" s="127" t="s">
        <v>293</v>
      </c>
      <c r="I126" s="64">
        <v>42971</v>
      </c>
      <c r="J126" t="str">
        <f t="shared" si="1"/>
        <v>VEJEZ</v>
      </c>
    </row>
    <row r="127" spans="2:10" ht="54.95" customHeight="1" x14ac:dyDescent="0.25">
      <c r="B127" s="101"/>
      <c r="C127" s="109" t="s">
        <v>7</v>
      </c>
      <c r="D127" s="109"/>
      <c r="E127" s="109">
        <v>80</v>
      </c>
      <c r="F127" s="110">
        <v>42962</v>
      </c>
      <c r="G127" s="62" t="s">
        <v>295</v>
      </c>
      <c r="H127" s="109" t="s">
        <v>293</v>
      </c>
      <c r="I127" s="110">
        <v>42972</v>
      </c>
      <c r="J127" t="str">
        <f t="shared" si="1"/>
        <v>VEJEZ</v>
      </c>
    </row>
    <row r="128" spans="2:10" ht="54.95" customHeight="1" x14ac:dyDescent="0.25">
      <c r="B128" s="101"/>
      <c r="C128" s="63"/>
      <c r="D128" s="63" t="s">
        <v>6</v>
      </c>
      <c r="E128" s="63">
        <v>55</v>
      </c>
      <c r="F128" s="64">
        <v>42972</v>
      </c>
      <c r="G128" s="62" t="s">
        <v>75</v>
      </c>
      <c r="H128" s="127" t="s">
        <v>292</v>
      </c>
      <c r="I128" s="64">
        <v>42972</v>
      </c>
      <c r="J128" t="str">
        <f t="shared" si="1"/>
        <v>ADULTEZ</v>
      </c>
    </row>
    <row r="129" spans="2:10" ht="39" customHeight="1" x14ac:dyDescent="0.25">
      <c r="B129" s="101"/>
      <c r="C129" s="63"/>
      <c r="D129" s="63" t="s">
        <v>6</v>
      </c>
      <c r="E129" s="63">
        <v>41</v>
      </c>
      <c r="F129" s="64">
        <v>42959</v>
      </c>
      <c r="G129" s="62" t="s">
        <v>202</v>
      </c>
      <c r="H129" s="127" t="s">
        <v>292</v>
      </c>
      <c r="I129" s="64">
        <v>42972</v>
      </c>
      <c r="J129" t="str">
        <f t="shared" si="1"/>
        <v>ADULTEZ</v>
      </c>
    </row>
    <row r="130" spans="2:10" ht="39" customHeight="1" x14ac:dyDescent="0.25">
      <c r="B130" s="25"/>
      <c r="C130" s="237" t="s">
        <v>7</v>
      </c>
      <c r="D130" s="237"/>
      <c r="E130" s="237">
        <v>89</v>
      </c>
      <c r="F130" s="238">
        <v>42958</v>
      </c>
      <c r="G130" s="194" t="s">
        <v>295</v>
      </c>
      <c r="H130" s="237" t="s">
        <v>292</v>
      </c>
      <c r="I130" s="224">
        <v>42977</v>
      </c>
      <c r="J130" t="str">
        <f t="shared" si="1"/>
        <v>VEJEZ</v>
      </c>
    </row>
    <row r="131" spans="2:10" ht="39.75" customHeight="1" x14ac:dyDescent="0.25">
      <c r="B131" s="98"/>
      <c r="C131" s="204">
        <f>COUNTA(C118:C130)</f>
        <v>6</v>
      </c>
      <c r="D131" s="204">
        <f>COUNTA(D118:D129)</f>
        <v>7</v>
      </c>
      <c r="E131" s="55"/>
      <c r="F131" s="104"/>
      <c r="G131" s="108"/>
      <c r="H131" s="55"/>
      <c r="I131" s="104"/>
    </row>
    <row r="132" spans="2:10" ht="54.95" customHeight="1" x14ac:dyDescent="0.25">
      <c r="B132" s="102" t="s">
        <v>18</v>
      </c>
      <c r="C132" s="223" t="s">
        <v>7</v>
      </c>
      <c r="D132" s="223"/>
      <c r="E132" s="223">
        <v>76</v>
      </c>
      <c r="F132" s="224">
        <v>37992</v>
      </c>
      <c r="G132" s="194" t="s">
        <v>295</v>
      </c>
      <c r="H132" s="223" t="s">
        <v>292</v>
      </c>
      <c r="I132" s="224">
        <v>42979</v>
      </c>
      <c r="J132" t="str">
        <f t="shared" si="1"/>
        <v>VEJEZ</v>
      </c>
    </row>
    <row r="133" spans="2:10" ht="54.95" customHeight="1" x14ac:dyDescent="0.25">
      <c r="B133" s="101"/>
      <c r="C133" s="63"/>
      <c r="D133" s="63" t="s">
        <v>6</v>
      </c>
      <c r="E133" s="63">
        <v>80</v>
      </c>
      <c r="F133" s="64">
        <v>42983</v>
      </c>
      <c r="G133" s="62" t="s">
        <v>295</v>
      </c>
      <c r="H133" s="127" t="s">
        <v>293</v>
      </c>
      <c r="I133" s="64">
        <v>42983</v>
      </c>
      <c r="J133" t="str">
        <f t="shared" ref="J133:J171" si="2">IF(E133&lt;=5,"PRIMERA INFANCIA",IF(E133&lt;=11,"INFANCIA",IF(E133&lt;=18,"ADOLESCENCIA",IF(E133&lt;=26,"JUVENTUD",IF(E133&lt;=59,"ADULTEZ",IF(E133&gt;=60,"VEJEZ"))))))</f>
        <v>VEJEZ</v>
      </c>
    </row>
    <row r="134" spans="2:10" ht="54.95" customHeight="1" x14ac:dyDescent="0.25">
      <c r="B134" s="101"/>
      <c r="C134" s="63"/>
      <c r="D134" s="63" t="s">
        <v>6</v>
      </c>
      <c r="E134" s="63">
        <v>44</v>
      </c>
      <c r="F134" s="64">
        <v>42986</v>
      </c>
      <c r="G134" s="62" t="s">
        <v>295</v>
      </c>
      <c r="H134" s="127" t="s">
        <v>293</v>
      </c>
      <c r="I134" s="64">
        <v>42989</v>
      </c>
      <c r="J134" t="str">
        <f t="shared" si="2"/>
        <v>ADULTEZ</v>
      </c>
    </row>
    <row r="135" spans="2:10" ht="54.95" customHeight="1" x14ac:dyDescent="0.25">
      <c r="B135" s="101"/>
      <c r="C135" s="63" t="s">
        <v>7</v>
      </c>
      <c r="D135" s="63"/>
      <c r="E135" s="63">
        <v>82</v>
      </c>
      <c r="F135" s="64">
        <v>42988</v>
      </c>
      <c r="G135" s="62" t="s">
        <v>42</v>
      </c>
      <c r="H135" s="127" t="s">
        <v>292</v>
      </c>
      <c r="I135" s="64">
        <v>42990</v>
      </c>
      <c r="J135" t="str">
        <f t="shared" si="2"/>
        <v>VEJEZ</v>
      </c>
    </row>
    <row r="136" spans="2:10" ht="54.95" customHeight="1" x14ac:dyDescent="0.25">
      <c r="B136" s="101"/>
      <c r="C136" s="63" t="s">
        <v>7</v>
      </c>
      <c r="D136" s="63"/>
      <c r="E136" s="63">
        <v>39</v>
      </c>
      <c r="F136" s="64">
        <v>42988</v>
      </c>
      <c r="G136" s="62" t="s">
        <v>42</v>
      </c>
      <c r="H136" s="127" t="s">
        <v>292</v>
      </c>
      <c r="I136" s="64">
        <v>42992</v>
      </c>
      <c r="J136" t="str">
        <f t="shared" si="2"/>
        <v>ADULTEZ</v>
      </c>
    </row>
    <row r="137" spans="2:10" ht="54.95" customHeight="1" x14ac:dyDescent="0.25">
      <c r="B137" s="101"/>
      <c r="C137" s="39"/>
      <c r="D137" s="63" t="s">
        <v>6</v>
      </c>
      <c r="E137" s="63">
        <v>73</v>
      </c>
      <c r="F137" s="64">
        <v>42987</v>
      </c>
      <c r="G137" s="62" t="s">
        <v>295</v>
      </c>
      <c r="H137" s="127" t="s">
        <v>293</v>
      </c>
      <c r="I137" s="64">
        <v>42997</v>
      </c>
      <c r="J137" t="str">
        <f t="shared" si="2"/>
        <v>VEJEZ</v>
      </c>
    </row>
    <row r="138" spans="2:10" ht="54.95" customHeight="1" x14ac:dyDescent="0.25">
      <c r="B138" s="101"/>
      <c r="C138" s="63"/>
      <c r="D138" s="63" t="s">
        <v>6</v>
      </c>
      <c r="E138" s="63">
        <v>19</v>
      </c>
      <c r="F138" s="64">
        <v>42989</v>
      </c>
      <c r="G138" s="62" t="s">
        <v>296</v>
      </c>
      <c r="H138" s="127" t="s">
        <v>92</v>
      </c>
      <c r="I138" s="64">
        <v>42997</v>
      </c>
      <c r="J138" t="str">
        <f t="shared" si="2"/>
        <v>JUVENTUD</v>
      </c>
    </row>
    <row r="139" spans="2:10" ht="54.95" customHeight="1" x14ac:dyDescent="0.25">
      <c r="B139" s="101"/>
      <c r="C139" s="63" t="s">
        <v>7</v>
      </c>
      <c r="D139" s="63"/>
      <c r="E139" s="63">
        <v>34</v>
      </c>
      <c r="F139" s="64">
        <v>42997</v>
      </c>
      <c r="G139" s="62" t="s">
        <v>296</v>
      </c>
      <c r="H139" s="127" t="s">
        <v>88</v>
      </c>
      <c r="I139" s="64">
        <v>42998</v>
      </c>
      <c r="J139" t="str">
        <f t="shared" si="2"/>
        <v>ADULTEZ</v>
      </c>
    </row>
    <row r="140" spans="2:10" ht="54.95" customHeight="1" x14ac:dyDescent="0.25">
      <c r="B140" s="101"/>
      <c r="C140" s="63" t="s">
        <v>7</v>
      </c>
      <c r="D140" s="63"/>
      <c r="E140" s="63">
        <v>59</v>
      </c>
      <c r="F140" s="64">
        <v>42984</v>
      </c>
      <c r="G140" s="62" t="s">
        <v>295</v>
      </c>
      <c r="H140" s="127" t="s">
        <v>293</v>
      </c>
      <c r="I140" s="64">
        <v>43003</v>
      </c>
      <c r="J140" t="str">
        <f t="shared" si="2"/>
        <v>ADULTEZ</v>
      </c>
    </row>
    <row r="141" spans="2:10" ht="37.5" customHeight="1" x14ac:dyDescent="0.25">
      <c r="B141" s="98"/>
      <c r="C141" s="204">
        <f>COUNTA(C132:C140)</f>
        <v>5</v>
      </c>
      <c r="D141" s="204">
        <f>COUNTA(D132:D140)</f>
        <v>4</v>
      </c>
      <c r="E141" s="55"/>
      <c r="F141" s="104"/>
      <c r="G141" s="56"/>
      <c r="H141" s="55"/>
      <c r="I141" s="104"/>
    </row>
    <row r="142" spans="2:10" ht="54.95" customHeight="1" x14ac:dyDescent="0.25">
      <c r="B142" s="102" t="s">
        <v>19</v>
      </c>
      <c r="C142" s="63"/>
      <c r="D142" s="63" t="s">
        <v>6</v>
      </c>
      <c r="E142" s="63">
        <v>77</v>
      </c>
      <c r="F142" s="64">
        <v>43007</v>
      </c>
      <c r="G142" s="62" t="s">
        <v>295</v>
      </c>
      <c r="H142" s="127" t="s">
        <v>293</v>
      </c>
      <c r="I142" s="64">
        <v>43010</v>
      </c>
      <c r="J142" t="str">
        <f t="shared" si="2"/>
        <v>VEJEZ</v>
      </c>
    </row>
    <row r="143" spans="2:10" ht="54.95" customHeight="1" x14ac:dyDescent="0.25">
      <c r="B143" s="101"/>
      <c r="C143" s="63"/>
      <c r="D143" s="63" t="s">
        <v>6</v>
      </c>
      <c r="E143" s="63">
        <v>85</v>
      </c>
      <c r="F143" s="64">
        <v>43009</v>
      </c>
      <c r="G143" s="62" t="s">
        <v>295</v>
      </c>
      <c r="H143" s="127" t="s">
        <v>293</v>
      </c>
      <c r="I143" s="64">
        <v>43013</v>
      </c>
      <c r="J143" t="str">
        <f t="shared" si="2"/>
        <v>VEJEZ</v>
      </c>
    </row>
    <row r="144" spans="2:10" ht="54.95" customHeight="1" x14ac:dyDescent="0.25">
      <c r="B144" s="101"/>
      <c r="C144" s="63"/>
      <c r="D144" s="63" t="s">
        <v>6</v>
      </c>
      <c r="E144" s="63">
        <v>31</v>
      </c>
      <c r="F144" s="64">
        <v>43014</v>
      </c>
      <c r="G144" s="62" t="s">
        <v>42</v>
      </c>
      <c r="H144" s="127" t="s">
        <v>292</v>
      </c>
      <c r="I144" s="64">
        <v>43014</v>
      </c>
      <c r="J144" t="str">
        <f t="shared" si="2"/>
        <v>ADULTEZ</v>
      </c>
    </row>
    <row r="145" spans="2:10" ht="54.95" customHeight="1" x14ac:dyDescent="0.25">
      <c r="B145" s="101"/>
      <c r="C145" s="63"/>
      <c r="D145" s="63" t="s">
        <v>6</v>
      </c>
      <c r="E145" s="63">
        <v>80</v>
      </c>
      <c r="F145" s="64">
        <v>43020</v>
      </c>
      <c r="G145" s="62" t="s">
        <v>295</v>
      </c>
      <c r="H145" s="127" t="s">
        <v>293</v>
      </c>
      <c r="I145" s="64">
        <v>43021</v>
      </c>
      <c r="J145" t="str">
        <f t="shared" si="2"/>
        <v>VEJEZ</v>
      </c>
    </row>
    <row r="146" spans="2:10" ht="54.95" customHeight="1" x14ac:dyDescent="0.25">
      <c r="B146" s="101"/>
      <c r="C146" s="63"/>
      <c r="D146" s="63" t="s">
        <v>6</v>
      </c>
      <c r="E146" s="63">
        <v>44</v>
      </c>
      <c r="F146" s="64">
        <v>43026</v>
      </c>
      <c r="G146" s="62" t="s">
        <v>296</v>
      </c>
      <c r="H146" s="127" t="s">
        <v>88</v>
      </c>
      <c r="I146" s="64">
        <v>43028</v>
      </c>
      <c r="J146" t="str">
        <f t="shared" si="2"/>
        <v>ADULTEZ</v>
      </c>
    </row>
    <row r="147" spans="2:10" ht="54.95" customHeight="1" x14ac:dyDescent="0.25">
      <c r="B147" s="101"/>
      <c r="C147" s="63"/>
      <c r="D147" s="63" t="s">
        <v>6</v>
      </c>
      <c r="E147" s="63">
        <v>45</v>
      </c>
      <c r="F147" s="64">
        <v>43021</v>
      </c>
      <c r="G147" s="62" t="s">
        <v>295</v>
      </c>
      <c r="H147" s="127" t="s">
        <v>292</v>
      </c>
      <c r="I147" s="64">
        <v>43032</v>
      </c>
      <c r="J147" t="str">
        <f t="shared" si="2"/>
        <v>ADULTEZ</v>
      </c>
    </row>
    <row r="148" spans="2:10" ht="54.95" customHeight="1" x14ac:dyDescent="0.25">
      <c r="B148" s="101"/>
      <c r="C148" s="63" t="s">
        <v>7</v>
      </c>
      <c r="D148" s="63"/>
      <c r="E148" s="63">
        <v>83</v>
      </c>
      <c r="F148" s="64">
        <v>43033</v>
      </c>
      <c r="G148" s="62" t="s">
        <v>295</v>
      </c>
      <c r="H148" s="127" t="s">
        <v>292</v>
      </c>
      <c r="I148" s="64">
        <v>43034</v>
      </c>
      <c r="J148" t="str">
        <f t="shared" si="2"/>
        <v>VEJEZ</v>
      </c>
    </row>
    <row r="149" spans="2:10" ht="54.95" customHeight="1" x14ac:dyDescent="0.25">
      <c r="B149" s="101"/>
      <c r="C149" s="63"/>
      <c r="D149" s="63" t="s">
        <v>6</v>
      </c>
      <c r="E149" s="63">
        <v>80</v>
      </c>
      <c r="F149" s="64">
        <v>41337</v>
      </c>
      <c r="G149" s="62" t="s">
        <v>295</v>
      </c>
      <c r="H149" s="127" t="s">
        <v>293</v>
      </c>
      <c r="I149" s="64">
        <v>43034</v>
      </c>
      <c r="J149" t="str">
        <f t="shared" si="2"/>
        <v>VEJEZ</v>
      </c>
    </row>
    <row r="150" spans="2:10" ht="54.95" customHeight="1" x14ac:dyDescent="0.25">
      <c r="B150" s="101"/>
      <c r="C150" s="63"/>
      <c r="D150" s="63" t="s">
        <v>6</v>
      </c>
      <c r="E150" s="63">
        <v>42</v>
      </c>
      <c r="F150" s="64">
        <v>43037</v>
      </c>
      <c r="G150" s="62" t="s">
        <v>75</v>
      </c>
      <c r="H150" s="127" t="s">
        <v>292</v>
      </c>
      <c r="I150" s="64">
        <v>43038</v>
      </c>
      <c r="J150" t="str">
        <f t="shared" si="2"/>
        <v>ADULTEZ</v>
      </c>
    </row>
    <row r="151" spans="2:10" ht="54.95" customHeight="1" x14ac:dyDescent="0.25">
      <c r="B151" s="101"/>
      <c r="C151" s="63" t="s">
        <v>7</v>
      </c>
      <c r="D151" s="63"/>
      <c r="E151" s="63">
        <v>61</v>
      </c>
      <c r="F151" s="64">
        <v>43038</v>
      </c>
      <c r="G151" s="62" t="s">
        <v>295</v>
      </c>
      <c r="H151" s="127" t="s">
        <v>293</v>
      </c>
      <c r="I151" s="64">
        <v>43038</v>
      </c>
      <c r="J151" t="str">
        <f t="shared" si="2"/>
        <v>VEJEZ</v>
      </c>
    </row>
    <row r="152" spans="2:10" ht="54.95" customHeight="1" x14ac:dyDescent="0.25">
      <c r="B152" s="101"/>
      <c r="C152" s="63"/>
      <c r="D152" s="63" t="s">
        <v>6</v>
      </c>
      <c r="E152" s="63">
        <v>66</v>
      </c>
      <c r="F152" s="64">
        <v>43033</v>
      </c>
      <c r="G152" s="62" t="s">
        <v>84</v>
      </c>
      <c r="H152" s="127" t="s">
        <v>88</v>
      </c>
      <c r="I152" s="64">
        <v>43039</v>
      </c>
      <c r="J152" t="str">
        <f t="shared" si="2"/>
        <v>VEJEZ</v>
      </c>
    </row>
    <row r="153" spans="2:10" ht="36.75" customHeight="1" x14ac:dyDescent="0.25">
      <c r="B153" s="98"/>
      <c r="C153" s="204">
        <f>COUNTA(C142:C152)</f>
        <v>2</v>
      </c>
      <c r="D153" s="204">
        <f>COUNTA(D142:D152)</f>
        <v>9</v>
      </c>
      <c r="E153" s="55"/>
      <c r="F153" s="104"/>
      <c r="G153" s="56"/>
      <c r="H153" s="55"/>
      <c r="I153" s="104"/>
    </row>
    <row r="154" spans="2:10" ht="47.25" customHeight="1" x14ac:dyDescent="0.25">
      <c r="B154" s="102" t="s">
        <v>20</v>
      </c>
      <c r="C154" s="63"/>
      <c r="D154" s="63" t="s">
        <v>6</v>
      </c>
      <c r="E154" s="63">
        <v>89</v>
      </c>
      <c r="F154" s="64">
        <v>43043</v>
      </c>
      <c r="G154" s="62" t="s">
        <v>75</v>
      </c>
      <c r="H154" s="127" t="s">
        <v>292</v>
      </c>
      <c r="I154" s="64">
        <v>44509</v>
      </c>
      <c r="J154" t="str">
        <f t="shared" si="2"/>
        <v>VEJEZ</v>
      </c>
    </row>
    <row r="155" spans="2:10" ht="54.95" customHeight="1" x14ac:dyDescent="0.25">
      <c r="B155" s="101"/>
      <c r="C155" s="63"/>
      <c r="D155" s="63" t="s">
        <v>6</v>
      </c>
      <c r="E155" s="63">
        <v>34</v>
      </c>
      <c r="F155" s="64">
        <v>43049</v>
      </c>
      <c r="G155" s="62" t="s">
        <v>296</v>
      </c>
      <c r="H155" s="127" t="s">
        <v>88</v>
      </c>
      <c r="I155" s="64">
        <v>43052</v>
      </c>
      <c r="J155" t="str">
        <f t="shared" si="2"/>
        <v>ADULTEZ</v>
      </c>
    </row>
    <row r="156" spans="2:10" ht="54.95" customHeight="1" x14ac:dyDescent="0.25">
      <c r="B156" s="101"/>
      <c r="C156" s="63" t="s">
        <v>7</v>
      </c>
      <c r="D156" s="63"/>
      <c r="E156" s="63">
        <v>72</v>
      </c>
      <c r="F156" s="64">
        <v>43042</v>
      </c>
      <c r="G156" s="62" t="s">
        <v>295</v>
      </c>
      <c r="H156" s="127" t="s">
        <v>293</v>
      </c>
      <c r="I156" s="64">
        <v>43054</v>
      </c>
      <c r="J156" t="str">
        <f t="shared" si="2"/>
        <v>VEJEZ</v>
      </c>
    </row>
    <row r="157" spans="2:10" ht="54.95" customHeight="1" x14ac:dyDescent="0.25">
      <c r="B157" s="101"/>
      <c r="C157" s="63"/>
      <c r="D157" s="63" t="s">
        <v>6</v>
      </c>
      <c r="E157" s="63">
        <v>90</v>
      </c>
      <c r="F157" s="64">
        <v>43047</v>
      </c>
      <c r="G157" s="62" t="s">
        <v>295</v>
      </c>
      <c r="H157" s="127" t="s">
        <v>293</v>
      </c>
      <c r="I157" s="64">
        <v>43056</v>
      </c>
      <c r="J157" t="str">
        <f t="shared" si="2"/>
        <v>VEJEZ</v>
      </c>
    </row>
    <row r="158" spans="2:10" ht="54.95" customHeight="1" x14ac:dyDescent="0.25">
      <c r="B158" s="101"/>
      <c r="C158" s="63" t="s">
        <v>7</v>
      </c>
      <c r="D158" s="63"/>
      <c r="E158" s="63">
        <v>46</v>
      </c>
      <c r="F158" s="64">
        <v>43059</v>
      </c>
      <c r="G158" s="62" t="s">
        <v>198</v>
      </c>
      <c r="H158" s="127" t="s">
        <v>292</v>
      </c>
      <c r="I158" s="64">
        <v>43060</v>
      </c>
      <c r="J158" t="str">
        <f t="shared" si="2"/>
        <v>ADULTEZ</v>
      </c>
    </row>
    <row r="159" spans="2:10" ht="54.95" customHeight="1" x14ac:dyDescent="0.25">
      <c r="B159" s="101"/>
      <c r="C159" s="63" t="s">
        <v>7</v>
      </c>
      <c r="D159" s="63"/>
      <c r="E159" s="63">
        <v>85</v>
      </c>
      <c r="F159" s="64">
        <v>43057</v>
      </c>
      <c r="G159" s="62" t="s">
        <v>295</v>
      </c>
      <c r="H159" s="127" t="s">
        <v>293</v>
      </c>
      <c r="I159" s="64">
        <v>43060</v>
      </c>
      <c r="J159" t="str">
        <f t="shared" si="2"/>
        <v>VEJEZ</v>
      </c>
    </row>
    <row r="160" spans="2:10" ht="54.95" customHeight="1" x14ac:dyDescent="0.25">
      <c r="B160" s="101"/>
      <c r="C160" s="63"/>
      <c r="D160" s="63" t="s">
        <v>6</v>
      </c>
      <c r="E160" s="63">
        <v>22</v>
      </c>
      <c r="F160" s="64">
        <v>43059</v>
      </c>
      <c r="G160" s="62" t="s">
        <v>203</v>
      </c>
      <c r="H160" s="127" t="s">
        <v>292</v>
      </c>
      <c r="I160" s="64">
        <v>43061</v>
      </c>
      <c r="J160" t="str">
        <f t="shared" si="2"/>
        <v>JUVENTUD</v>
      </c>
    </row>
    <row r="161" spans="2:10" ht="54.95" customHeight="1" x14ac:dyDescent="0.25">
      <c r="B161" s="101"/>
      <c r="C161" s="63"/>
      <c r="D161" s="63" t="s">
        <v>6</v>
      </c>
      <c r="E161" s="63">
        <v>56</v>
      </c>
      <c r="F161" s="64">
        <v>43057</v>
      </c>
      <c r="G161" s="62" t="s">
        <v>295</v>
      </c>
      <c r="H161" s="127" t="s">
        <v>293</v>
      </c>
      <c r="I161" s="64">
        <v>43061</v>
      </c>
      <c r="J161" t="str">
        <f t="shared" si="2"/>
        <v>ADULTEZ</v>
      </c>
    </row>
    <row r="162" spans="2:10" ht="54.95" customHeight="1" x14ac:dyDescent="0.25">
      <c r="B162" s="101"/>
      <c r="C162" s="63" t="s">
        <v>7</v>
      </c>
      <c r="D162" s="63"/>
      <c r="E162" s="63">
        <v>69</v>
      </c>
      <c r="F162" s="64">
        <v>43059</v>
      </c>
      <c r="G162" s="62" t="s">
        <v>121</v>
      </c>
      <c r="H162" s="127" t="s">
        <v>292</v>
      </c>
      <c r="I162" s="64">
        <v>43062</v>
      </c>
      <c r="J162" t="str">
        <f t="shared" si="2"/>
        <v>VEJEZ</v>
      </c>
    </row>
    <row r="163" spans="2:10" ht="54.95" customHeight="1" x14ac:dyDescent="0.25">
      <c r="B163" s="101"/>
      <c r="C163" s="63"/>
      <c r="D163" s="63" t="s">
        <v>6</v>
      </c>
      <c r="E163" s="63" t="s">
        <v>204</v>
      </c>
      <c r="F163" s="64">
        <v>42885</v>
      </c>
      <c r="G163" s="62" t="s">
        <v>75</v>
      </c>
      <c r="H163" s="127" t="s">
        <v>92</v>
      </c>
      <c r="I163" s="64">
        <v>43063</v>
      </c>
      <c r="J163" t="str">
        <f t="shared" si="2"/>
        <v>VEJEZ</v>
      </c>
    </row>
    <row r="164" spans="2:10" ht="54.95" customHeight="1" x14ac:dyDescent="0.25">
      <c r="B164" s="101"/>
      <c r="C164" s="63" t="s">
        <v>7</v>
      </c>
      <c r="D164" s="63"/>
      <c r="E164" s="63">
        <v>50</v>
      </c>
      <c r="F164" s="64">
        <v>43063</v>
      </c>
      <c r="G164" s="62" t="s">
        <v>295</v>
      </c>
      <c r="H164" s="127" t="s">
        <v>293</v>
      </c>
      <c r="I164" s="64">
        <v>43069</v>
      </c>
      <c r="J164" t="str">
        <f t="shared" si="2"/>
        <v>ADULTEZ</v>
      </c>
    </row>
    <row r="165" spans="2:10" ht="54.95" customHeight="1" x14ac:dyDescent="0.25">
      <c r="B165" s="101"/>
      <c r="C165" s="63"/>
      <c r="D165" s="63" t="s">
        <v>6</v>
      </c>
      <c r="E165" s="63">
        <v>99</v>
      </c>
      <c r="F165" s="64">
        <v>43066</v>
      </c>
      <c r="G165" s="62" t="s">
        <v>295</v>
      </c>
      <c r="H165" s="127" t="s">
        <v>293</v>
      </c>
      <c r="I165" s="64">
        <v>43069</v>
      </c>
      <c r="J165" t="str">
        <f t="shared" si="2"/>
        <v>VEJEZ</v>
      </c>
    </row>
    <row r="166" spans="2:10" ht="44.25" customHeight="1" x14ac:dyDescent="0.25">
      <c r="B166" s="98"/>
      <c r="C166" s="204">
        <f>COUNTA(C154:C165)</f>
        <v>5</v>
      </c>
      <c r="D166" s="204">
        <f>COUNTA(D154:D165)</f>
        <v>7</v>
      </c>
      <c r="E166" s="55"/>
      <c r="F166" s="55"/>
      <c r="G166" s="56"/>
      <c r="H166" s="55"/>
      <c r="I166" s="55"/>
    </row>
    <row r="167" spans="2:10" ht="54.95" customHeight="1" x14ac:dyDescent="0.25">
      <c r="B167" s="102" t="s">
        <v>21</v>
      </c>
      <c r="C167" s="63"/>
      <c r="D167" s="63" t="s">
        <v>6</v>
      </c>
      <c r="E167" s="63">
        <v>43</v>
      </c>
      <c r="F167" s="64">
        <v>43070</v>
      </c>
      <c r="G167" s="62" t="s">
        <v>296</v>
      </c>
      <c r="H167" s="127" t="s">
        <v>88</v>
      </c>
      <c r="I167" s="64">
        <v>43073</v>
      </c>
      <c r="J167" t="str">
        <f t="shared" si="2"/>
        <v>ADULTEZ</v>
      </c>
    </row>
    <row r="168" spans="2:10" ht="45.75" customHeight="1" x14ac:dyDescent="0.25">
      <c r="B168" s="101"/>
      <c r="C168" s="63"/>
      <c r="D168" s="63" t="s">
        <v>6</v>
      </c>
      <c r="E168" s="63">
        <v>27</v>
      </c>
      <c r="F168" s="64">
        <v>43078</v>
      </c>
      <c r="G168" s="62" t="s">
        <v>296</v>
      </c>
      <c r="H168" s="127" t="s">
        <v>88</v>
      </c>
      <c r="I168" s="64">
        <v>43084</v>
      </c>
      <c r="J168" t="str">
        <f t="shared" si="2"/>
        <v>ADULTEZ</v>
      </c>
    </row>
    <row r="169" spans="2:10" ht="54.95" customHeight="1" x14ac:dyDescent="0.25">
      <c r="B169" s="101"/>
      <c r="C169" s="63"/>
      <c r="D169" s="63" t="s">
        <v>6</v>
      </c>
      <c r="E169" s="63">
        <v>46</v>
      </c>
      <c r="F169" s="64">
        <v>43083</v>
      </c>
      <c r="G169" s="62" t="s">
        <v>295</v>
      </c>
      <c r="H169" s="127" t="s">
        <v>293</v>
      </c>
      <c r="I169" s="64">
        <v>43087</v>
      </c>
      <c r="J169" t="str">
        <f t="shared" si="2"/>
        <v>ADULTEZ</v>
      </c>
    </row>
    <row r="170" spans="2:10" ht="54.95" customHeight="1" x14ac:dyDescent="0.25">
      <c r="B170" s="101"/>
      <c r="C170" s="63" t="s">
        <v>7</v>
      </c>
      <c r="D170" s="63"/>
      <c r="E170" s="63">
        <v>83</v>
      </c>
      <c r="F170" s="64">
        <v>43086</v>
      </c>
      <c r="G170" s="62" t="s">
        <v>295</v>
      </c>
      <c r="H170" s="35" t="s">
        <v>293</v>
      </c>
      <c r="I170" s="64">
        <v>43089</v>
      </c>
      <c r="J170" t="str">
        <f t="shared" si="2"/>
        <v>VEJEZ</v>
      </c>
    </row>
    <row r="171" spans="2:10" ht="54.95" customHeight="1" x14ac:dyDescent="0.25">
      <c r="B171" s="101"/>
      <c r="C171" s="63" t="s">
        <v>7</v>
      </c>
      <c r="D171" s="63"/>
      <c r="E171" s="63">
        <v>80</v>
      </c>
      <c r="F171" s="64">
        <v>43088</v>
      </c>
      <c r="G171" s="62" t="s">
        <v>295</v>
      </c>
      <c r="H171" s="127" t="s">
        <v>293</v>
      </c>
      <c r="I171" s="64">
        <v>43089</v>
      </c>
      <c r="J171" t="str">
        <f t="shared" si="2"/>
        <v>VEJEZ</v>
      </c>
    </row>
    <row r="172" spans="2:10" ht="37.5" customHeight="1" x14ac:dyDescent="0.25">
      <c r="B172" s="98"/>
      <c r="C172" s="204">
        <f>COUNTA(C167:C171)</f>
        <v>2</v>
      </c>
      <c r="D172" s="204">
        <f>COUNTA(D167:D171)</f>
        <v>3</v>
      </c>
      <c r="E172" s="111"/>
      <c r="F172" s="111"/>
      <c r="G172" s="111"/>
      <c r="H172" s="208"/>
      <c r="I172" s="111"/>
    </row>
    <row r="175" spans="2:10" x14ac:dyDescent="0.25">
      <c r="C175" s="265"/>
      <c r="D175" s="249">
        <f>SUM(D32,D47,D60,D77,D87,D107,D117,D131,D141,D153,D166,D172)</f>
        <v>100</v>
      </c>
      <c r="E175" s="249"/>
    </row>
    <row r="176" spans="2:10" x14ac:dyDescent="0.25">
      <c r="C176" s="265"/>
      <c r="D176" s="249"/>
      <c r="E176" s="249"/>
    </row>
    <row r="177" spans="3:6" x14ac:dyDescent="0.25">
      <c r="C177" s="264"/>
      <c r="D177" s="264">
        <f>SUM(C32,C47,C60,C77,C87,C107,C117,C131,C141,C153,C166,C172)</f>
        <v>57</v>
      </c>
      <c r="E177" s="264"/>
    </row>
    <row r="178" spans="3:6" x14ac:dyDescent="0.25">
      <c r="C178" s="264"/>
      <c r="D178" s="264"/>
      <c r="E178" s="264"/>
      <c r="F178">
        <f>SUM(D175:E178)</f>
        <v>157</v>
      </c>
    </row>
  </sheetData>
  <mergeCells count="14">
    <mergeCell ref="C177:C178"/>
    <mergeCell ref="D177:E178"/>
    <mergeCell ref="C3:D3"/>
    <mergeCell ref="B1:E1"/>
    <mergeCell ref="C175:C176"/>
    <mergeCell ref="D175:E176"/>
    <mergeCell ref="L12:M12"/>
    <mergeCell ref="L13:M13"/>
    <mergeCell ref="L14:M14"/>
    <mergeCell ref="L7:M7"/>
    <mergeCell ref="L8:M8"/>
    <mergeCell ref="L9:M9"/>
    <mergeCell ref="L10:M10"/>
    <mergeCell ref="L11:M1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0"/>
  <sheetViews>
    <sheetView topLeftCell="A139" zoomScale="70" zoomScaleNormal="70" workbookViewId="0">
      <selection activeCell="G115" sqref="G115"/>
    </sheetView>
  </sheetViews>
  <sheetFormatPr baseColWidth="10" defaultRowHeight="15" x14ac:dyDescent="0.25"/>
  <cols>
    <col min="1" max="1" width="8.5703125" customWidth="1"/>
    <col min="2" max="2" width="12.7109375" customWidth="1"/>
    <col min="3" max="3" width="7.7109375" customWidth="1"/>
    <col min="4" max="4" width="8" customWidth="1"/>
    <col min="5" max="5" width="7.5703125" customWidth="1"/>
    <col min="6" max="6" width="12.42578125" customWidth="1"/>
    <col min="7" max="7" width="36.7109375" customWidth="1"/>
    <col min="8" max="8" width="18.42578125" customWidth="1"/>
    <col min="9" max="9" width="18" customWidth="1"/>
    <col min="10" max="10" width="0" hidden="1" customWidth="1"/>
  </cols>
  <sheetData>
    <row r="1" spans="2:14" x14ac:dyDescent="0.25">
      <c r="B1" s="268" t="s">
        <v>0</v>
      </c>
      <c r="C1" s="269"/>
      <c r="D1" s="279"/>
      <c r="E1" s="28">
        <v>2018</v>
      </c>
      <c r="F1" s="29"/>
      <c r="G1" s="30"/>
      <c r="H1" s="30"/>
      <c r="I1" s="29"/>
    </row>
    <row r="2" spans="2:14" x14ac:dyDescent="0.25">
      <c r="B2" s="29"/>
      <c r="C2" s="112"/>
      <c r="D2" s="29"/>
      <c r="E2" s="29"/>
      <c r="F2" s="29"/>
      <c r="G2" s="30"/>
      <c r="H2" s="30"/>
      <c r="I2" s="29"/>
    </row>
    <row r="3" spans="2:14" ht="25.5" x14ac:dyDescent="0.25">
      <c r="B3" s="97"/>
      <c r="C3" s="266" t="s">
        <v>5</v>
      </c>
      <c r="D3" s="267"/>
      <c r="E3" s="118" t="s">
        <v>2</v>
      </c>
      <c r="F3" s="118" t="s">
        <v>3</v>
      </c>
      <c r="G3" s="118" t="s">
        <v>9</v>
      </c>
      <c r="H3" s="118" t="s">
        <v>87</v>
      </c>
      <c r="I3" s="118" t="s">
        <v>8</v>
      </c>
    </row>
    <row r="4" spans="2:14" ht="54.95" customHeight="1" x14ac:dyDescent="0.25">
      <c r="B4" s="115" t="s">
        <v>4</v>
      </c>
      <c r="C4" s="99"/>
      <c r="D4" s="122" t="s">
        <v>7</v>
      </c>
      <c r="E4" s="122">
        <v>71</v>
      </c>
      <c r="F4" s="123">
        <v>43082</v>
      </c>
      <c r="G4" s="62" t="s">
        <v>295</v>
      </c>
      <c r="H4" s="62" t="s">
        <v>293</v>
      </c>
      <c r="I4" s="123">
        <v>43103</v>
      </c>
      <c r="J4" t="str">
        <f>IF(E4&lt;=5,"PRIMERA INFANCIA",IF(E4&lt;=11,"INFANCIA",IF(E4&lt;=18,"ADOLESCENCIA",IF(E4&lt;=26,"JUVENTUD",IF(E4&lt;=59,"ADULTEZ",IF(E4&gt;=60,"VEJEZ"))))))</f>
        <v>VEJEZ</v>
      </c>
    </row>
    <row r="5" spans="2:14" ht="54.95" customHeight="1" x14ac:dyDescent="0.25">
      <c r="B5" s="116"/>
      <c r="C5" s="122" t="s">
        <v>6</v>
      </c>
      <c r="D5" s="99"/>
      <c r="E5" s="122">
        <v>85</v>
      </c>
      <c r="F5" s="123">
        <v>43093</v>
      </c>
      <c r="G5" s="62" t="s">
        <v>295</v>
      </c>
      <c r="H5" s="62" t="s">
        <v>292</v>
      </c>
      <c r="I5" s="123">
        <v>43103</v>
      </c>
      <c r="J5" t="str">
        <f t="shared" ref="J5:J68" si="0">IF(E5&lt;=5,"PRIMERA INFANCIA",IF(E5&lt;=11,"INFANCIA",IF(E5&lt;=18,"ADOLESCENCIA",IF(E5&lt;=26,"JUVENTUD",IF(E5&lt;=59,"ADULTEZ",IF(E5&gt;=60,"VEJEZ"))))))</f>
        <v>VEJEZ</v>
      </c>
    </row>
    <row r="6" spans="2:14" ht="54.95" customHeight="1" x14ac:dyDescent="0.25">
      <c r="B6" s="116"/>
      <c r="C6" s="99"/>
      <c r="D6" s="122" t="s">
        <v>7</v>
      </c>
      <c r="E6" s="122">
        <v>55</v>
      </c>
      <c r="F6" s="123">
        <v>43075</v>
      </c>
      <c r="G6" s="62" t="s">
        <v>295</v>
      </c>
      <c r="H6" s="99" t="s">
        <v>293</v>
      </c>
      <c r="I6" s="63" t="s">
        <v>207</v>
      </c>
      <c r="J6" t="str">
        <f t="shared" si="0"/>
        <v>ADULTEZ</v>
      </c>
    </row>
    <row r="7" spans="2:14" ht="54.95" customHeight="1" x14ac:dyDescent="0.25">
      <c r="B7" s="116"/>
      <c r="C7" s="99"/>
      <c r="D7" s="122" t="s">
        <v>7</v>
      </c>
      <c r="E7" s="122">
        <v>86</v>
      </c>
      <c r="F7" s="123">
        <v>43091</v>
      </c>
      <c r="G7" s="62" t="s">
        <v>208</v>
      </c>
      <c r="H7" s="62" t="s">
        <v>292</v>
      </c>
      <c r="I7" s="123">
        <v>43104</v>
      </c>
      <c r="J7" t="str">
        <f t="shared" si="0"/>
        <v>VEJEZ</v>
      </c>
      <c r="L7" s="244" t="s">
        <v>297</v>
      </c>
      <c r="M7" s="244"/>
      <c r="N7" s="240">
        <f>COUNTIF(J4:J152,"PRIMERA INFANCIA")</f>
        <v>1</v>
      </c>
    </row>
    <row r="8" spans="2:14" ht="54.95" customHeight="1" x14ac:dyDescent="0.25">
      <c r="B8" s="116"/>
      <c r="C8" s="122" t="s">
        <v>6</v>
      </c>
      <c r="D8" s="99"/>
      <c r="E8" s="122">
        <v>60</v>
      </c>
      <c r="F8" s="123">
        <v>43102</v>
      </c>
      <c r="G8" s="62" t="s">
        <v>295</v>
      </c>
      <c r="H8" s="99" t="s">
        <v>293</v>
      </c>
      <c r="I8" s="123">
        <v>43108</v>
      </c>
      <c r="J8" t="str">
        <f t="shared" si="0"/>
        <v>VEJEZ</v>
      </c>
      <c r="L8" s="244" t="s">
        <v>298</v>
      </c>
      <c r="M8" s="244"/>
      <c r="N8" s="240">
        <f>COUNTIF(J4:J152,"INFANCIA")</f>
        <v>1</v>
      </c>
    </row>
    <row r="9" spans="2:14" ht="54.95" customHeight="1" x14ac:dyDescent="0.25">
      <c r="B9" s="116"/>
      <c r="C9" s="122" t="s">
        <v>6</v>
      </c>
      <c r="D9" s="99"/>
      <c r="E9" s="122">
        <v>73</v>
      </c>
      <c r="F9" s="123">
        <v>43098</v>
      </c>
      <c r="G9" s="62" t="s">
        <v>295</v>
      </c>
      <c r="H9" s="62" t="s">
        <v>293</v>
      </c>
      <c r="I9" s="123">
        <v>43109</v>
      </c>
      <c r="J9" t="str">
        <f t="shared" si="0"/>
        <v>VEJEZ</v>
      </c>
      <c r="L9" s="244" t="s">
        <v>299</v>
      </c>
      <c r="M9" s="244"/>
      <c r="N9" s="240">
        <f>COUNTIF(J4:J152,"ADOLESCENCIA")</f>
        <v>0</v>
      </c>
    </row>
    <row r="10" spans="2:14" ht="54.95" customHeight="1" x14ac:dyDescent="0.25">
      <c r="B10" s="116"/>
      <c r="C10" s="122"/>
      <c r="D10" s="122" t="s">
        <v>7</v>
      </c>
      <c r="E10" s="122">
        <v>76</v>
      </c>
      <c r="F10" s="123">
        <v>43097</v>
      </c>
      <c r="G10" s="62" t="s">
        <v>295</v>
      </c>
      <c r="H10" s="62" t="s">
        <v>293</v>
      </c>
      <c r="I10" s="123">
        <v>43111</v>
      </c>
      <c r="J10" t="str">
        <f t="shared" si="0"/>
        <v>VEJEZ</v>
      </c>
      <c r="L10" s="244" t="s">
        <v>300</v>
      </c>
      <c r="M10" s="244"/>
      <c r="N10" s="240">
        <f>COUNTIF(J4:J152,"JUVENTUD")</f>
        <v>4</v>
      </c>
    </row>
    <row r="11" spans="2:14" ht="54.95" customHeight="1" x14ac:dyDescent="0.25">
      <c r="B11" s="116"/>
      <c r="C11" s="122"/>
      <c r="D11" s="122" t="s">
        <v>7</v>
      </c>
      <c r="E11" s="122">
        <v>74</v>
      </c>
      <c r="F11" s="123">
        <v>43113</v>
      </c>
      <c r="G11" s="62" t="s">
        <v>295</v>
      </c>
      <c r="H11" s="62" t="s">
        <v>293</v>
      </c>
      <c r="I11" s="123">
        <v>43118</v>
      </c>
      <c r="J11" t="str">
        <f t="shared" si="0"/>
        <v>VEJEZ</v>
      </c>
      <c r="L11" s="244" t="s">
        <v>301</v>
      </c>
      <c r="M11" s="244"/>
      <c r="N11" s="240">
        <f>COUNTIF(J4:J171,"ADULTEZ")</f>
        <v>38</v>
      </c>
    </row>
    <row r="12" spans="2:14" ht="54.95" customHeight="1" x14ac:dyDescent="0.25">
      <c r="B12" s="116"/>
      <c r="C12" s="122" t="s">
        <v>6</v>
      </c>
      <c r="D12" s="122"/>
      <c r="E12" s="122">
        <v>55</v>
      </c>
      <c r="F12" s="123">
        <v>43115</v>
      </c>
      <c r="G12" s="62" t="s">
        <v>295</v>
      </c>
      <c r="H12" s="62" t="s">
        <v>292</v>
      </c>
      <c r="I12" s="123">
        <v>43118</v>
      </c>
      <c r="J12" t="str">
        <f t="shared" si="0"/>
        <v>ADULTEZ</v>
      </c>
      <c r="L12" s="244" t="s">
        <v>302</v>
      </c>
      <c r="M12" s="244"/>
      <c r="N12" s="240">
        <f>COUNTIF(J4:J152,"VEJEZ")</f>
        <v>94</v>
      </c>
    </row>
    <row r="13" spans="2:14" ht="54.95" customHeight="1" x14ac:dyDescent="0.3">
      <c r="B13" s="116"/>
      <c r="C13" s="122" t="s">
        <v>6</v>
      </c>
      <c r="D13" s="122"/>
      <c r="E13" s="122">
        <v>26</v>
      </c>
      <c r="F13" s="123">
        <v>43115</v>
      </c>
      <c r="G13" s="62" t="s">
        <v>124</v>
      </c>
      <c r="H13" s="62" t="s">
        <v>292</v>
      </c>
      <c r="I13" s="123">
        <v>43118</v>
      </c>
      <c r="J13" t="str">
        <f t="shared" si="0"/>
        <v>JUVENTUD</v>
      </c>
      <c r="L13" s="251" t="s">
        <v>10</v>
      </c>
      <c r="M13" s="252"/>
      <c r="N13" s="243">
        <f>SUM(N7:N12,N14)</f>
        <v>138</v>
      </c>
    </row>
    <row r="14" spans="2:14" ht="54.95" customHeight="1" x14ac:dyDescent="0.3">
      <c r="B14" s="116"/>
      <c r="C14" s="122" t="s">
        <v>6</v>
      </c>
      <c r="D14" s="122"/>
      <c r="E14" s="122">
        <v>86</v>
      </c>
      <c r="F14" s="123">
        <v>43108</v>
      </c>
      <c r="G14" s="62" t="s">
        <v>295</v>
      </c>
      <c r="H14" s="99" t="s">
        <v>293</v>
      </c>
      <c r="I14" s="123">
        <v>43122</v>
      </c>
      <c r="J14" t="str">
        <f t="shared" si="0"/>
        <v>VEJEZ</v>
      </c>
      <c r="L14" s="253" t="s">
        <v>291</v>
      </c>
      <c r="M14" s="253"/>
      <c r="N14" s="243">
        <v>0</v>
      </c>
    </row>
    <row r="15" spans="2:14" ht="54.95" customHeight="1" x14ac:dyDescent="0.25">
      <c r="B15" s="117"/>
      <c r="C15" s="122"/>
      <c r="D15" s="122" t="s">
        <v>7</v>
      </c>
      <c r="E15" s="63">
        <v>78</v>
      </c>
      <c r="F15" s="123">
        <v>43120</v>
      </c>
      <c r="G15" s="62" t="s">
        <v>295</v>
      </c>
      <c r="H15" s="62" t="s">
        <v>293</v>
      </c>
      <c r="I15" s="123">
        <v>43123</v>
      </c>
      <c r="J15" t="str">
        <f t="shared" si="0"/>
        <v>VEJEZ</v>
      </c>
    </row>
    <row r="16" spans="2:14" ht="54.95" customHeight="1" x14ac:dyDescent="0.25">
      <c r="B16" s="116"/>
      <c r="C16" s="122" t="s">
        <v>6</v>
      </c>
      <c r="D16" s="122"/>
      <c r="E16" s="122">
        <v>46</v>
      </c>
      <c r="F16" s="123">
        <v>43123</v>
      </c>
      <c r="G16" s="62" t="s">
        <v>295</v>
      </c>
      <c r="H16" s="62" t="s">
        <v>293</v>
      </c>
      <c r="I16" s="123">
        <v>43129</v>
      </c>
      <c r="J16" t="str">
        <f t="shared" si="0"/>
        <v>ADULTEZ</v>
      </c>
    </row>
    <row r="17" spans="2:10" ht="38.25" customHeight="1" x14ac:dyDescent="0.25">
      <c r="B17" s="34"/>
      <c r="C17" s="209">
        <f>COUNTA(C4:C16)</f>
        <v>7</v>
      </c>
      <c r="D17" s="209">
        <f>COUNTA(D4:D16)</f>
        <v>6</v>
      </c>
      <c r="E17" s="119"/>
      <c r="F17" s="120"/>
      <c r="G17" s="121"/>
      <c r="H17" s="121"/>
      <c r="I17" s="120"/>
    </row>
    <row r="18" spans="2:10" ht="54.95" customHeight="1" x14ac:dyDescent="0.25">
      <c r="B18" s="124" t="s">
        <v>11</v>
      </c>
      <c r="C18" s="122"/>
      <c r="D18" s="122" t="s">
        <v>7</v>
      </c>
      <c r="E18" s="122">
        <v>87</v>
      </c>
      <c r="F18" s="123">
        <v>43125</v>
      </c>
      <c r="G18" s="62" t="s">
        <v>295</v>
      </c>
      <c r="H18" s="62" t="s">
        <v>293</v>
      </c>
      <c r="I18" s="123">
        <v>43136</v>
      </c>
      <c r="J18" t="str">
        <f t="shared" si="0"/>
        <v>VEJEZ</v>
      </c>
    </row>
    <row r="19" spans="2:10" ht="54.95" customHeight="1" x14ac:dyDescent="0.25">
      <c r="B19" s="116"/>
      <c r="C19" s="122" t="s">
        <v>6</v>
      </c>
      <c r="D19" s="122"/>
      <c r="E19" s="122">
        <v>71</v>
      </c>
      <c r="F19" s="123">
        <v>43134</v>
      </c>
      <c r="G19" s="62" t="s">
        <v>209</v>
      </c>
      <c r="H19" s="62" t="s">
        <v>292</v>
      </c>
      <c r="I19" s="123">
        <v>43137</v>
      </c>
      <c r="J19" t="str">
        <f t="shared" si="0"/>
        <v>VEJEZ</v>
      </c>
    </row>
    <row r="20" spans="2:10" ht="54.95" customHeight="1" x14ac:dyDescent="0.25">
      <c r="B20" s="116"/>
      <c r="C20" s="122" t="s">
        <v>6</v>
      </c>
      <c r="D20" s="122"/>
      <c r="E20" s="122">
        <v>0</v>
      </c>
      <c r="F20" s="123">
        <v>41392</v>
      </c>
      <c r="G20" s="62" t="s">
        <v>295</v>
      </c>
      <c r="H20" s="62" t="s">
        <v>292</v>
      </c>
      <c r="I20" s="123">
        <v>43140</v>
      </c>
      <c r="J20" t="str">
        <f t="shared" si="0"/>
        <v>PRIMERA INFANCIA</v>
      </c>
    </row>
    <row r="21" spans="2:10" ht="54.95" customHeight="1" x14ac:dyDescent="0.25">
      <c r="B21" s="116"/>
      <c r="C21" s="125"/>
      <c r="D21" s="125" t="s">
        <v>7</v>
      </c>
      <c r="E21" s="122">
        <v>76</v>
      </c>
      <c r="F21" s="123">
        <v>43122</v>
      </c>
      <c r="G21" s="62" t="s">
        <v>295</v>
      </c>
      <c r="H21" s="62" t="s">
        <v>293</v>
      </c>
      <c r="I21" s="123">
        <v>43140</v>
      </c>
      <c r="J21" t="str">
        <f t="shared" si="0"/>
        <v>VEJEZ</v>
      </c>
    </row>
    <row r="22" spans="2:10" ht="54.95" customHeight="1" x14ac:dyDescent="0.25">
      <c r="B22" s="116"/>
      <c r="C22" s="122" t="s">
        <v>6</v>
      </c>
      <c r="D22" s="122"/>
      <c r="E22" s="122">
        <v>11</v>
      </c>
      <c r="F22" s="123">
        <v>43152</v>
      </c>
      <c r="G22" s="62" t="s">
        <v>320</v>
      </c>
      <c r="H22" s="62" t="s">
        <v>92</v>
      </c>
      <c r="I22" s="123">
        <v>41696</v>
      </c>
      <c r="J22" t="str">
        <f t="shared" si="0"/>
        <v>INFANCIA</v>
      </c>
    </row>
    <row r="23" spans="2:10" ht="54.95" customHeight="1" x14ac:dyDescent="0.25">
      <c r="B23" s="116"/>
      <c r="C23" s="122"/>
      <c r="D23" s="122" t="s">
        <v>7</v>
      </c>
      <c r="E23" s="122">
        <v>86</v>
      </c>
      <c r="F23" s="123">
        <v>43155</v>
      </c>
      <c r="G23" s="62" t="s">
        <v>124</v>
      </c>
      <c r="H23" s="62" t="s">
        <v>292</v>
      </c>
      <c r="I23" s="122" t="s">
        <v>210</v>
      </c>
      <c r="J23" t="str">
        <f t="shared" si="0"/>
        <v>VEJEZ</v>
      </c>
    </row>
    <row r="24" spans="2:10" ht="42.75" customHeight="1" x14ac:dyDescent="0.25">
      <c r="B24" s="34"/>
      <c r="C24" s="211">
        <f>COUNTA(C18:C23)</f>
        <v>3</v>
      </c>
      <c r="D24" s="212">
        <f>COUNTA(D18:D23)</f>
        <v>3</v>
      </c>
      <c r="E24" s="119"/>
      <c r="F24" s="120"/>
      <c r="G24" s="121"/>
      <c r="H24" s="121"/>
      <c r="I24" s="120"/>
    </row>
    <row r="25" spans="2:10" ht="54.95" customHeight="1" x14ac:dyDescent="0.25">
      <c r="B25" s="115" t="s">
        <v>12</v>
      </c>
      <c r="C25" s="122" t="s">
        <v>6</v>
      </c>
      <c r="D25" s="122"/>
      <c r="E25" s="122">
        <v>90</v>
      </c>
      <c r="F25" s="123">
        <v>43159</v>
      </c>
      <c r="G25" s="62" t="s">
        <v>295</v>
      </c>
      <c r="H25" s="62" t="s">
        <v>292</v>
      </c>
      <c r="I25" s="123">
        <v>43160</v>
      </c>
      <c r="J25" t="str">
        <f t="shared" si="0"/>
        <v>VEJEZ</v>
      </c>
    </row>
    <row r="26" spans="2:10" ht="30" x14ac:dyDescent="0.25">
      <c r="B26" s="116"/>
      <c r="C26" s="122"/>
      <c r="D26" s="122" t="s">
        <v>7</v>
      </c>
      <c r="E26" s="122">
        <v>67</v>
      </c>
      <c r="F26" s="123">
        <v>43161</v>
      </c>
      <c r="G26" s="62" t="s">
        <v>211</v>
      </c>
      <c r="H26" s="62" t="s">
        <v>292</v>
      </c>
      <c r="I26" s="123">
        <v>43161</v>
      </c>
      <c r="J26" t="str">
        <f t="shared" si="0"/>
        <v>VEJEZ</v>
      </c>
    </row>
    <row r="27" spans="2:10" ht="54.95" customHeight="1" x14ac:dyDescent="0.25">
      <c r="B27" s="116"/>
      <c r="C27" s="122" t="s">
        <v>6</v>
      </c>
      <c r="D27" s="122"/>
      <c r="E27" s="122">
        <v>68</v>
      </c>
      <c r="F27" s="123">
        <v>43162</v>
      </c>
      <c r="G27" s="62" t="s">
        <v>42</v>
      </c>
      <c r="H27" s="62" t="s">
        <v>88</v>
      </c>
      <c r="I27" s="123">
        <v>43165</v>
      </c>
      <c r="J27" t="str">
        <f t="shared" si="0"/>
        <v>VEJEZ</v>
      </c>
    </row>
    <row r="28" spans="2:10" x14ac:dyDescent="0.25">
      <c r="B28" s="116"/>
      <c r="C28" s="122" t="s">
        <v>6</v>
      </c>
      <c r="D28" s="122"/>
      <c r="E28" s="122">
        <v>80</v>
      </c>
      <c r="F28" s="123">
        <v>43161</v>
      </c>
      <c r="G28" s="62" t="s">
        <v>295</v>
      </c>
      <c r="H28" s="62" t="s">
        <v>292</v>
      </c>
      <c r="I28" s="123">
        <v>43165</v>
      </c>
      <c r="J28" t="str">
        <f t="shared" si="0"/>
        <v>VEJEZ</v>
      </c>
    </row>
    <row r="29" spans="2:10" ht="54.95" customHeight="1" x14ac:dyDescent="0.25">
      <c r="B29" s="116"/>
      <c r="C29" s="122" t="s">
        <v>6</v>
      </c>
      <c r="D29" s="122"/>
      <c r="E29" s="122">
        <v>73</v>
      </c>
      <c r="F29" s="123">
        <v>43164</v>
      </c>
      <c r="G29" s="62" t="s">
        <v>295</v>
      </c>
      <c r="H29" s="62" t="s">
        <v>293</v>
      </c>
      <c r="I29" s="123">
        <v>43165</v>
      </c>
      <c r="J29" t="str">
        <f t="shared" si="0"/>
        <v>VEJEZ</v>
      </c>
    </row>
    <row r="30" spans="2:10" ht="54.95" customHeight="1" x14ac:dyDescent="0.25">
      <c r="B30" s="116"/>
      <c r="C30" s="122"/>
      <c r="D30" s="122" t="s">
        <v>7</v>
      </c>
      <c r="E30" s="122">
        <v>65</v>
      </c>
      <c r="F30" s="123">
        <v>43167</v>
      </c>
      <c r="G30" s="62" t="s">
        <v>295</v>
      </c>
      <c r="H30" s="62" t="s">
        <v>292</v>
      </c>
      <c r="I30" s="123">
        <v>43171</v>
      </c>
      <c r="J30" t="str">
        <f t="shared" si="0"/>
        <v>VEJEZ</v>
      </c>
    </row>
    <row r="31" spans="2:10" ht="54.95" customHeight="1" x14ac:dyDescent="0.25">
      <c r="B31" s="116"/>
      <c r="C31" s="122" t="s">
        <v>6</v>
      </c>
      <c r="D31" s="122"/>
      <c r="E31" s="122">
        <v>65</v>
      </c>
      <c r="F31" s="123">
        <v>43168</v>
      </c>
      <c r="G31" s="62" t="s">
        <v>42</v>
      </c>
      <c r="H31" s="62" t="s">
        <v>292</v>
      </c>
      <c r="I31" s="123">
        <v>43172</v>
      </c>
      <c r="J31" t="str">
        <f t="shared" si="0"/>
        <v>VEJEZ</v>
      </c>
    </row>
    <row r="32" spans="2:10" ht="54.95" customHeight="1" x14ac:dyDescent="0.25">
      <c r="B32" s="116"/>
      <c r="C32" s="122"/>
      <c r="D32" s="122" t="s">
        <v>7</v>
      </c>
      <c r="E32" s="122">
        <v>90</v>
      </c>
      <c r="F32" s="123">
        <v>43171</v>
      </c>
      <c r="G32" s="62" t="s">
        <v>295</v>
      </c>
      <c r="H32" s="62" t="s">
        <v>293</v>
      </c>
      <c r="I32" s="123">
        <v>43173</v>
      </c>
      <c r="J32" t="str">
        <f t="shared" si="0"/>
        <v>VEJEZ</v>
      </c>
    </row>
    <row r="33" spans="2:10" ht="54.95" customHeight="1" x14ac:dyDescent="0.25">
      <c r="B33" s="116"/>
      <c r="C33" s="122"/>
      <c r="D33" s="122" t="s">
        <v>7</v>
      </c>
      <c r="E33" s="122">
        <v>63</v>
      </c>
      <c r="F33" s="123">
        <v>43175</v>
      </c>
      <c r="G33" s="62" t="s">
        <v>101</v>
      </c>
      <c r="H33" s="62" t="s">
        <v>292</v>
      </c>
      <c r="I33" s="123">
        <v>43178</v>
      </c>
      <c r="J33" t="str">
        <f t="shared" si="0"/>
        <v>VEJEZ</v>
      </c>
    </row>
    <row r="34" spans="2:10" ht="54.95" customHeight="1" x14ac:dyDescent="0.25">
      <c r="B34" s="116"/>
      <c r="C34" s="122"/>
      <c r="D34" s="122" t="s">
        <v>7</v>
      </c>
      <c r="E34" s="63">
        <v>92</v>
      </c>
      <c r="F34" s="123">
        <v>43177</v>
      </c>
      <c r="G34" s="62" t="s">
        <v>124</v>
      </c>
      <c r="H34" s="62" t="s">
        <v>292</v>
      </c>
      <c r="I34" s="122" t="s">
        <v>212</v>
      </c>
      <c r="J34" t="str">
        <f t="shared" si="0"/>
        <v>VEJEZ</v>
      </c>
    </row>
    <row r="35" spans="2:10" ht="42.75" customHeight="1" x14ac:dyDescent="0.25">
      <c r="B35" s="34"/>
      <c r="C35" s="213">
        <f>COUNTA(C25:C34)</f>
        <v>5</v>
      </c>
      <c r="D35" s="213">
        <f>COUNTA(D25:D34)</f>
        <v>5</v>
      </c>
      <c r="E35" s="131"/>
      <c r="F35" s="132"/>
      <c r="G35" s="133"/>
      <c r="H35" s="133"/>
      <c r="I35" s="132"/>
    </row>
    <row r="36" spans="2:10" ht="54.95" customHeight="1" x14ac:dyDescent="0.25">
      <c r="B36" s="130" t="s">
        <v>13</v>
      </c>
      <c r="C36" s="122"/>
      <c r="D36" s="122" t="s">
        <v>7</v>
      </c>
      <c r="E36" s="122">
        <v>70</v>
      </c>
      <c r="F36" s="123">
        <v>43180</v>
      </c>
      <c r="G36" s="67" t="s">
        <v>42</v>
      </c>
      <c r="H36" s="67" t="s">
        <v>292</v>
      </c>
      <c r="I36" s="123">
        <v>43193</v>
      </c>
      <c r="J36" t="str">
        <f t="shared" si="0"/>
        <v>VEJEZ</v>
      </c>
    </row>
    <row r="37" spans="2:10" ht="54.95" customHeight="1" x14ac:dyDescent="0.25">
      <c r="B37" s="116"/>
      <c r="C37" s="122" t="s">
        <v>6</v>
      </c>
      <c r="D37" s="125"/>
      <c r="E37" s="122">
        <v>46</v>
      </c>
      <c r="F37" s="123">
        <v>43187</v>
      </c>
      <c r="G37" s="67" t="s">
        <v>227</v>
      </c>
      <c r="H37" s="67" t="s">
        <v>292</v>
      </c>
      <c r="I37" s="123">
        <v>43193</v>
      </c>
      <c r="J37" t="str">
        <f t="shared" si="0"/>
        <v>ADULTEZ</v>
      </c>
    </row>
    <row r="38" spans="2:10" ht="54.95" customHeight="1" x14ac:dyDescent="0.25">
      <c r="B38" s="116"/>
      <c r="C38" s="122"/>
      <c r="D38" s="122" t="s">
        <v>7</v>
      </c>
      <c r="E38" s="122">
        <v>48</v>
      </c>
      <c r="F38" s="123">
        <v>43186</v>
      </c>
      <c r="G38" s="67" t="s">
        <v>227</v>
      </c>
      <c r="H38" s="67" t="s">
        <v>292</v>
      </c>
      <c r="I38" s="123">
        <v>43193</v>
      </c>
      <c r="J38" t="str">
        <f t="shared" si="0"/>
        <v>ADULTEZ</v>
      </c>
    </row>
    <row r="39" spans="2:10" ht="54.95" customHeight="1" x14ac:dyDescent="0.25">
      <c r="B39" s="116"/>
      <c r="C39" s="122" t="s">
        <v>6</v>
      </c>
      <c r="D39" s="122"/>
      <c r="E39" s="122">
        <v>46</v>
      </c>
      <c r="F39" s="123">
        <v>43178</v>
      </c>
      <c r="G39" s="67" t="s">
        <v>295</v>
      </c>
      <c r="H39" s="67" t="s">
        <v>292</v>
      </c>
      <c r="I39" s="123">
        <v>43193</v>
      </c>
      <c r="J39" t="str">
        <f t="shared" si="0"/>
        <v>ADULTEZ</v>
      </c>
    </row>
    <row r="40" spans="2:10" ht="54.95" customHeight="1" x14ac:dyDescent="0.25">
      <c r="B40" s="116"/>
      <c r="C40" s="122"/>
      <c r="D40" s="122" t="s">
        <v>7</v>
      </c>
      <c r="E40" s="122">
        <v>85</v>
      </c>
      <c r="F40" s="122" t="s">
        <v>213</v>
      </c>
      <c r="G40" s="67" t="s">
        <v>295</v>
      </c>
      <c r="H40" s="67" t="s">
        <v>292</v>
      </c>
      <c r="I40" s="123">
        <v>43193</v>
      </c>
      <c r="J40" t="str">
        <f t="shared" si="0"/>
        <v>VEJEZ</v>
      </c>
    </row>
    <row r="41" spans="2:10" ht="54.95" customHeight="1" x14ac:dyDescent="0.25">
      <c r="B41" s="116"/>
      <c r="C41" s="122" t="s">
        <v>6</v>
      </c>
      <c r="D41" s="122"/>
      <c r="E41" s="122">
        <v>81</v>
      </c>
      <c r="F41" s="123">
        <v>43182</v>
      </c>
      <c r="G41" s="67" t="s">
        <v>121</v>
      </c>
      <c r="H41" s="67" t="s">
        <v>292</v>
      </c>
      <c r="I41" s="123">
        <v>43194</v>
      </c>
      <c r="J41" t="str">
        <f t="shared" si="0"/>
        <v>VEJEZ</v>
      </c>
    </row>
    <row r="42" spans="2:10" ht="54.95" customHeight="1" x14ac:dyDescent="0.25">
      <c r="B42" s="116"/>
      <c r="C42" s="122"/>
      <c r="D42" s="122" t="s">
        <v>7</v>
      </c>
      <c r="E42" s="122">
        <v>79</v>
      </c>
      <c r="F42" s="123">
        <v>43186</v>
      </c>
      <c r="G42" s="67" t="s">
        <v>124</v>
      </c>
      <c r="H42" s="67" t="s">
        <v>292</v>
      </c>
      <c r="I42" s="123">
        <v>43195</v>
      </c>
      <c r="J42" t="str">
        <f t="shared" si="0"/>
        <v>VEJEZ</v>
      </c>
    </row>
    <row r="43" spans="2:10" ht="54.95" customHeight="1" x14ac:dyDescent="0.25">
      <c r="B43" s="116"/>
      <c r="C43" s="122"/>
      <c r="D43" s="122" t="s">
        <v>7</v>
      </c>
      <c r="E43" s="122">
        <v>53</v>
      </c>
      <c r="F43" s="123">
        <v>43188</v>
      </c>
      <c r="G43" s="67" t="s">
        <v>42</v>
      </c>
      <c r="H43" s="67" t="s">
        <v>292</v>
      </c>
      <c r="I43" s="123">
        <v>43195</v>
      </c>
      <c r="J43" t="str">
        <f t="shared" si="0"/>
        <v>ADULTEZ</v>
      </c>
    </row>
    <row r="44" spans="2:10" ht="54.95" customHeight="1" x14ac:dyDescent="0.25">
      <c r="B44" s="116"/>
      <c r="C44" s="122"/>
      <c r="D44" s="122" t="s">
        <v>7</v>
      </c>
      <c r="E44" s="122">
        <v>88</v>
      </c>
      <c r="F44" s="66">
        <v>43195</v>
      </c>
      <c r="G44" s="67" t="s">
        <v>295</v>
      </c>
      <c r="H44" s="67" t="s">
        <v>293</v>
      </c>
      <c r="I44" s="123">
        <v>43195</v>
      </c>
      <c r="J44" t="str">
        <f t="shared" si="0"/>
        <v>VEJEZ</v>
      </c>
    </row>
    <row r="45" spans="2:10" ht="54.95" customHeight="1" x14ac:dyDescent="0.25">
      <c r="B45" s="116"/>
      <c r="C45" s="122" t="s">
        <v>6</v>
      </c>
      <c r="D45" s="122"/>
      <c r="E45" s="122">
        <v>67</v>
      </c>
      <c r="F45" s="123">
        <v>43196</v>
      </c>
      <c r="G45" s="67" t="s">
        <v>295</v>
      </c>
      <c r="H45" s="67" t="s">
        <v>293</v>
      </c>
      <c r="I45" s="123">
        <v>43196</v>
      </c>
      <c r="J45" t="str">
        <f t="shared" si="0"/>
        <v>VEJEZ</v>
      </c>
    </row>
    <row r="46" spans="2:10" ht="54.95" customHeight="1" x14ac:dyDescent="0.25">
      <c r="B46" s="116"/>
      <c r="C46" s="122"/>
      <c r="D46" s="122" t="s">
        <v>7</v>
      </c>
      <c r="E46" s="122">
        <v>76</v>
      </c>
      <c r="F46" s="123">
        <v>43190</v>
      </c>
      <c r="G46" s="67" t="s">
        <v>295</v>
      </c>
      <c r="H46" s="67" t="s">
        <v>293</v>
      </c>
      <c r="I46" s="123">
        <v>43201</v>
      </c>
      <c r="J46" t="str">
        <f t="shared" si="0"/>
        <v>VEJEZ</v>
      </c>
    </row>
    <row r="47" spans="2:10" ht="54.95" customHeight="1" x14ac:dyDescent="0.25">
      <c r="B47" s="116"/>
      <c r="C47" s="122" t="s">
        <v>6</v>
      </c>
      <c r="D47" s="122"/>
      <c r="E47" s="122">
        <v>54</v>
      </c>
      <c r="F47" s="123">
        <v>43200</v>
      </c>
      <c r="G47" s="67" t="s">
        <v>295</v>
      </c>
      <c r="H47" s="67" t="s">
        <v>293</v>
      </c>
      <c r="I47" s="123">
        <v>43202</v>
      </c>
      <c r="J47" t="str">
        <f t="shared" si="0"/>
        <v>ADULTEZ</v>
      </c>
    </row>
    <row r="48" spans="2:10" ht="54.95" customHeight="1" x14ac:dyDescent="0.25">
      <c r="B48" s="116"/>
      <c r="C48" s="122"/>
      <c r="D48" s="122" t="s">
        <v>7</v>
      </c>
      <c r="E48" s="122">
        <v>81</v>
      </c>
      <c r="F48" s="123">
        <v>43196</v>
      </c>
      <c r="G48" s="67" t="s">
        <v>295</v>
      </c>
      <c r="H48" s="67" t="s">
        <v>293</v>
      </c>
      <c r="I48" s="123">
        <v>43202</v>
      </c>
      <c r="J48" t="str">
        <f t="shared" si="0"/>
        <v>VEJEZ</v>
      </c>
    </row>
    <row r="49" spans="2:10" ht="30" x14ac:dyDescent="0.25">
      <c r="B49" s="116"/>
      <c r="C49" s="122" t="s">
        <v>6</v>
      </c>
      <c r="D49" s="122"/>
      <c r="E49" s="122">
        <v>78</v>
      </c>
      <c r="F49" s="66">
        <v>43203</v>
      </c>
      <c r="G49" s="67" t="s">
        <v>214</v>
      </c>
      <c r="H49" s="67" t="s">
        <v>292</v>
      </c>
      <c r="I49" s="123">
        <v>43207</v>
      </c>
      <c r="J49" t="str">
        <f t="shared" si="0"/>
        <v>VEJEZ</v>
      </c>
    </row>
    <row r="50" spans="2:10" ht="54.95" customHeight="1" x14ac:dyDescent="0.25">
      <c r="B50" s="116"/>
      <c r="C50" s="122"/>
      <c r="D50" s="122" t="s">
        <v>7</v>
      </c>
      <c r="E50" s="122">
        <v>91</v>
      </c>
      <c r="F50" s="66">
        <v>43204</v>
      </c>
      <c r="G50" s="67" t="s">
        <v>295</v>
      </c>
      <c r="H50" s="67" t="s">
        <v>293</v>
      </c>
      <c r="I50" s="123">
        <v>43207</v>
      </c>
      <c r="J50" t="str">
        <f t="shared" si="0"/>
        <v>VEJEZ</v>
      </c>
    </row>
    <row r="51" spans="2:10" ht="54.95" customHeight="1" x14ac:dyDescent="0.25">
      <c r="B51" s="116"/>
      <c r="C51" s="122" t="s">
        <v>6</v>
      </c>
      <c r="D51" s="122"/>
      <c r="E51" s="122">
        <v>85</v>
      </c>
      <c r="F51" s="66">
        <v>43202</v>
      </c>
      <c r="G51" s="67" t="s">
        <v>295</v>
      </c>
      <c r="H51" s="67" t="s">
        <v>293</v>
      </c>
      <c r="I51" s="123">
        <v>43208</v>
      </c>
      <c r="J51" t="str">
        <f t="shared" si="0"/>
        <v>VEJEZ</v>
      </c>
    </row>
    <row r="52" spans="2:10" ht="54.95" customHeight="1" x14ac:dyDescent="0.25">
      <c r="B52" s="116"/>
      <c r="C52" s="122"/>
      <c r="D52" s="122" t="s">
        <v>7</v>
      </c>
      <c r="E52" s="122">
        <v>83</v>
      </c>
      <c r="F52" s="66">
        <v>43210</v>
      </c>
      <c r="G52" s="67" t="s">
        <v>215</v>
      </c>
      <c r="H52" s="67" t="s">
        <v>292</v>
      </c>
      <c r="I52" s="123">
        <v>43210</v>
      </c>
      <c r="J52" t="str">
        <f t="shared" si="0"/>
        <v>VEJEZ</v>
      </c>
    </row>
    <row r="53" spans="2:10" ht="54.95" customHeight="1" x14ac:dyDescent="0.25">
      <c r="B53" s="116"/>
      <c r="C53" s="122"/>
      <c r="D53" s="122" t="s">
        <v>7</v>
      </c>
      <c r="E53" s="65">
        <v>31</v>
      </c>
      <c r="F53" s="66">
        <v>43191</v>
      </c>
      <c r="G53" s="67" t="s">
        <v>296</v>
      </c>
      <c r="H53" s="67" t="s">
        <v>88</v>
      </c>
      <c r="I53" s="123">
        <v>43210</v>
      </c>
      <c r="J53" t="str">
        <f t="shared" si="0"/>
        <v>ADULTEZ</v>
      </c>
    </row>
    <row r="54" spans="2:10" ht="54.95" customHeight="1" x14ac:dyDescent="0.25">
      <c r="B54" s="116"/>
      <c r="C54" s="122" t="s">
        <v>6</v>
      </c>
      <c r="D54" s="122"/>
      <c r="E54" s="65">
        <v>86</v>
      </c>
      <c r="F54" s="66">
        <v>43193</v>
      </c>
      <c r="G54" s="67" t="s">
        <v>295</v>
      </c>
      <c r="H54" s="67" t="s">
        <v>293</v>
      </c>
      <c r="I54" s="123">
        <v>43210</v>
      </c>
      <c r="J54" t="str">
        <f t="shared" si="0"/>
        <v>VEJEZ</v>
      </c>
    </row>
    <row r="55" spans="2:10" ht="54.95" customHeight="1" x14ac:dyDescent="0.25">
      <c r="B55" s="116"/>
      <c r="C55" s="122"/>
      <c r="D55" s="122" t="s">
        <v>7</v>
      </c>
      <c r="E55" s="122">
        <v>66</v>
      </c>
      <c r="F55" s="66">
        <v>43213</v>
      </c>
      <c r="G55" s="67" t="s">
        <v>295</v>
      </c>
      <c r="H55" s="67" t="s">
        <v>293</v>
      </c>
      <c r="I55" s="123">
        <v>43215</v>
      </c>
      <c r="J55" t="str">
        <f t="shared" si="0"/>
        <v>VEJEZ</v>
      </c>
    </row>
    <row r="56" spans="2:10" ht="54.95" customHeight="1" x14ac:dyDescent="0.25">
      <c r="B56" s="116"/>
      <c r="C56" s="122"/>
      <c r="D56" s="122" t="s">
        <v>7</v>
      </c>
      <c r="E56" s="122">
        <v>87</v>
      </c>
      <c r="F56" s="123">
        <v>43207</v>
      </c>
      <c r="G56" s="67" t="s">
        <v>295</v>
      </c>
      <c r="H56" s="67" t="s">
        <v>293</v>
      </c>
      <c r="I56" s="123">
        <v>43215</v>
      </c>
      <c r="J56" t="str">
        <f t="shared" si="0"/>
        <v>VEJEZ</v>
      </c>
    </row>
    <row r="57" spans="2:10" ht="54.95" customHeight="1" x14ac:dyDescent="0.25">
      <c r="B57" s="116"/>
      <c r="C57" s="122" t="s">
        <v>6</v>
      </c>
      <c r="D57" s="122"/>
      <c r="E57" s="122">
        <v>28</v>
      </c>
      <c r="F57" s="123">
        <v>43203</v>
      </c>
      <c r="G57" s="67" t="s">
        <v>295</v>
      </c>
      <c r="H57" s="67" t="s">
        <v>88</v>
      </c>
      <c r="I57" s="123">
        <v>43217</v>
      </c>
      <c r="J57" t="str">
        <f t="shared" si="0"/>
        <v>ADULTEZ</v>
      </c>
    </row>
    <row r="58" spans="2:10" ht="54.95" customHeight="1" x14ac:dyDescent="0.25">
      <c r="B58" s="116"/>
      <c r="C58" s="122"/>
      <c r="D58" s="122" t="s">
        <v>7</v>
      </c>
      <c r="E58" s="122">
        <v>84</v>
      </c>
      <c r="F58" s="123">
        <v>43216</v>
      </c>
      <c r="G58" s="67" t="s">
        <v>295</v>
      </c>
      <c r="H58" s="67" t="s">
        <v>293</v>
      </c>
      <c r="I58" s="123">
        <v>43220</v>
      </c>
      <c r="J58" t="str">
        <f t="shared" si="0"/>
        <v>VEJEZ</v>
      </c>
    </row>
    <row r="59" spans="2:10" ht="44.25" customHeight="1" x14ac:dyDescent="0.25">
      <c r="B59" s="34"/>
      <c r="C59" s="209">
        <f>COUNTA(C36:C58)</f>
        <v>9</v>
      </c>
      <c r="D59" s="209">
        <f>COUNTA(D36:D58)</f>
        <v>14</v>
      </c>
      <c r="E59" s="119"/>
      <c r="F59" s="120"/>
      <c r="G59" s="121"/>
      <c r="H59" s="121"/>
      <c r="I59" s="120"/>
    </row>
    <row r="60" spans="2:10" ht="30" x14ac:dyDescent="0.25">
      <c r="B60" s="115" t="s">
        <v>14</v>
      </c>
      <c r="C60" s="122" t="s">
        <v>6</v>
      </c>
      <c r="D60" s="122"/>
      <c r="E60" s="122">
        <v>44</v>
      </c>
      <c r="F60" s="123">
        <v>43226</v>
      </c>
      <c r="G60" s="67" t="s">
        <v>124</v>
      </c>
      <c r="H60" s="67" t="s">
        <v>292</v>
      </c>
      <c r="I60" s="123">
        <v>43231</v>
      </c>
      <c r="J60" t="str">
        <f t="shared" si="0"/>
        <v>ADULTEZ</v>
      </c>
    </row>
    <row r="61" spans="2:10" ht="54.95" customHeight="1" x14ac:dyDescent="0.25">
      <c r="B61" s="116"/>
      <c r="C61" s="122"/>
      <c r="D61" s="122" t="s">
        <v>7</v>
      </c>
      <c r="E61" s="122">
        <v>81</v>
      </c>
      <c r="F61" s="123">
        <v>43227</v>
      </c>
      <c r="G61" s="67" t="s">
        <v>295</v>
      </c>
      <c r="H61" s="67" t="s">
        <v>293</v>
      </c>
      <c r="I61" s="123">
        <v>43231</v>
      </c>
      <c r="J61" t="str">
        <f t="shared" si="0"/>
        <v>VEJEZ</v>
      </c>
    </row>
    <row r="62" spans="2:10" ht="54.95" customHeight="1" x14ac:dyDescent="0.25">
      <c r="B62" s="116"/>
      <c r="C62" s="122"/>
      <c r="D62" s="122" t="s">
        <v>7</v>
      </c>
      <c r="E62" s="122">
        <v>71</v>
      </c>
      <c r="F62" s="123">
        <v>43236</v>
      </c>
      <c r="G62" s="67" t="s">
        <v>42</v>
      </c>
      <c r="H62" s="67" t="s">
        <v>292</v>
      </c>
      <c r="I62" s="123">
        <v>43237</v>
      </c>
      <c r="J62" t="str">
        <f t="shared" si="0"/>
        <v>VEJEZ</v>
      </c>
    </row>
    <row r="63" spans="2:10" ht="54.95" customHeight="1" x14ac:dyDescent="0.25">
      <c r="B63" s="116"/>
      <c r="C63" s="122" t="s">
        <v>6</v>
      </c>
      <c r="D63" s="122"/>
      <c r="E63" s="122">
        <v>50</v>
      </c>
      <c r="F63" s="123">
        <v>43234</v>
      </c>
      <c r="G63" s="67" t="s">
        <v>295</v>
      </c>
      <c r="H63" s="67" t="s">
        <v>293</v>
      </c>
      <c r="I63" s="123">
        <v>43238</v>
      </c>
      <c r="J63" t="str">
        <f t="shared" si="0"/>
        <v>ADULTEZ</v>
      </c>
    </row>
    <row r="64" spans="2:10" ht="54.95" customHeight="1" x14ac:dyDescent="0.25">
      <c r="B64" s="116"/>
      <c r="C64" s="122" t="s">
        <v>6</v>
      </c>
      <c r="D64" s="122"/>
      <c r="E64" s="122">
        <v>77</v>
      </c>
      <c r="F64" s="123">
        <v>43235</v>
      </c>
      <c r="G64" s="67" t="s">
        <v>57</v>
      </c>
      <c r="H64" s="67" t="s">
        <v>292</v>
      </c>
      <c r="I64" s="123">
        <v>43241</v>
      </c>
      <c r="J64" t="str">
        <f t="shared" si="0"/>
        <v>VEJEZ</v>
      </c>
    </row>
    <row r="65" spans="2:10" ht="54.95" customHeight="1" x14ac:dyDescent="0.25">
      <c r="B65" s="116"/>
      <c r="C65" s="122" t="s">
        <v>6</v>
      </c>
      <c r="D65" s="122"/>
      <c r="E65" s="122">
        <v>35</v>
      </c>
      <c r="F65" s="123">
        <v>43236</v>
      </c>
      <c r="G65" s="67" t="s">
        <v>295</v>
      </c>
      <c r="H65" s="67" t="s">
        <v>88</v>
      </c>
      <c r="I65" s="123">
        <v>43245</v>
      </c>
      <c r="J65" t="str">
        <f t="shared" si="0"/>
        <v>ADULTEZ</v>
      </c>
    </row>
    <row r="66" spans="2:10" ht="54.95" customHeight="1" x14ac:dyDescent="0.25">
      <c r="B66" s="116"/>
      <c r="C66" s="122"/>
      <c r="D66" s="122" t="s">
        <v>7</v>
      </c>
      <c r="E66" s="122">
        <v>92</v>
      </c>
      <c r="F66" s="123">
        <v>43244</v>
      </c>
      <c r="G66" s="67" t="s">
        <v>187</v>
      </c>
      <c r="H66" s="67" t="s">
        <v>292</v>
      </c>
      <c r="I66" s="123">
        <v>43249</v>
      </c>
      <c r="J66" t="str">
        <f t="shared" si="0"/>
        <v>VEJEZ</v>
      </c>
    </row>
    <row r="67" spans="2:10" ht="30" x14ac:dyDescent="0.25">
      <c r="B67" s="116"/>
      <c r="C67" s="122"/>
      <c r="D67" s="122" t="s">
        <v>7</v>
      </c>
      <c r="E67" s="122">
        <v>51</v>
      </c>
      <c r="F67" s="123">
        <v>43247</v>
      </c>
      <c r="G67" s="67" t="s">
        <v>124</v>
      </c>
      <c r="H67" s="67" t="s">
        <v>292</v>
      </c>
      <c r="I67" s="123">
        <v>43249</v>
      </c>
      <c r="J67" t="str">
        <f t="shared" si="0"/>
        <v>ADULTEZ</v>
      </c>
    </row>
    <row r="68" spans="2:10" ht="54.95" customHeight="1" x14ac:dyDescent="0.25">
      <c r="B68" s="116"/>
      <c r="C68" s="122" t="s">
        <v>6</v>
      </c>
      <c r="D68" s="122"/>
      <c r="E68" s="122">
        <v>48</v>
      </c>
      <c r="F68" s="123">
        <v>43245</v>
      </c>
      <c r="G68" s="67" t="s">
        <v>124</v>
      </c>
      <c r="H68" s="67" t="s">
        <v>292</v>
      </c>
      <c r="I68" s="123">
        <v>43250</v>
      </c>
      <c r="J68" t="str">
        <f t="shared" si="0"/>
        <v>ADULTEZ</v>
      </c>
    </row>
    <row r="69" spans="2:10" ht="39.75" customHeight="1" x14ac:dyDescent="0.25">
      <c r="B69" s="34"/>
      <c r="C69" s="209">
        <f>COUNTA(C60:C68)</f>
        <v>5</v>
      </c>
      <c r="D69" s="209">
        <f>COUNTA(D60:D68)</f>
        <v>4</v>
      </c>
      <c r="E69" s="119"/>
      <c r="F69" s="120"/>
      <c r="G69" s="121"/>
      <c r="H69" s="121"/>
      <c r="I69" s="120"/>
    </row>
    <row r="70" spans="2:10" ht="54.95" customHeight="1" x14ac:dyDescent="0.25">
      <c r="B70" s="115" t="s">
        <v>15</v>
      </c>
      <c r="C70" s="122" t="s">
        <v>6</v>
      </c>
      <c r="D70" s="122"/>
      <c r="E70" s="122">
        <v>57</v>
      </c>
      <c r="F70" s="123">
        <v>43248</v>
      </c>
      <c r="G70" s="67" t="s">
        <v>124</v>
      </c>
      <c r="H70" s="67" t="s">
        <v>293</v>
      </c>
      <c r="I70" s="123">
        <v>43252</v>
      </c>
      <c r="J70" t="str">
        <f t="shared" ref="J70:J132" si="1">IF(E70&lt;=5,"PRIMERA INFANCIA",IF(E70&lt;=11,"INFANCIA",IF(E70&lt;=18,"ADOLESCENCIA",IF(E70&lt;=26,"JUVENTUD",IF(E70&lt;=59,"ADULTEZ",IF(E70&gt;=60,"VEJEZ"))))))</f>
        <v>ADULTEZ</v>
      </c>
    </row>
    <row r="71" spans="2:10" ht="54.95" customHeight="1" x14ac:dyDescent="0.25">
      <c r="B71" s="116"/>
      <c r="C71" s="122"/>
      <c r="D71" s="122" t="s">
        <v>7</v>
      </c>
      <c r="E71" s="122">
        <v>47</v>
      </c>
      <c r="F71" s="123">
        <v>43249</v>
      </c>
      <c r="G71" s="67" t="s">
        <v>124</v>
      </c>
      <c r="H71" s="67" t="s">
        <v>292</v>
      </c>
      <c r="I71" s="123">
        <v>43252</v>
      </c>
      <c r="J71" t="str">
        <f t="shared" si="1"/>
        <v>ADULTEZ</v>
      </c>
    </row>
    <row r="72" spans="2:10" ht="54.95" customHeight="1" x14ac:dyDescent="0.25">
      <c r="B72" s="116"/>
      <c r="C72" s="122"/>
      <c r="D72" s="122" t="s">
        <v>7</v>
      </c>
      <c r="E72" s="122">
        <v>80</v>
      </c>
      <c r="F72" s="123">
        <v>43249</v>
      </c>
      <c r="G72" s="67" t="s">
        <v>295</v>
      </c>
      <c r="H72" s="67" t="s">
        <v>293</v>
      </c>
      <c r="I72" s="123">
        <v>43255</v>
      </c>
      <c r="J72" t="str">
        <f t="shared" si="1"/>
        <v>VEJEZ</v>
      </c>
    </row>
    <row r="73" spans="2:10" ht="30" x14ac:dyDescent="0.25">
      <c r="B73" s="116"/>
      <c r="C73" s="122" t="s">
        <v>6</v>
      </c>
      <c r="D73" s="122"/>
      <c r="E73" s="122">
        <v>39</v>
      </c>
      <c r="F73" s="123">
        <v>43251</v>
      </c>
      <c r="G73" s="67" t="s">
        <v>124</v>
      </c>
      <c r="H73" s="67" t="s">
        <v>292</v>
      </c>
      <c r="I73" s="123">
        <v>43255</v>
      </c>
      <c r="J73" t="str">
        <f t="shared" si="1"/>
        <v>ADULTEZ</v>
      </c>
    </row>
    <row r="74" spans="2:10" ht="30" x14ac:dyDescent="0.25">
      <c r="B74" s="116"/>
      <c r="C74" s="122"/>
      <c r="D74" s="122" t="s">
        <v>7</v>
      </c>
      <c r="E74" s="122">
        <v>82</v>
      </c>
      <c r="F74" s="123">
        <v>43250</v>
      </c>
      <c r="G74" s="67" t="s">
        <v>42</v>
      </c>
      <c r="H74" s="67" t="s">
        <v>292</v>
      </c>
      <c r="I74" s="123">
        <v>43255</v>
      </c>
      <c r="J74" t="str">
        <f t="shared" si="1"/>
        <v>VEJEZ</v>
      </c>
    </row>
    <row r="75" spans="2:10" ht="54.95" customHeight="1" x14ac:dyDescent="0.25">
      <c r="B75" s="116"/>
      <c r="C75" s="122"/>
      <c r="D75" s="122" t="s">
        <v>7</v>
      </c>
      <c r="E75" s="122">
        <v>81</v>
      </c>
      <c r="F75" s="123">
        <v>43262</v>
      </c>
      <c r="G75" s="67" t="s">
        <v>295</v>
      </c>
      <c r="H75" s="67" t="s">
        <v>293</v>
      </c>
      <c r="I75" s="123">
        <v>43262</v>
      </c>
      <c r="J75" t="str">
        <f t="shared" si="1"/>
        <v>VEJEZ</v>
      </c>
    </row>
    <row r="76" spans="2:10" ht="54.95" customHeight="1" x14ac:dyDescent="0.25">
      <c r="B76" s="116"/>
      <c r="C76" s="122" t="s">
        <v>6</v>
      </c>
      <c r="D76" s="122"/>
      <c r="E76" s="122">
        <v>35</v>
      </c>
      <c r="F76" s="123">
        <v>43260</v>
      </c>
      <c r="G76" s="67" t="s">
        <v>295</v>
      </c>
      <c r="H76" s="67" t="s">
        <v>292</v>
      </c>
      <c r="I76" s="123">
        <v>43262</v>
      </c>
      <c r="J76" t="str">
        <f t="shared" si="1"/>
        <v>ADULTEZ</v>
      </c>
    </row>
    <row r="77" spans="2:10" ht="54.95" customHeight="1" x14ac:dyDescent="0.25">
      <c r="B77" s="116"/>
      <c r="C77" s="122"/>
      <c r="D77" s="122" t="s">
        <v>7</v>
      </c>
      <c r="E77" s="122">
        <v>80</v>
      </c>
      <c r="F77" s="123">
        <v>43262</v>
      </c>
      <c r="G77" s="67" t="s">
        <v>124</v>
      </c>
      <c r="H77" s="67" t="s">
        <v>292</v>
      </c>
      <c r="I77" s="123">
        <v>43264</v>
      </c>
      <c r="J77" t="str">
        <f t="shared" si="1"/>
        <v>VEJEZ</v>
      </c>
    </row>
    <row r="78" spans="2:10" ht="30" x14ac:dyDescent="0.25">
      <c r="B78" s="116"/>
      <c r="C78" s="122" t="s">
        <v>6</v>
      </c>
      <c r="D78" s="122"/>
      <c r="E78" s="122">
        <v>61</v>
      </c>
      <c r="F78" s="123">
        <v>43261</v>
      </c>
      <c r="G78" s="67" t="s">
        <v>124</v>
      </c>
      <c r="H78" s="67" t="s">
        <v>292</v>
      </c>
      <c r="I78" s="123">
        <v>43264</v>
      </c>
      <c r="J78" t="str">
        <f t="shared" si="1"/>
        <v>VEJEZ</v>
      </c>
    </row>
    <row r="79" spans="2:10" ht="54.95" customHeight="1" x14ac:dyDescent="0.25">
      <c r="B79" s="116"/>
      <c r="C79" s="122" t="s">
        <v>6</v>
      </c>
      <c r="D79" s="122"/>
      <c r="E79" s="122">
        <v>96</v>
      </c>
      <c r="F79" s="123">
        <v>43265</v>
      </c>
      <c r="G79" s="67" t="s">
        <v>295</v>
      </c>
      <c r="H79" s="67" t="s">
        <v>293</v>
      </c>
      <c r="I79" s="123">
        <v>43270</v>
      </c>
      <c r="J79" t="str">
        <f t="shared" si="1"/>
        <v>VEJEZ</v>
      </c>
    </row>
    <row r="80" spans="2:10" ht="54.95" customHeight="1" x14ac:dyDescent="0.25">
      <c r="B80" s="116"/>
      <c r="C80" s="122"/>
      <c r="D80" s="122" t="s">
        <v>7</v>
      </c>
      <c r="E80" s="122">
        <v>88</v>
      </c>
      <c r="F80" s="123">
        <v>43252</v>
      </c>
      <c r="G80" s="67" t="s">
        <v>216</v>
      </c>
      <c r="H80" s="67" t="s">
        <v>293</v>
      </c>
      <c r="I80" s="123">
        <v>43270</v>
      </c>
      <c r="J80" t="str">
        <f t="shared" si="1"/>
        <v>VEJEZ</v>
      </c>
    </row>
    <row r="81" spans="2:10" ht="54.95" customHeight="1" x14ac:dyDescent="0.25">
      <c r="B81" s="116"/>
      <c r="C81" s="122" t="s">
        <v>6</v>
      </c>
      <c r="D81" s="122"/>
      <c r="E81" s="122">
        <v>44</v>
      </c>
      <c r="F81" s="123">
        <v>43276</v>
      </c>
      <c r="G81" s="67" t="s">
        <v>295</v>
      </c>
      <c r="H81" s="67" t="s">
        <v>293</v>
      </c>
      <c r="I81" s="123">
        <v>43278</v>
      </c>
      <c r="J81" t="str">
        <f t="shared" si="1"/>
        <v>ADULTEZ</v>
      </c>
    </row>
    <row r="82" spans="2:10" ht="54.95" customHeight="1" x14ac:dyDescent="0.25">
      <c r="B82" s="116"/>
      <c r="C82" s="122"/>
      <c r="D82" s="122" t="s">
        <v>7</v>
      </c>
      <c r="E82" s="122">
        <v>73</v>
      </c>
      <c r="F82" s="123">
        <v>43259</v>
      </c>
      <c r="G82" s="67" t="s">
        <v>42</v>
      </c>
      <c r="H82" s="67" t="s">
        <v>293</v>
      </c>
      <c r="I82" s="123">
        <v>43278</v>
      </c>
      <c r="J82" t="str">
        <f t="shared" si="1"/>
        <v>VEJEZ</v>
      </c>
    </row>
    <row r="83" spans="2:10" ht="39.75" customHeight="1" x14ac:dyDescent="0.25">
      <c r="B83" s="34"/>
      <c r="C83" s="209">
        <f>COUNTA(C70:C82)</f>
        <v>6</v>
      </c>
      <c r="D83" s="209">
        <f>COUNTA(D70:D82)</f>
        <v>7</v>
      </c>
      <c r="E83" s="119"/>
      <c r="F83" s="120"/>
      <c r="G83" s="121"/>
      <c r="H83" s="121"/>
      <c r="I83" s="120"/>
    </row>
    <row r="84" spans="2:10" ht="54.95" customHeight="1" x14ac:dyDescent="0.25">
      <c r="B84" s="115" t="s">
        <v>16</v>
      </c>
      <c r="C84" s="122" t="s">
        <v>6</v>
      </c>
      <c r="D84" s="122"/>
      <c r="E84" s="122">
        <v>83</v>
      </c>
      <c r="F84" s="123">
        <v>43283</v>
      </c>
      <c r="G84" s="67" t="s">
        <v>295</v>
      </c>
      <c r="H84" s="67" t="s">
        <v>293</v>
      </c>
      <c r="I84" s="123">
        <v>43284</v>
      </c>
      <c r="J84" t="str">
        <f t="shared" si="1"/>
        <v>VEJEZ</v>
      </c>
    </row>
    <row r="85" spans="2:10" ht="54.95" customHeight="1" x14ac:dyDescent="0.25">
      <c r="B85" s="116"/>
      <c r="C85" s="122"/>
      <c r="D85" s="122" t="s">
        <v>7</v>
      </c>
      <c r="E85" s="122">
        <v>77</v>
      </c>
      <c r="F85" s="123">
        <v>43285</v>
      </c>
      <c r="G85" s="67" t="s">
        <v>295</v>
      </c>
      <c r="H85" s="99" t="s">
        <v>293</v>
      </c>
      <c r="I85" s="123">
        <v>43286</v>
      </c>
      <c r="J85" t="str">
        <f t="shared" si="1"/>
        <v>VEJEZ</v>
      </c>
    </row>
    <row r="86" spans="2:10" ht="54.95" customHeight="1" x14ac:dyDescent="0.25">
      <c r="B86" s="116"/>
      <c r="C86" s="122" t="s">
        <v>6</v>
      </c>
      <c r="D86" s="122"/>
      <c r="E86" s="122">
        <v>83</v>
      </c>
      <c r="F86" s="123">
        <v>43285</v>
      </c>
      <c r="G86" s="67" t="s">
        <v>295</v>
      </c>
      <c r="H86" s="67" t="s">
        <v>293</v>
      </c>
      <c r="I86" s="123">
        <v>43286</v>
      </c>
      <c r="J86" t="str">
        <f t="shared" si="1"/>
        <v>VEJEZ</v>
      </c>
    </row>
    <row r="87" spans="2:10" ht="54.95" customHeight="1" x14ac:dyDescent="0.25">
      <c r="B87" s="116"/>
      <c r="C87" s="122"/>
      <c r="D87" s="122" t="s">
        <v>7</v>
      </c>
      <c r="E87" s="122">
        <v>20</v>
      </c>
      <c r="F87" s="123">
        <v>43275</v>
      </c>
      <c r="G87" s="67" t="s">
        <v>295</v>
      </c>
      <c r="H87" s="67" t="s">
        <v>292</v>
      </c>
      <c r="I87" s="123">
        <v>43286</v>
      </c>
      <c r="J87" t="str">
        <f t="shared" si="1"/>
        <v>JUVENTUD</v>
      </c>
    </row>
    <row r="88" spans="2:10" ht="54.95" customHeight="1" x14ac:dyDescent="0.25">
      <c r="B88" s="116"/>
      <c r="C88" s="122" t="s">
        <v>6</v>
      </c>
      <c r="D88" s="122"/>
      <c r="E88" s="122">
        <v>78</v>
      </c>
      <c r="F88" s="123">
        <v>43289</v>
      </c>
      <c r="G88" s="67" t="s">
        <v>217</v>
      </c>
      <c r="H88" s="67" t="s">
        <v>292</v>
      </c>
      <c r="I88" s="123">
        <v>43290</v>
      </c>
      <c r="J88" t="str">
        <f t="shared" si="1"/>
        <v>VEJEZ</v>
      </c>
    </row>
    <row r="89" spans="2:10" ht="54.95" customHeight="1" x14ac:dyDescent="0.25">
      <c r="B89" s="116"/>
      <c r="C89" s="122" t="s">
        <v>6</v>
      </c>
      <c r="D89" s="122"/>
      <c r="E89" s="122">
        <v>47</v>
      </c>
      <c r="F89" s="123">
        <v>43287</v>
      </c>
      <c r="G89" s="67" t="s">
        <v>321</v>
      </c>
      <c r="H89" s="67" t="s">
        <v>104</v>
      </c>
      <c r="I89" s="123">
        <v>43293</v>
      </c>
      <c r="J89" t="str">
        <f t="shared" si="1"/>
        <v>ADULTEZ</v>
      </c>
    </row>
    <row r="90" spans="2:10" ht="54.95" customHeight="1" x14ac:dyDescent="0.25">
      <c r="B90" s="116"/>
      <c r="C90" s="122"/>
      <c r="D90" s="122" t="s">
        <v>7</v>
      </c>
      <c r="E90" s="122">
        <v>68</v>
      </c>
      <c r="F90" s="123">
        <v>43290</v>
      </c>
      <c r="G90" s="67" t="s">
        <v>295</v>
      </c>
      <c r="H90" s="99" t="s">
        <v>293</v>
      </c>
      <c r="I90" s="123">
        <v>43293</v>
      </c>
      <c r="J90" t="str">
        <f t="shared" si="1"/>
        <v>VEJEZ</v>
      </c>
    </row>
    <row r="91" spans="2:10" ht="54.95" customHeight="1" x14ac:dyDescent="0.25">
      <c r="B91" s="116"/>
      <c r="C91" s="122" t="s">
        <v>6</v>
      </c>
      <c r="D91" s="122"/>
      <c r="E91" s="122">
        <v>53</v>
      </c>
      <c r="F91" s="123">
        <v>43294</v>
      </c>
      <c r="G91" s="67" t="s">
        <v>295</v>
      </c>
      <c r="H91" s="67" t="s">
        <v>91</v>
      </c>
      <c r="I91" s="123">
        <v>43294</v>
      </c>
      <c r="J91" t="str">
        <f t="shared" si="1"/>
        <v>ADULTEZ</v>
      </c>
    </row>
    <row r="92" spans="2:10" ht="45" x14ac:dyDescent="0.25">
      <c r="B92" s="116"/>
      <c r="C92" s="122" t="s">
        <v>6</v>
      </c>
      <c r="D92" s="122"/>
      <c r="E92" s="122">
        <v>51</v>
      </c>
      <c r="F92" s="123">
        <v>43291</v>
      </c>
      <c r="G92" s="67" t="s">
        <v>217</v>
      </c>
      <c r="H92" s="67" t="s">
        <v>292</v>
      </c>
      <c r="I92" s="123">
        <v>43297</v>
      </c>
      <c r="J92" t="str">
        <f t="shared" si="1"/>
        <v>ADULTEZ</v>
      </c>
    </row>
    <row r="93" spans="2:10" ht="45" x14ac:dyDescent="0.25">
      <c r="B93" s="116"/>
      <c r="C93" s="122" t="s">
        <v>6</v>
      </c>
      <c r="D93" s="122"/>
      <c r="E93" s="122">
        <v>52</v>
      </c>
      <c r="F93" s="123">
        <v>43280</v>
      </c>
      <c r="G93" s="67" t="s">
        <v>218</v>
      </c>
      <c r="H93" s="67" t="s">
        <v>88</v>
      </c>
      <c r="I93" s="123">
        <v>43297</v>
      </c>
      <c r="J93" t="str">
        <f t="shared" si="1"/>
        <v>ADULTEZ</v>
      </c>
    </row>
    <row r="94" spans="2:10" ht="54.95" customHeight="1" x14ac:dyDescent="0.25">
      <c r="B94" s="116"/>
      <c r="C94" s="122"/>
      <c r="D94" s="122" t="s">
        <v>7</v>
      </c>
      <c r="E94" s="122">
        <v>78</v>
      </c>
      <c r="F94" s="123">
        <v>43293</v>
      </c>
      <c r="G94" s="67" t="s">
        <v>295</v>
      </c>
      <c r="H94" s="67" t="s">
        <v>293</v>
      </c>
      <c r="I94" s="123">
        <v>43298</v>
      </c>
      <c r="J94" t="str">
        <f t="shared" si="1"/>
        <v>VEJEZ</v>
      </c>
    </row>
    <row r="95" spans="2:10" ht="54.95" customHeight="1" x14ac:dyDescent="0.25">
      <c r="B95" s="116"/>
      <c r="C95" s="122"/>
      <c r="D95" s="122" t="s">
        <v>7</v>
      </c>
      <c r="E95" s="122">
        <v>76</v>
      </c>
      <c r="F95" s="123">
        <v>43290</v>
      </c>
      <c r="G95" s="67" t="s">
        <v>217</v>
      </c>
      <c r="H95" s="67" t="s">
        <v>292</v>
      </c>
      <c r="I95" s="123">
        <v>43298</v>
      </c>
      <c r="J95" t="str">
        <f t="shared" si="1"/>
        <v>VEJEZ</v>
      </c>
    </row>
    <row r="96" spans="2:10" ht="54.95" customHeight="1" x14ac:dyDescent="0.25">
      <c r="B96" s="116"/>
      <c r="C96" s="122" t="s">
        <v>6</v>
      </c>
      <c r="D96" s="122"/>
      <c r="E96" s="122">
        <v>96</v>
      </c>
      <c r="F96" s="123">
        <v>43297</v>
      </c>
      <c r="G96" s="67" t="s">
        <v>295</v>
      </c>
      <c r="H96" s="99" t="s">
        <v>292</v>
      </c>
      <c r="I96" s="123">
        <v>43299</v>
      </c>
      <c r="J96" t="str">
        <f t="shared" si="1"/>
        <v>VEJEZ</v>
      </c>
    </row>
    <row r="97" spans="2:10" ht="54.95" customHeight="1" x14ac:dyDescent="0.25">
      <c r="B97" s="116"/>
      <c r="C97" s="122"/>
      <c r="D97" s="122" t="s">
        <v>7</v>
      </c>
      <c r="E97" s="122">
        <v>63</v>
      </c>
      <c r="F97" s="123">
        <v>43298</v>
      </c>
      <c r="G97" s="67" t="s">
        <v>214</v>
      </c>
      <c r="H97" s="67" t="s">
        <v>292</v>
      </c>
      <c r="I97" s="123">
        <v>43299</v>
      </c>
      <c r="J97" t="str">
        <f t="shared" si="1"/>
        <v>VEJEZ</v>
      </c>
    </row>
    <row r="98" spans="2:10" ht="54.95" customHeight="1" x14ac:dyDescent="0.25">
      <c r="B98" s="116"/>
      <c r="C98" s="122" t="s">
        <v>6</v>
      </c>
      <c r="D98" s="122"/>
      <c r="E98" s="122">
        <v>78</v>
      </c>
      <c r="F98" s="123">
        <v>43296</v>
      </c>
      <c r="G98" s="67" t="s">
        <v>295</v>
      </c>
      <c r="H98" s="67" t="s">
        <v>293</v>
      </c>
      <c r="I98" s="123">
        <v>43311</v>
      </c>
      <c r="J98" t="str">
        <f t="shared" si="1"/>
        <v>VEJEZ</v>
      </c>
    </row>
    <row r="99" spans="2:10" ht="75" x14ac:dyDescent="0.25">
      <c r="B99" s="116"/>
      <c r="C99" s="122"/>
      <c r="D99" s="122" t="s">
        <v>7</v>
      </c>
      <c r="E99" s="122">
        <v>68</v>
      </c>
      <c r="F99" s="123">
        <v>43303</v>
      </c>
      <c r="G99" s="67" t="s">
        <v>228</v>
      </c>
      <c r="H99" s="67" t="s">
        <v>292</v>
      </c>
      <c r="I99" s="123">
        <v>43311</v>
      </c>
      <c r="J99" t="str">
        <f t="shared" si="1"/>
        <v>VEJEZ</v>
      </c>
    </row>
    <row r="100" spans="2:10" ht="54.95" customHeight="1" x14ac:dyDescent="0.25">
      <c r="B100" s="116"/>
      <c r="C100" s="122" t="s">
        <v>6</v>
      </c>
      <c r="D100" s="122"/>
      <c r="E100" s="122">
        <v>80</v>
      </c>
      <c r="F100" s="123">
        <v>43303</v>
      </c>
      <c r="G100" s="67" t="s">
        <v>295</v>
      </c>
      <c r="H100" s="67" t="s">
        <v>293</v>
      </c>
      <c r="I100" s="123">
        <v>43311</v>
      </c>
      <c r="J100" t="str">
        <f t="shared" si="1"/>
        <v>VEJEZ</v>
      </c>
    </row>
    <row r="101" spans="2:10" ht="54.95" customHeight="1" x14ac:dyDescent="0.25">
      <c r="B101" s="116"/>
      <c r="C101" s="122" t="s">
        <v>6</v>
      </c>
      <c r="D101" s="122"/>
      <c r="E101" s="122">
        <v>57</v>
      </c>
      <c r="F101" s="123">
        <v>43302</v>
      </c>
      <c r="G101" s="67" t="s">
        <v>296</v>
      </c>
      <c r="H101" s="67" t="s">
        <v>91</v>
      </c>
      <c r="I101" s="123">
        <v>43311</v>
      </c>
      <c r="J101" t="str">
        <f t="shared" si="1"/>
        <v>ADULTEZ</v>
      </c>
    </row>
    <row r="102" spans="2:10" ht="54.95" customHeight="1" x14ac:dyDescent="0.25">
      <c r="B102" s="116"/>
      <c r="C102" s="122"/>
      <c r="D102" s="122" t="s">
        <v>7</v>
      </c>
      <c r="E102" s="122">
        <v>78</v>
      </c>
      <c r="F102" s="123">
        <v>43308</v>
      </c>
      <c r="G102" s="67" t="s">
        <v>295</v>
      </c>
      <c r="H102" s="99" t="s">
        <v>293</v>
      </c>
      <c r="I102" s="123">
        <v>43312</v>
      </c>
      <c r="J102" t="str">
        <f t="shared" si="1"/>
        <v>VEJEZ</v>
      </c>
    </row>
    <row r="103" spans="2:10" ht="42.75" customHeight="1" x14ac:dyDescent="0.25">
      <c r="B103" s="34"/>
      <c r="C103" s="210">
        <f>COUNTA(C84:C102)</f>
        <v>11</v>
      </c>
      <c r="D103" s="210">
        <f>COUNTA(D84:D102)</f>
        <v>8</v>
      </c>
      <c r="E103" s="119"/>
      <c r="F103" s="120"/>
      <c r="G103" s="121"/>
      <c r="H103" s="126"/>
      <c r="I103" s="120"/>
    </row>
    <row r="104" spans="2:10" ht="54.95" customHeight="1" x14ac:dyDescent="0.25">
      <c r="B104" s="115" t="s">
        <v>17</v>
      </c>
      <c r="C104" s="122" t="s">
        <v>6</v>
      </c>
      <c r="D104" s="122"/>
      <c r="E104" s="122">
        <v>54</v>
      </c>
      <c r="F104" s="123">
        <v>43310</v>
      </c>
      <c r="G104" s="67" t="s">
        <v>295</v>
      </c>
      <c r="H104" s="67" t="s">
        <v>292</v>
      </c>
      <c r="I104" s="123">
        <v>43314</v>
      </c>
      <c r="J104" t="str">
        <f t="shared" si="1"/>
        <v>ADULTEZ</v>
      </c>
    </row>
    <row r="105" spans="2:10" ht="54.95" customHeight="1" x14ac:dyDescent="0.25">
      <c r="B105" s="116"/>
      <c r="C105" s="122" t="s">
        <v>6</v>
      </c>
      <c r="D105" s="122"/>
      <c r="E105" s="122">
        <v>22</v>
      </c>
      <c r="F105" s="123">
        <v>43304</v>
      </c>
      <c r="G105" s="67" t="s">
        <v>304</v>
      </c>
      <c r="H105" s="99" t="s">
        <v>91</v>
      </c>
      <c r="I105" s="123">
        <v>43319</v>
      </c>
      <c r="J105" t="str">
        <f t="shared" si="1"/>
        <v>JUVENTUD</v>
      </c>
    </row>
    <row r="106" spans="2:10" ht="54.95" customHeight="1" x14ac:dyDescent="0.25">
      <c r="B106" s="116"/>
      <c r="C106" s="122"/>
      <c r="D106" s="122" t="s">
        <v>7</v>
      </c>
      <c r="E106" s="122">
        <v>82</v>
      </c>
      <c r="F106" s="123">
        <v>43299</v>
      </c>
      <c r="G106" s="67" t="s">
        <v>295</v>
      </c>
      <c r="H106" s="67" t="s">
        <v>293</v>
      </c>
      <c r="I106" s="123">
        <v>43319</v>
      </c>
      <c r="J106" t="str">
        <f t="shared" si="1"/>
        <v>VEJEZ</v>
      </c>
    </row>
    <row r="107" spans="2:10" ht="54.95" customHeight="1" x14ac:dyDescent="0.25">
      <c r="B107" s="116"/>
      <c r="C107" s="122" t="s">
        <v>6</v>
      </c>
      <c r="D107" s="122"/>
      <c r="E107" s="122">
        <v>61</v>
      </c>
      <c r="F107" s="123">
        <v>43316</v>
      </c>
      <c r="G107" s="67" t="s">
        <v>295</v>
      </c>
      <c r="H107" s="67" t="s">
        <v>293</v>
      </c>
      <c r="I107" s="123">
        <v>43319</v>
      </c>
      <c r="J107" t="str">
        <f t="shared" si="1"/>
        <v>VEJEZ</v>
      </c>
    </row>
    <row r="108" spans="2:10" ht="54.95" customHeight="1" x14ac:dyDescent="0.25">
      <c r="B108" s="116"/>
      <c r="C108" s="122"/>
      <c r="D108" s="122" t="s">
        <v>7</v>
      </c>
      <c r="E108" s="122">
        <v>56</v>
      </c>
      <c r="F108" s="123">
        <v>43322</v>
      </c>
      <c r="G108" s="67" t="s">
        <v>219</v>
      </c>
      <c r="H108" s="67" t="s">
        <v>292</v>
      </c>
      <c r="I108" s="123">
        <v>43325</v>
      </c>
      <c r="J108" t="str">
        <f t="shared" si="1"/>
        <v>ADULTEZ</v>
      </c>
    </row>
    <row r="109" spans="2:10" ht="54.95" customHeight="1" x14ac:dyDescent="0.25">
      <c r="B109" s="116"/>
      <c r="C109" s="122"/>
      <c r="D109" s="122" t="s">
        <v>7</v>
      </c>
      <c r="E109" s="122">
        <v>36</v>
      </c>
      <c r="F109" s="123">
        <v>43324</v>
      </c>
      <c r="G109" s="67" t="s">
        <v>220</v>
      </c>
      <c r="H109" s="99" t="s">
        <v>292</v>
      </c>
      <c r="I109" s="123">
        <v>43327</v>
      </c>
      <c r="J109" t="str">
        <f t="shared" si="1"/>
        <v>ADULTEZ</v>
      </c>
    </row>
    <row r="110" spans="2:10" ht="54.95" customHeight="1" x14ac:dyDescent="0.25">
      <c r="B110" s="116"/>
      <c r="C110" s="122" t="s">
        <v>6</v>
      </c>
      <c r="D110" s="122"/>
      <c r="E110" s="122">
        <v>81</v>
      </c>
      <c r="F110" s="123">
        <v>43330</v>
      </c>
      <c r="G110" s="67" t="s">
        <v>295</v>
      </c>
      <c r="H110" s="67" t="s">
        <v>292</v>
      </c>
      <c r="I110" s="123">
        <v>43333</v>
      </c>
      <c r="J110" t="str">
        <f t="shared" si="1"/>
        <v>VEJEZ</v>
      </c>
    </row>
    <row r="111" spans="2:10" ht="45" x14ac:dyDescent="0.25">
      <c r="B111" s="116"/>
      <c r="C111" s="122" t="s">
        <v>6</v>
      </c>
      <c r="D111" s="122"/>
      <c r="E111" s="122">
        <v>91</v>
      </c>
      <c r="F111" s="123">
        <v>43314</v>
      </c>
      <c r="G111" s="67" t="s">
        <v>217</v>
      </c>
      <c r="H111" s="67" t="s">
        <v>292</v>
      </c>
      <c r="I111" s="123">
        <v>43334</v>
      </c>
      <c r="J111" t="str">
        <f t="shared" si="1"/>
        <v>VEJEZ</v>
      </c>
    </row>
    <row r="112" spans="2:10" ht="54.95" customHeight="1" x14ac:dyDescent="0.25">
      <c r="B112" s="116"/>
      <c r="C112" s="122"/>
      <c r="D112" s="122" t="s">
        <v>7</v>
      </c>
      <c r="E112" s="122">
        <v>25</v>
      </c>
      <c r="F112" s="123">
        <v>43329</v>
      </c>
      <c r="G112" s="67" t="s">
        <v>321</v>
      </c>
      <c r="H112" s="67" t="s">
        <v>92</v>
      </c>
      <c r="I112" s="123">
        <v>43334</v>
      </c>
      <c r="J112" t="str">
        <f t="shared" si="1"/>
        <v>JUVENTUD</v>
      </c>
    </row>
    <row r="113" spans="2:10" ht="54.95" customHeight="1" x14ac:dyDescent="0.25">
      <c r="B113" s="116"/>
      <c r="C113" s="122"/>
      <c r="D113" s="122" t="s">
        <v>7</v>
      </c>
      <c r="E113" s="122">
        <v>81</v>
      </c>
      <c r="F113" s="123">
        <v>43335</v>
      </c>
      <c r="G113" s="67" t="s">
        <v>217</v>
      </c>
      <c r="H113" s="67" t="s">
        <v>292</v>
      </c>
      <c r="I113" s="123">
        <v>43339</v>
      </c>
      <c r="J113" t="str">
        <f t="shared" si="1"/>
        <v>VEJEZ</v>
      </c>
    </row>
    <row r="114" spans="2:10" ht="54.95" customHeight="1" x14ac:dyDescent="0.25">
      <c r="B114" s="116"/>
      <c r="C114" s="122" t="s">
        <v>6</v>
      </c>
      <c r="D114" s="122"/>
      <c r="E114" s="122">
        <v>28</v>
      </c>
      <c r="F114" s="123">
        <v>43335</v>
      </c>
      <c r="G114" s="67" t="s">
        <v>295</v>
      </c>
      <c r="H114" s="99" t="s">
        <v>292</v>
      </c>
      <c r="I114" s="123">
        <v>43340</v>
      </c>
      <c r="J114" t="str">
        <f t="shared" si="1"/>
        <v>ADULTEZ</v>
      </c>
    </row>
    <row r="115" spans="2:10" ht="54.95" customHeight="1" x14ac:dyDescent="0.25">
      <c r="B115" s="116"/>
      <c r="C115" s="122"/>
      <c r="D115" s="122" t="s">
        <v>7</v>
      </c>
      <c r="E115" s="122">
        <v>57</v>
      </c>
      <c r="F115" s="123">
        <v>41877</v>
      </c>
      <c r="G115" s="67" t="s">
        <v>42</v>
      </c>
      <c r="H115" s="67" t="s">
        <v>292</v>
      </c>
      <c r="I115" s="123">
        <v>43341</v>
      </c>
      <c r="J115" t="str">
        <f t="shared" si="1"/>
        <v>ADULTEZ</v>
      </c>
    </row>
    <row r="116" spans="2:10" ht="36.75" customHeight="1" x14ac:dyDescent="0.25">
      <c r="B116" s="34"/>
      <c r="C116" s="210">
        <f>COUNTA(C104:C115)</f>
        <v>6</v>
      </c>
      <c r="D116" s="210">
        <f>COUNTA(D104:D115)</f>
        <v>6</v>
      </c>
      <c r="E116" s="119"/>
      <c r="F116" s="120"/>
      <c r="G116" s="121"/>
      <c r="H116" s="121"/>
      <c r="I116" s="120"/>
    </row>
    <row r="117" spans="2:10" ht="54.95" customHeight="1" x14ac:dyDescent="0.25">
      <c r="B117" s="102" t="s">
        <v>18</v>
      </c>
      <c r="C117" s="122" t="s">
        <v>6</v>
      </c>
      <c r="D117" s="122"/>
      <c r="E117" s="122">
        <v>74</v>
      </c>
      <c r="F117" s="123">
        <v>43345</v>
      </c>
      <c r="G117" s="67" t="s">
        <v>295</v>
      </c>
      <c r="H117" s="99" t="s">
        <v>293</v>
      </c>
      <c r="I117" s="123">
        <v>43346</v>
      </c>
      <c r="J117" t="str">
        <f t="shared" si="1"/>
        <v>VEJEZ</v>
      </c>
    </row>
    <row r="118" spans="2:10" ht="54.95" customHeight="1" x14ac:dyDescent="0.25">
      <c r="B118" s="116"/>
      <c r="C118" s="122"/>
      <c r="D118" s="122" t="s">
        <v>7</v>
      </c>
      <c r="E118" s="122">
        <v>83</v>
      </c>
      <c r="F118" s="123">
        <v>43339</v>
      </c>
      <c r="G118" s="67" t="s">
        <v>295</v>
      </c>
      <c r="H118" s="67" t="s">
        <v>293</v>
      </c>
      <c r="I118" s="123">
        <v>43346</v>
      </c>
      <c r="J118" t="str">
        <f t="shared" si="1"/>
        <v>VEJEZ</v>
      </c>
    </row>
    <row r="119" spans="2:10" ht="54.95" customHeight="1" x14ac:dyDescent="0.25">
      <c r="B119" s="116"/>
      <c r="C119" s="122" t="s">
        <v>6</v>
      </c>
      <c r="D119" s="122"/>
      <c r="E119" s="122">
        <v>84</v>
      </c>
      <c r="F119" s="123">
        <v>43349</v>
      </c>
      <c r="G119" s="67" t="s">
        <v>221</v>
      </c>
      <c r="H119" s="67" t="s">
        <v>292</v>
      </c>
      <c r="I119" s="123">
        <v>43349</v>
      </c>
      <c r="J119" t="str">
        <f t="shared" si="1"/>
        <v>VEJEZ</v>
      </c>
    </row>
    <row r="120" spans="2:10" ht="54.95" customHeight="1" x14ac:dyDescent="0.25">
      <c r="B120" s="116"/>
      <c r="C120" s="122" t="s">
        <v>6</v>
      </c>
      <c r="D120" s="122"/>
      <c r="E120" s="122">
        <v>35</v>
      </c>
      <c r="F120" s="123">
        <v>43350</v>
      </c>
      <c r="G120" s="67" t="s">
        <v>295</v>
      </c>
      <c r="H120" s="67" t="s">
        <v>91</v>
      </c>
      <c r="I120" s="123">
        <v>43353</v>
      </c>
      <c r="J120" t="str">
        <f t="shared" si="1"/>
        <v>ADULTEZ</v>
      </c>
    </row>
    <row r="121" spans="2:10" ht="54.95" customHeight="1" x14ac:dyDescent="0.25">
      <c r="B121" s="116"/>
      <c r="C121" s="122"/>
      <c r="D121" s="122" t="s">
        <v>7</v>
      </c>
      <c r="E121" s="122">
        <v>88</v>
      </c>
      <c r="F121" s="123">
        <v>43355</v>
      </c>
      <c r="G121" s="67" t="s">
        <v>295</v>
      </c>
      <c r="H121" s="67" t="s">
        <v>293</v>
      </c>
      <c r="I121" s="123">
        <v>43361</v>
      </c>
      <c r="J121" t="str">
        <f t="shared" si="1"/>
        <v>VEJEZ</v>
      </c>
    </row>
    <row r="122" spans="2:10" ht="54.95" customHeight="1" x14ac:dyDescent="0.25">
      <c r="B122" s="116"/>
      <c r="C122" s="122"/>
      <c r="D122" s="122" t="s">
        <v>7</v>
      </c>
      <c r="E122" s="122">
        <v>77</v>
      </c>
      <c r="F122" s="123">
        <v>43358</v>
      </c>
      <c r="G122" s="67" t="s">
        <v>295</v>
      </c>
      <c r="H122" s="99" t="s">
        <v>293</v>
      </c>
      <c r="I122" s="123">
        <v>43363</v>
      </c>
      <c r="J122" t="str">
        <f t="shared" si="1"/>
        <v>VEJEZ</v>
      </c>
    </row>
    <row r="123" spans="2:10" ht="54.95" customHeight="1" x14ac:dyDescent="0.25">
      <c r="B123" s="116"/>
      <c r="C123" s="122" t="s">
        <v>6</v>
      </c>
      <c r="D123" s="122"/>
      <c r="E123" s="122">
        <v>91</v>
      </c>
      <c r="F123" s="123">
        <v>43352</v>
      </c>
      <c r="G123" s="67" t="s">
        <v>295</v>
      </c>
      <c r="H123" s="67" t="s">
        <v>293</v>
      </c>
      <c r="I123" s="123">
        <v>43369</v>
      </c>
      <c r="J123" t="str">
        <f t="shared" si="1"/>
        <v>VEJEZ</v>
      </c>
    </row>
    <row r="124" spans="2:10" ht="47.25" customHeight="1" x14ac:dyDescent="0.25">
      <c r="B124" s="34"/>
      <c r="C124" s="210">
        <f>COUNTA(C117:C123)</f>
        <v>4</v>
      </c>
      <c r="D124" s="210">
        <f>COUNTA(D117:D123)</f>
        <v>3</v>
      </c>
      <c r="E124" s="119"/>
      <c r="F124" s="120"/>
      <c r="G124" s="121"/>
      <c r="H124" s="121"/>
      <c r="I124" s="120"/>
    </row>
    <row r="125" spans="2:10" ht="54.95" customHeight="1" x14ac:dyDescent="0.25">
      <c r="B125" s="115" t="s">
        <v>19</v>
      </c>
      <c r="C125" s="122"/>
      <c r="D125" s="122" t="s">
        <v>7</v>
      </c>
      <c r="E125" s="122">
        <v>37</v>
      </c>
      <c r="F125" s="123">
        <v>43382</v>
      </c>
      <c r="G125" s="67" t="s">
        <v>296</v>
      </c>
      <c r="H125" s="67" t="s">
        <v>232</v>
      </c>
      <c r="I125" s="123">
        <v>43384</v>
      </c>
      <c r="J125" t="str">
        <f t="shared" si="1"/>
        <v>ADULTEZ</v>
      </c>
    </row>
    <row r="126" spans="2:10" ht="54.95" customHeight="1" x14ac:dyDescent="0.25">
      <c r="B126" s="115"/>
      <c r="C126" s="122" t="s">
        <v>6</v>
      </c>
      <c r="D126" s="122"/>
      <c r="E126" s="122">
        <v>87</v>
      </c>
      <c r="F126" s="123">
        <v>43745</v>
      </c>
      <c r="G126" s="67" t="s">
        <v>295</v>
      </c>
      <c r="H126" s="67" t="s">
        <v>293</v>
      </c>
      <c r="I126" s="123">
        <v>43388</v>
      </c>
      <c r="J126" t="str">
        <f t="shared" si="1"/>
        <v>VEJEZ</v>
      </c>
    </row>
    <row r="127" spans="2:10" ht="54.95" customHeight="1" x14ac:dyDescent="0.25">
      <c r="B127" s="116"/>
      <c r="C127" s="122" t="s">
        <v>6</v>
      </c>
      <c r="D127" s="122"/>
      <c r="E127" s="122">
        <v>47</v>
      </c>
      <c r="F127" s="123">
        <v>43385</v>
      </c>
      <c r="G127" s="67" t="s">
        <v>296</v>
      </c>
      <c r="H127" s="67" t="s">
        <v>88</v>
      </c>
      <c r="I127" s="123">
        <v>43388</v>
      </c>
      <c r="J127" t="str">
        <f t="shared" si="1"/>
        <v>ADULTEZ</v>
      </c>
    </row>
    <row r="128" spans="2:10" ht="54.95" customHeight="1" x14ac:dyDescent="0.25">
      <c r="B128" s="116"/>
      <c r="C128" s="122" t="s">
        <v>6</v>
      </c>
      <c r="D128" s="122"/>
      <c r="E128" s="122">
        <v>55</v>
      </c>
      <c r="F128" s="123">
        <v>43380</v>
      </c>
      <c r="G128" s="67" t="s">
        <v>295</v>
      </c>
      <c r="H128" s="67" t="s">
        <v>293</v>
      </c>
      <c r="I128" s="123">
        <v>43389</v>
      </c>
      <c r="J128" t="str">
        <f t="shared" si="1"/>
        <v>ADULTEZ</v>
      </c>
    </row>
    <row r="129" spans="2:10" ht="54.95" customHeight="1" x14ac:dyDescent="0.25">
      <c r="B129" s="116"/>
      <c r="C129" s="122" t="s">
        <v>6</v>
      </c>
      <c r="D129" s="122"/>
      <c r="E129" s="122">
        <v>63</v>
      </c>
      <c r="F129" s="123">
        <v>43386</v>
      </c>
      <c r="G129" s="67" t="s">
        <v>295</v>
      </c>
      <c r="H129" s="67" t="s">
        <v>293</v>
      </c>
      <c r="I129" s="123">
        <v>43391</v>
      </c>
      <c r="J129" t="str">
        <f t="shared" si="1"/>
        <v>VEJEZ</v>
      </c>
    </row>
    <row r="130" spans="2:10" ht="54.95" customHeight="1" x14ac:dyDescent="0.25">
      <c r="B130" s="116"/>
      <c r="C130" s="122" t="s">
        <v>6</v>
      </c>
      <c r="D130" s="122"/>
      <c r="E130" s="122">
        <v>67</v>
      </c>
      <c r="F130" s="123">
        <v>43393</v>
      </c>
      <c r="G130" s="67" t="s">
        <v>223</v>
      </c>
      <c r="H130" s="67" t="s">
        <v>292</v>
      </c>
      <c r="I130" s="123">
        <v>43395</v>
      </c>
      <c r="J130" t="str">
        <f t="shared" si="1"/>
        <v>VEJEZ</v>
      </c>
    </row>
    <row r="131" spans="2:10" ht="54.95" customHeight="1" x14ac:dyDescent="0.25">
      <c r="B131" s="116"/>
      <c r="C131" s="122"/>
      <c r="D131" s="122" t="s">
        <v>7</v>
      </c>
      <c r="E131" s="122">
        <v>71</v>
      </c>
      <c r="F131" s="66">
        <v>43393</v>
      </c>
      <c r="G131" s="67" t="s">
        <v>101</v>
      </c>
      <c r="H131" s="67" t="s">
        <v>292</v>
      </c>
      <c r="I131" s="123">
        <v>43395</v>
      </c>
      <c r="J131" t="str">
        <f t="shared" si="1"/>
        <v>VEJEZ</v>
      </c>
    </row>
    <row r="132" spans="2:10" ht="54.95" customHeight="1" x14ac:dyDescent="0.25">
      <c r="B132" s="116"/>
      <c r="C132" s="122"/>
      <c r="D132" s="122" t="s">
        <v>7</v>
      </c>
      <c r="E132" s="122">
        <v>75</v>
      </c>
      <c r="F132" s="123">
        <v>43395</v>
      </c>
      <c r="G132" s="67" t="s">
        <v>295</v>
      </c>
      <c r="H132" s="67" t="s">
        <v>293</v>
      </c>
      <c r="I132" s="123">
        <v>43396</v>
      </c>
      <c r="J132" t="str">
        <f t="shared" si="1"/>
        <v>VEJEZ</v>
      </c>
    </row>
    <row r="133" spans="2:10" ht="54.95" customHeight="1" x14ac:dyDescent="0.25">
      <c r="B133" s="116"/>
      <c r="C133" s="122" t="s">
        <v>6</v>
      </c>
      <c r="D133" s="122"/>
      <c r="E133" s="122">
        <v>75</v>
      </c>
      <c r="F133" s="123">
        <v>43392</v>
      </c>
      <c r="G133" s="67" t="s">
        <v>295</v>
      </c>
      <c r="H133" s="67" t="s">
        <v>293</v>
      </c>
      <c r="I133" s="123">
        <v>43399</v>
      </c>
      <c r="J133" t="str">
        <f t="shared" ref="J133:J152" si="2">IF(E133&lt;=5,"PRIMERA INFANCIA",IF(E133&lt;=11,"INFANCIA",IF(E133&lt;=18,"ADOLESCENCIA",IF(E133&lt;=26,"JUVENTUD",IF(E133&lt;=59,"ADULTEZ",IF(E133&gt;=60,"VEJEZ"))))))</f>
        <v>VEJEZ</v>
      </c>
    </row>
    <row r="134" spans="2:10" ht="54.95" customHeight="1" x14ac:dyDescent="0.25">
      <c r="B134" s="116"/>
      <c r="C134" s="122"/>
      <c r="D134" s="122" t="s">
        <v>7</v>
      </c>
      <c r="E134" s="122">
        <v>94</v>
      </c>
      <c r="F134" s="123">
        <v>43400</v>
      </c>
      <c r="G134" s="67" t="s">
        <v>295</v>
      </c>
      <c r="H134" s="99" t="s">
        <v>293</v>
      </c>
      <c r="I134" s="123">
        <v>43402</v>
      </c>
      <c r="J134" t="str">
        <f t="shared" si="2"/>
        <v>VEJEZ</v>
      </c>
    </row>
    <row r="135" spans="2:10" ht="54.95" customHeight="1" x14ac:dyDescent="0.25">
      <c r="B135" s="116"/>
      <c r="C135" s="122"/>
      <c r="D135" s="122" t="s">
        <v>7</v>
      </c>
      <c r="E135" s="122">
        <v>50</v>
      </c>
      <c r="F135" s="123">
        <v>43397</v>
      </c>
      <c r="G135" s="67" t="s">
        <v>296</v>
      </c>
      <c r="H135" s="67" t="s">
        <v>292</v>
      </c>
      <c r="I135" s="123">
        <v>43402</v>
      </c>
      <c r="J135" t="str">
        <f t="shared" si="2"/>
        <v>ADULTEZ</v>
      </c>
    </row>
    <row r="136" spans="2:10" ht="44.25" customHeight="1" x14ac:dyDescent="0.25">
      <c r="B136" s="34"/>
      <c r="C136" s="210">
        <f>COUNTA(C125:C135)</f>
        <v>6</v>
      </c>
      <c r="D136" s="210">
        <f>COUNTA(D125:D135)</f>
        <v>5</v>
      </c>
      <c r="E136" s="119"/>
      <c r="F136" s="120"/>
      <c r="G136" s="121"/>
      <c r="H136" s="121"/>
      <c r="I136" s="120"/>
    </row>
    <row r="137" spans="2:10" ht="54.95" customHeight="1" x14ac:dyDescent="0.25">
      <c r="B137" s="115" t="s">
        <v>20</v>
      </c>
      <c r="C137" s="122"/>
      <c r="D137" s="122" t="s">
        <v>7</v>
      </c>
      <c r="E137" s="122">
        <v>92</v>
      </c>
      <c r="F137" s="123">
        <v>43411</v>
      </c>
      <c r="G137" s="67" t="s">
        <v>214</v>
      </c>
      <c r="H137" s="67" t="s">
        <v>292</v>
      </c>
      <c r="I137" s="123">
        <v>43412</v>
      </c>
      <c r="J137" t="str">
        <f t="shared" si="2"/>
        <v>VEJEZ</v>
      </c>
    </row>
    <row r="138" spans="2:10" ht="54.95" customHeight="1" x14ac:dyDescent="0.25">
      <c r="B138" s="116"/>
      <c r="C138" s="122" t="s">
        <v>6</v>
      </c>
      <c r="D138" s="122"/>
      <c r="E138" s="122">
        <v>73</v>
      </c>
      <c r="F138" s="123">
        <v>43411</v>
      </c>
      <c r="G138" s="67" t="s">
        <v>42</v>
      </c>
      <c r="H138" s="67" t="s">
        <v>292</v>
      </c>
      <c r="I138" s="123">
        <v>43412</v>
      </c>
      <c r="J138" t="str">
        <f t="shared" si="2"/>
        <v>VEJEZ</v>
      </c>
    </row>
    <row r="139" spans="2:10" ht="54.95" customHeight="1" x14ac:dyDescent="0.25">
      <c r="B139" s="116"/>
      <c r="C139" s="122" t="s">
        <v>6</v>
      </c>
      <c r="D139" s="122"/>
      <c r="E139" s="122">
        <v>71</v>
      </c>
      <c r="F139" s="123">
        <v>43409</v>
      </c>
      <c r="G139" s="67" t="s">
        <v>217</v>
      </c>
      <c r="H139" s="67" t="s">
        <v>293</v>
      </c>
      <c r="I139" s="123">
        <v>43416</v>
      </c>
      <c r="J139" t="str">
        <f t="shared" si="2"/>
        <v>VEJEZ</v>
      </c>
    </row>
    <row r="140" spans="2:10" ht="45" x14ac:dyDescent="0.25">
      <c r="B140" s="116"/>
      <c r="C140" s="122"/>
      <c r="D140" s="122" t="s">
        <v>7</v>
      </c>
      <c r="E140" s="122">
        <v>82</v>
      </c>
      <c r="F140" s="123">
        <v>43413</v>
      </c>
      <c r="G140" s="67" t="s">
        <v>224</v>
      </c>
      <c r="H140" s="67" t="s">
        <v>292</v>
      </c>
      <c r="I140" s="123">
        <v>43417</v>
      </c>
      <c r="J140" t="str">
        <f t="shared" si="2"/>
        <v>VEJEZ</v>
      </c>
    </row>
    <row r="141" spans="2:10" ht="54.95" customHeight="1" x14ac:dyDescent="0.25">
      <c r="B141" s="116"/>
      <c r="C141" s="122"/>
      <c r="D141" s="122" t="s">
        <v>7</v>
      </c>
      <c r="E141" s="122">
        <v>78</v>
      </c>
      <c r="F141" s="123">
        <v>43428</v>
      </c>
      <c r="G141" s="67" t="s">
        <v>225</v>
      </c>
      <c r="H141" s="67" t="s">
        <v>292</v>
      </c>
      <c r="I141" s="123">
        <v>43430</v>
      </c>
      <c r="J141" t="str">
        <f t="shared" si="2"/>
        <v>VEJEZ</v>
      </c>
    </row>
    <row r="142" spans="2:10" ht="45" x14ac:dyDescent="0.25">
      <c r="B142" s="116"/>
      <c r="C142" s="122"/>
      <c r="D142" s="122" t="s">
        <v>7</v>
      </c>
      <c r="E142" s="122">
        <v>101</v>
      </c>
      <c r="F142" s="123">
        <v>43419</v>
      </c>
      <c r="G142" s="67" t="s">
        <v>217</v>
      </c>
      <c r="H142" s="67" t="s">
        <v>292</v>
      </c>
      <c r="I142" s="123">
        <v>43433</v>
      </c>
      <c r="J142" t="str">
        <f t="shared" si="2"/>
        <v>VEJEZ</v>
      </c>
    </row>
    <row r="143" spans="2:10" ht="54.95" customHeight="1" x14ac:dyDescent="0.25">
      <c r="B143" s="116"/>
      <c r="C143" s="122" t="s">
        <v>6</v>
      </c>
      <c r="D143" s="122"/>
      <c r="E143" s="122">
        <v>38</v>
      </c>
      <c r="F143" s="123">
        <v>43417</v>
      </c>
      <c r="G143" s="67" t="s">
        <v>295</v>
      </c>
      <c r="H143" s="67" t="s">
        <v>292</v>
      </c>
      <c r="I143" s="123">
        <v>43433</v>
      </c>
      <c r="J143" t="str">
        <f t="shared" si="2"/>
        <v>ADULTEZ</v>
      </c>
    </row>
    <row r="144" spans="2:10" ht="54.95" customHeight="1" x14ac:dyDescent="0.25">
      <c r="B144" s="116"/>
      <c r="C144" s="122"/>
      <c r="D144" s="122" t="s">
        <v>7</v>
      </c>
      <c r="E144" s="122">
        <v>59</v>
      </c>
      <c r="F144" s="123">
        <v>43432</v>
      </c>
      <c r="G144" s="67" t="s">
        <v>295</v>
      </c>
      <c r="H144" s="99" t="s">
        <v>293</v>
      </c>
      <c r="I144" s="123">
        <v>43433</v>
      </c>
      <c r="J144" t="str">
        <f t="shared" si="2"/>
        <v>ADULTEZ</v>
      </c>
    </row>
    <row r="145" spans="2:10" x14ac:dyDescent="0.25">
      <c r="B145" s="116"/>
      <c r="C145" s="122" t="s">
        <v>6</v>
      </c>
      <c r="D145" s="122"/>
      <c r="E145" s="122">
        <v>53</v>
      </c>
      <c r="F145" s="123">
        <v>43431</v>
      </c>
      <c r="G145" s="67" t="s">
        <v>295</v>
      </c>
      <c r="H145" s="67" t="s">
        <v>292</v>
      </c>
      <c r="I145" s="123">
        <v>43433</v>
      </c>
      <c r="J145" t="str">
        <f t="shared" si="2"/>
        <v>ADULTEZ</v>
      </c>
    </row>
    <row r="146" spans="2:10" ht="46.5" customHeight="1" x14ac:dyDescent="0.25">
      <c r="B146" s="34"/>
      <c r="C146" s="210">
        <f>COUNTA(C137:C145)</f>
        <v>4</v>
      </c>
      <c r="D146" s="210">
        <f>COUNTA(D137:D145)</f>
        <v>5</v>
      </c>
      <c r="E146" s="119"/>
      <c r="F146" s="120"/>
      <c r="G146" s="121"/>
      <c r="H146" s="121"/>
      <c r="I146" s="120"/>
    </row>
    <row r="147" spans="2:10" ht="45" x14ac:dyDescent="0.25">
      <c r="B147" s="102" t="s">
        <v>21</v>
      </c>
      <c r="C147" s="122"/>
      <c r="D147" s="122" t="s">
        <v>7</v>
      </c>
      <c r="E147" s="122">
        <v>82</v>
      </c>
      <c r="F147" s="123">
        <v>43435</v>
      </c>
      <c r="G147" s="67" t="s">
        <v>217</v>
      </c>
      <c r="H147" s="67" t="s">
        <v>292</v>
      </c>
      <c r="I147" s="123">
        <v>43438</v>
      </c>
      <c r="J147" t="str">
        <f t="shared" si="2"/>
        <v>VEJEZ</v>
      </c>
    </row>
    <row r="148" spans="2:10" ht="54.95" customHeight="1" x14ac:dyDescent="0.25">
      <c r="B148" s="116"/>
      <c r="C148" s="122" t="s">
        <v>6</v>
      </c>
      <c r="D148" s="122"/>
      <c r="E148" s="122">
        <v>65</v>
      </c>
      <c r="F148" s="123">
        <v>43435</v>
      </c>
      <c r="G148" s="67" t="s">
        <v>296</v>
      </c>
      <c r="H148" s="67" t="s">
        <v>88</v>
      </c>
      <c r="I148" s="123">
        <v>43439</v>
      </c>
      <c r="J148" t="str">
        <f t="shared" si="2"/>
        <v>VEJEZ</v>
      </c>
    </row>
    <row r="149" spans="2:10" ht="54.95" customHeight="1" x14ac:dyDescent="0.25">
      <c r="B149" s="116"/>
      <c r="C149" s="122"/>
      <c r="D149" s="122" t="s">
        <v>7</v>
      </c>
      <c r="E149" s="122">
        <v>88</v>
      </c>
      <c r="F149" s="123">
        <v>43439</v>
      </c>
      <c r="G149" s="67" t="s">
        <v>215</v>
      </c>
      <c r="H149" s="67" t="s">
        <v>292</v>
      </c>
      <c r="I149" s="123">
        <v>43444</v>
      </c>
      <c r="J149" t="str">
        <f t="shared" si="2"/>
        <v>VEJEZ</v>
      </c>
    </row>
    <row r="150" spans="2:10" ht="54.95" customHeight="1" x14ac:dyDescent="0.25">
      <c r="B150" s="116"/>
      <c r="C150" s="122"/>
      <c r="D150" s="122" t="s">
        <v>7</v>
      </c>
      <c r="E150" s="122">
        <v>78</v>
      </c>
      <c r="F150" s="123">
        <v>43444</v>
      </c>
      <c r="G150" s="67" t="s">
        <v>295</v>
      </c>
      <c r="H150" s="99" t="s">
        <v>293</v>
      </c>
      <c r="I150" s="123">
        <v>43448</v>
      </c>
      <c r="J150" t="str">
        <f t="shared" si="2"/>
        <v>VEJEZ</v>
      </c>
    </row>
    <row r="151" spans="2:10" ht="54.95" customHeight="1" x14ac:dyDescent="0.25">
      <c r="B151" s="116"/>
      <c r="C151" s="122" t="s">
        <v>6</v>
      </c>
      <c r="D151" s="122"/>
      <c r="E151" s="122">
        <v>71</v>
      </c>
      <c r="F151" s="123">
        <v>43451</v>
      </c>
      <c r="G151" s="67" t="s">
        <v>226</v>
      </c>
      <c r="H151" s="99" t="s">
        <v>293</v>
      </c>
      <c r="I151" s="123">
        <v>43453</v>
      </c>
      <c r="J151" t="str">
        <f t="shared" si="2"/>
        <v>VEJEZ</v>
      </c>
    </row>
    <row r="152" spans="2:10" ht="54.95" customHeight="1" x14ac:dyDescent="0.25">
      <c r="B152" s="116"/>
      <c r="C152" s="122" t="s">
        <v>6</v>
      </c>
      <c r="D152" s="122"/>
      <c r="E152" s="122">
        <v>61</v>
      </c>
      <c r="F152" s="123">
        <v>43440</v>
      </c>
      <c r="G152" s="67" t="s">
        <v>216</v>
      </c>
      <c r="H152" s="67" t="s">
        <v>292</v>
      </c>
      <c r="I152" s="123">
        <v>43454</v>
      </c>
      <c r="J152" t="str">
        <f t="shared" si="2"/>
        <v>VEJEZ</v>
      </c>
    </row>
    <row r="153" spans="2:10" ht="33.75" customHeight="1" x14ac:dyDescent="0.25">
      <c r="B153" s="34"/>
      <c r="C153" s="210">
        <f>COUNTA(C147:C152)</f>
        <v>3</v>
      </c>
      <c r="D153" s="210">
        <f>COUNTA(D147:D152)</f>
        <v>3</v>
      </c>
      <c r="E153" s="119"/>
      <c r="F153" s="120"/>
      <c r="G153" s="121"/>
      <c r="H153" s="126"/>
      <c r="I153" s="120"/>
    </row>
    <row r="154" spans="2:10" x14ac:dyDescent="0.25">
      <c r="B154" s="47"/>
      <c r="C154" s="47"/>
      <c r="D154" s="47"/>
      <c r="E154" s="47"/>
      <c r="F154" s="113"/>
      <c r="G154" s="114"/>
      <c r="H154" s="114"/>
      <c r="I154" s="113"/>
    </row>
    <row r="157" spans="2:10" x14ac:dyDescent="0.25">
      <c r="C157" s="265"/>
      <c r="D157" s="249">
        <f>SUM(C17,C24,C35,C59,C69,C83,C103,C116,C124,C136,C146,C153)</f>
        <v>69</v>
      </c>
      <c r="E157" s="249"/>
    </row>
    <row r="158" spans="2:10" x14ac:dyDescent="0.25">
      <c r="C158" s="265"/>
      <c r="D158" s="249"/>
      <c r="E158" s="249"/>
    </row>
    <row r="159" spans="2:10" x14ac:dyDescent="0.25">
      <c r="C159" s="264"/>
      <c r="D159" s="264">
        <f>SUM(D17,D24,D35,D59,D69,D83,D103,D116,D124,D136,D146,D153)</f>
        <v>69</v>
      </c>
      <c r="E159" s="264"/>
    </row>
    <row r="160" spans="2:10" x14ac:dyDescent="0.25">
      <c r="C160" s="264"/>
      <c r="D160" s="264"/>
      <c r="E160" s="264"/>
      <c r="F160">
        <f>SUM(D157:E160)</f>
        <v>138</v>
      </c>
    </row>
  </sheetData>
  <mergeCells count="14">
    <mergeCell ref="C3:D3"/>
    <mergeCell ref="B1:D1"/>
    <mergeCell ref="C157:C158"/>
    <mergeCell ref="D157:E158"/>
    <mergeCell ref="C159:C160"/>
    <mergeCell ref="D159:E160"/>
    <mergeCell ref="L12:M12"/>
    <mergeCell ref="L13:M13"/>
    <mergeCell ref="L14:M14"/>
    <mergeCell ref="L7:M7"/>
    <mergeCell ref="L8:M8"/>
    <mergeCell ref="L9:M9"/>
    <mergeCell ref="L10:M10"/>
    <mergeCell ref="L11:M1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2"/>
  <sheetViews>
    <sheetView zoomScale="85" zoomScaleNormal="85" workbookViewId="0">
      <selection activeCell="G159" sqref="G159"/>
    </sheetView>
  </sheetViews>
  <sheetFormatPr baseColWidth="10" defaultRowHeight="15" x14ac:dyDescent="0.25"/>
  <cols>
    <col min="1" max="1" width="8.42578125" customWidth="1"/>
    <col min="2" max="2" width="9.42578125" customWidth="1"/>
    <col min="3" max="3" width="8.140625" customWidth="1"/>
    <col min="4" max="4" width="8.28515625" customWidth="1"/>
    <col min="6" max="6" width="15.140625" customWidth="1"/>
    <col min="7" max="7" width="38.85546875" customWidth="1"/>
    <col min="8" max="8" width="16.28515625" customWidth="1"/>
    <col min="10" max="10" width="0" hidden="1" customWidth="1"/>
  </cols>
  <sheetData>
    <row r="1" spans="2:14" x14ac:dyDescent="0.25">
      <c r="G1" s="1"/>
    </row>
    <row r="2" spans="2:14" ht="18.75" x14ac:dyDescent="0.3">
      <c r="C2" s="280"/>
      <c r="D2" s="280"/>
      <c r="E2" s="280"/>
      <c r="F2" s="280"/>
      <c r="G2" s="280"/>
    </row>
    <row r="3" spans="2:14" x14ac:dyDescent="0.25">
      <c r="G3" s="1"/>
    </row>
    <row r="4" spans="2:14" ht="50.1" customHeight="1" x14ac:dyDescent="0.25">
      <c r="B4" s="42"/>
      <c r="C4" s="281" t="s">
        <v>5</v>
      </c>
      <c r="D4" s="281"/>
      <c r="E4" s="214" t="s">
        <v>2</v>
      </c>
      <c r="F4" s="214" t="s">
        <v>3</v>
      </c>
      <c r="G4" s="150" t="s">
        <v>9</v>
      </c>
      <c r="H4" s="215" t="s">
        <v>294</v>
      </c>
      <c r="I4" s="214" t="s">
        <v>8</v>
      </c>
    </row>
    <row r="5" spans="2:14" ht="50.1" customHeight="1" x14ac:dyDescent="0.25">
      <c r="B5" s="33" t="s">
        <v>4</v>
      </c>
      <c r="C5" s="67" t="s">
        <v>6</v>
      </c>
      <c r="D5" s="67"/>
      <c r="E5" s="65">
        <v>92</v>
      </c>
      <c r="F5" s="66">
        <v>43463</v>
      </c>
      <c r="G5" s="67" t="s">
        <v>295</v>
      </c>
      <c r="H5" s="34" t="s">
        <v>293</v>
      </c>
      <c r="I5" s="66">
        <v>43468</v>
      </c>
      <c r="J5" t="str">
        <f>IF(E5&lt;=5,"PRIMERA INFANCIA",IF(E5&lt;=11,"INFANCIA",IF(E5&lt;=18,"ADOLESCENCIA",IF(E5&lt;=26,"JUVENTUD",IF(E5&lt;=59,"ADULTEZ",IF(E5&gt;=60,"VEJEZ"))))))</f>
        <v>VEJEZ</v>
      </c>
    </row>
    <row r="6" spans="2:14" ht="50.1" customHeight="1" x14ac:dyDescent="0.25">
      <c r="B6" s="43"/>
      <c r="C6" s="67"/>
      <c r="D6" s="67" t="s">
        <v>7</v>
      </c>
      <c r="E6" s="65">
        <v>97</v>
      </c>
      <c r="F6" s="66">
        <v>43470</v>
      </c>
      <c r="G6" s="67" t="s">
        <v>295</v>
      </c>
      <c r="H6" s="34" t="s">
        <v>293</v>
      </c>
      <c r="I6" s="66">
        <v>43472</v>
      </c>
      <c r="J6" t="str">
        <f t="shared" ref="J6:J69" si="0">IF(E6&lt;=5,"PRIMERA INFANCIA",IF(E6&lt;=11,"INFANCIA",IF(E6&lt;=18,"ADOLESCENCIA",IF(E6&lt;=26,"JUVENTUD",IF(E6&lt;=59,"ADULTEZ",IF(E6&gt;=60,"VEJEZ"))))))</f>
        <v>VEJEZ</v>
      </c>
    </row>
    <row r="7" spans="2:14" ht="50.1" customHeight="1" x14ac:dyDescent="0.25">
      <c r="B7" s="43"/>
      <c r="C7" s="67" t="s">
        <v>6</v>
      </c>
      <c r="D7" s="67"/>
      <c r="E7" s="65">
        <v>99</v>
      </c>
      <c r="F7" s="66">
        <v>43470</v>
      </c>
      <c r="G7" s="67" t="s">
        <v>295</v>
      </c>
      <c r="H7" s="34" t="s">
        <v>293</v>
      </c>
      <c r="I7" s="66">
        <v>43473</v>
      </c>
      <c r="J7" t="str">
        <f t="shared" si="0"/>
        <v>VEJEZ</v>
      </c>
      <c r="L7" s="244" t="s">
        <v>297</v>
      </c>
      <c r="M7" s="244"/>
      <c r="N7" s="240">
        <f>COUNTIF(J5:J155,"PRIMERA INFANCIA")</f>
        <v>0</v>
      </c>
    </row>
    <row r="8" spans="2:14" ht="50.1" customHeight="1" x14ac:dyDescent="0.25">
      <c r="B8" s="43"/>
      <c r="C8" s="67" t="s">
        <v>6</v>
      </c>
      <c r="D8" s="67"/>
      <c r="E8" s="65">
        <v>27</v>
      </c>
      <c r="F8" s="66">
        <v>43470</v>
      </c>
      <c r="G8" s="67" t="s">
        <v>295</v>
      </c>
      <c r="H8" s="34" t="s">
        <v>292</v>
      </c>
      <c r="I8" s="66">
        <v>43474</v>
      </c>
      <c r="J8" t="str">
        <f t="shared" si="0"/>
        <v>ADULTEZ</v>
      </c>
      <c r="L8" s="244" t="s">
        <v>298</v>
      </c>
      <c r="M8" s="244"/>
      <c r="N8" s="240">
        <f>COUNTIF(J5:J155,"INFANCIA")</f>
        <v>0</v>
      </c>
    </row>
    <row r="9" spans="2:14" ht="50.1" customHeight="1" x14ac:dyDescent="0.25">
      <c r="B9" s="43"/>
      <c r="C9" s="67"/>
      <c r="D9" s="67" t="s">
        <v>7</v>
      </c>
      <c r="E9" s="65">
        <v>89</v>
      </c>
      <c r="F9" s="66">
        <v>43458</v>
      </c>
      <c r="G9" s="67" t="s">
        <v>295</v>
      </c>
      <c r="H9" s="34" t="s">
        <v>293</v>
      </c>
      <c r="I9" s="66">
        <v>43475</v>
      </c>
      <c r="J9" t="str">
        <f t="shared" si="0"/>
        <v>VEJEZ</v>
      </c>
      <c r="L9" s="244" t="s">
        <v>299</v>
      </c>
      <c r="M9" s="244"/>
      <c r="N9" s="240">
        <f>COUNTIF(J5:J155,"ADOLESCENCIA")</f>
        <v>2</v>
      </c>
    </row>
    <row r="10" spans="2:14" ht="50.1" customHeight="1" x14ac:dyDescent="0.25">
      <c r="B10" s="43"/>
      <c r="C10" s="65"/>
      <c r="D10" s="67" t="s">
        <v>7</v>
      </c>
      <c r="E10" s="65">
        <v>50</v>
      </c>
      <c r="F10" s="66">
        <v>43476</v>
      </c>
      <c r="G10" s="67" t="s">
        <v>180</v>
      </c>
      <c r="H10" s="34" t="s">
        <v>292</v>
      </c>
      <c r="I10" s="66">
        <v>43476</v>
      </c>
      <c r="J10" t="str">
        <f t="shared" si="0"/>
        <v>ADULTEZ</v>
      </c>
      <c r="L10" s="244" t="s">
        <v>300</v>
      </c>
      <c r="M10" s="244"/>
      <c r="N10" s="240">
        <f>COUNTIF(J5:J155,"JUVENTUD")</f>
        <v>4</v>
      </c>
    </row>
    <row r="11" spans="2:14" ht="50.1" customHeight="1" x14ac:dyDescent="0.25">
      <c r="B11" s="43"/>
      <c r="C11" s="65" t="s">
        <v>6</v>
      </c>
      <c r="D11" s="65"/>
      <c r="E11" s="65">
        <v>87</v>
      </c>
      <c r="F11" s="66">
        <v>43476</v>
      </c>
      <c r="G11" s="67" t="s">
        <v>295</v>
      </c>
      <c r="H11" s="34" t="s">
        <v>293</v>
      </c>
      <c r="I11" s="66">
        <v>43476</v>
      </c>
      <c r="J11" t="str">
        <f t="shared" si="0"/>
        <v>VEJEZ</v>
      </c>
      <c r="L11" s="244" t="s">
        <v>301</v>
      </c>
      <c r="M11" s="244"/>
      <c r="N11" s="240">
        <f>COUNTIF(J5:J155,"ADULTEZ")</f>
        <v>30</v>
      </c>
    </row>
    <row r="12" spans="2:14" ht="50.1" customHeight="1" x14ac:dyDescent="0.25">
      <c r="B12" s="43"/>
      <c r="C12" s="65"/>
      <c r="D12" s="65" t="s">
        <v>7</v>
      </c>
      <c r="E12" s="65">
        <v>78</v>
      </c>
      <c r="F12" s="66">
        <v>43477</v>
      </c>
      <c r="G12" s="67" t="s">
        <v>295</v>
      </c>
      <c r="H12" s="34" t="s">
        <v>293</v>
      </c>
      <c r="I12" s="66">
        <v>43479</v>
      </c>
      <c r="J12" t="str">
        <f t="shared" si="0"/>
        <v>VEJEZ</v>
      </c>
      <c r="L12" s="244" t="s">
        <v>302</v>
      </c>
      <c r="M12" s="244"/>
      <c r="N12" s="240">
        <f>COUNTIF(J5:J155,"VEJEZ")</f>
        <v>104</v>
      </c>
    </row>
    <row r="13" spans="2:14" ht="50.1" customHeight="1" x14ac:dyDescent="0.3">
      <c r="B13" s="43"/>
      <c r="C13" s="65" t="s">
        <v>6</v>
      </c>
      <c r="D13" s="65"/>
      <c r="E13" s="65">
        <v>45</v>
      </c>
      <c r="F13" s="66">
        <v>43450</v>
      </c>
      <c r="G13" s="67" t="s">
        <v>310</v>
      </c>
      <c r="H13" s="34" t="s">
        <v>88</v>
      </c>
      <c r="I13" s="66">
        <v>43481</v>
      </c>
      <c r="J13" t="str">
        <f t="shared" si="0"/>
        <v>ADULTEZ</v>
      </c>
      <c r="L13" s="251" t="s">
        <v>10</v>
      </c>
      <c r="M13" s="252"/>
      <c r="N13" s="243">
        <f>SUM(N7:N12,N14)</f>
        <v>140</v>
      </c>
    </row>
    <row r="14" spans="2:14" ht="50.1" customHeight="1" x14ac:dyDescent="0.3">
      <c r="B14" s="43"/>
      <c r="C14" s="65"/>
      <c r="D14" s="65" t="s">
        <v>7</v>
      </c>
      <c r="E14" s="65">
        <v>57</v>
      </c>
      <c r="F14" s="66">
        <v>43483</v>
      </c>
      <c r="G14" s="67" t="s">
        <v>295</v>
      </c>
      <c r="H14" s="34" t="s">
        <v>293</v>
      </c>
      <c r="I14" s="66">
        <v>43488</v>
      </c>
      <c r="J14" t="str">
        <f t="shared" si="0"/>
        <v>ADULTEZ</v>
      </c>
      <c r="L14" s="253" t="s">
        <v>291</v>
      </c>
      <c r="M14" s="253"/>
      <c r="N14" s="243">
        <v>0</v>
      </c>
    </row>
    <row r="15" spans="2:14" ht="50.1" customHeight="1" x14ac:dyDescent="0.25">
      <c r="B15" s="43"/>
      <c r="C15" s="65"/>
      <c r="D15" s="65" t="s">
        <v>7</v>
      </c>
      <c r="E15" s="65">
        <v>68</v>
      </c>
      <c r="F15" s="66">
        <v>43491</v>
      </c>
      <c r="G15" s="67" t="s">
        <v>295</v>
      </c>
      <c r="H15" s="34" t="s">
        <v>292</v>
      </c>
      <c r="I15" s="66">
        <v>43494</v>
      </c>
      <c r="J15" t="str">
        <f t="shared" si="0"/>
        <v>VEJEZ</v>
      </c>
    </row>
    <row r="16" spans="2:14" ht="43.5" customHeight="1" x14ac:dyDescent="0.25">
      <c r="B16" s="43"/>
      <c r="C16" s="219">
        <f>COUNTA(C5:C15)</f>
        <v>5</v>
      </c>
      <c r="D16" s="219">
        <f>COUNTA(D5:D15)</f>
        <v>6</v>
      </c>
      <c r="E16" s="44"/>
      <c r="F16" s="45"/>
      <c r="G16" s="14"/>
      <c r="H16" s="34"/>
      <c r="I16" s="45"/>
    </row>
    <row r="17" spans="2:10" ht="50.1" customHeight="1" x14ac:dyDescent="0.25">
      <c r="B17" s="33" t="s">
        <v>11</v>
      </c>
      <c r="C17" s="65"/>
      <c r="D17" s="65" t="s">
        <v>7</v>
      </c>
      <c r="E17" s="65">
        <v>89</v>
      </c>
      <c r="F17" s="66">
        <v>43489</v>
      </c>
      <c r="G17" s="67" t="s">
        <v>295</v>
      </c>
      <c r="H17" s="34" t="s">
        <v>293</v>
      </c>
      <c r="I17" s="66">
        <v>43497</v>
      </c>
      <c r="J17" t="str">
        <f t="shared" si="0"/>
        <v>VEJEZ</v>
      </c>
    </row>
    <row r="18" spans="2:10" ht="50.1" customHeight="1" x14ac:dyDescent="0.25">
      <c r="B18" s="43"/>
      <c r="C18" s="65"/>
      <c r="D18" s="65" t="s">
        <v>7</v>
      </c>
      <c r="E18" s="65">
        <v>56</v>
      </c>
      <c r="F18" s="66">
        <v>43496</v>
      </c>
      <c r="G18" s="67" t="s">
        <v>295</v>
      </c>
      <c r="H18" s="34" t="s">
        <v>292</v>
      </c>
      <c r="I18" s="66">
        <v>43497</v>
      </c>
      <c r="J18" t="str">
        <f t="shared" si="0"/>
        <v>ADULTEZ</v>
      </c>
    </row>
    <row r="19" spans="2:10" ht="50.1" customHeight="1" x14ac:dyDescent="0.25">
      <c r="B19" s="43"/>
      <c r="C19" s="65"/>
      <c r="D19" s="65" t="s">
        <v>7</v>
      </c>
      <c r="E19" s="65">
        <v>93</v>
      </c>
      <c r="F19" s="66">
        <v>43491</v>
      </c>
      <c r="G19" s="67" t="s">
        <v>295</v>
      </c>
      <c r="H19" s="34" t="s">
        <v>293</v>
      </c>
      <c r="I19" s="66">
        <v>43497</v>
      </c>
      <c r="J19" t="str">
        <f t="shared" si="0"/>
        <v>VEJEZ</v>
      </c>
    </row>
    <row r="20" spans="2:10" ht="50.1" customHeight="1" x14ac:dyDescent="0.25">
      <c r="B20" s="43"/>
      <c r="C20" s="65" t="s">
        <v>6</v>
      </c>
      <c r="D20" s="65"/>
      <c r="E20" s="65">
        <v>74</v>
      </c>
      <c r="F20" s="66">
        <v>43487</v>
      </c>
      <c r="G20" s="67" t="s">
        <v>295</v>
      </c>
      <c r="H20" s="34" t="s">
        <v>293</v>
      </c>
      <c r="I20" s="66">
        <v>43497</v>
      </c>
      <c r="J20" t="str">
        <f t="shared" si="0"/>
        <v>VEJEZ</v>
      </c>
    </row>
    <row r="21" spans="2:10" ht="50.1" customHeight="1" x14ac:dyDescent="0.25">
      <c r="B21" s="43"/>
      <c r="C21" s="65" t="s">
        <v>6</v>
      </c>
      <c r="D21" s="39"/>
      <c r="E21" s="65">
        <v>100</v>
      </c>
      <c r="F21" s="66">
        <v>43498</v>
      </c>
      <c r="G21" s="67" t="s">
        <v>296</v>
      </c>
      <c r="H21" s="34" t="s">
        <v>293</v>
      </c>
      <c r="I21" s="66">
        <v>43501</v>
      </c>
      <c r="J21" t="str">
        <f t="shared" si="0"/>
        <v>VEJEZ</v>
      </c>
    </row>
    <row r="22" spans="2:10" ht="50.1" customHeight="1" x14ac:dyDescent="0.25">
      <c r="B22" s="43"/>
      <c r="C22" s="65" t="s">
        <v>6</v>
      </c>
      <c r="D22" s="65"/>
      <c r="E22" s="65">
        <v>93</v>
      </c>
      <c r="F22" s="66">
        <v>43495</v>
      </c>
      <c r="G22" s="67" t="s">
        <v>295</v>
      </c>
      <c r="H22" s="34" t="s">
        <v>293</v>
      </c>
      <c r="I22" s="66">
        <v>43502</v>
      </c>
      <c r="J22" t="str">
        <f t="shared" si="0"/>
        <v>VEJEZ</v>
      </c>
    </row>
    <row r="23" spans="2:10" ht="50.1" customHeight="1" x14ac:dyDescent="0.25">
      <c r="B23" s="43"/>
      <c r="C23" s="65" t="s">
        <v>6</v>
      </c>
      <c r="D23" s="65"/>
      <c r="E23" s="65">
        <v>92</v>
      </c>
      <c r="F23" s="66">
        <v>43507</v>
      </c>
      <c r="G23" s="67" t="s">
        <v>295</v>
      </c>
      <c r="H23" s="34" t="s">
        <v>292</v>
      </c>
      <c r="I23" s="66">
        <v>43508</v>
      </c>
      <c r="J23" t="str">
        <f t="shared" si="0"/>
        <v>VEJEZ</v>
      </c>
    </row>
    <row r="24" spans="2:10" ht="30" x14ac:dyDescent="0.25">
      <c r="B24" s="43"/>
      <c r="C24" s="65" t="s">
        <v>6</v>
      </c>
      <c r="D24" s="65"/>
      <c r="E24" s="65">
        <v>79</v>
      </c>
      <c r="F24" s="66">
        <v>43497</v>
      </c>
      <c r="G24" s="67" t="s">
        <v>284</v>
      </c>
      <c r="H24" s="34" t="s">
        <v>292</v>
      </c>
      <c r="I24" s="66">
        <v>43510</v>
      </c>
      <c r="J24" t="str">
        <f t="shared" si="0"/>
        <v>VEJEZ</v>
      </c>
    </row>
    <row r="25" spans="2:10" ht="50.1" customHeight="1" x14ac:dyDescent="0.25">
      <c r="B25" s="43"/>
      <c r="C25" s="65" t="s">
        <v>6</v>
      </c>
      <c r="D25" s="65"/>
      <c r="E25" s="65">
        <v>74</v>
      </c>
      <c r="F25" s="66">
        <v>43509</v>
      </c>
      <c r="G25" s="67" t="s">
        <v>296</v>
      </c>
      <c r="H25" s="34" t="s">
        <v>292</v>
      </c>
      <c r="I25" s="66">
        <v>43511</v>
      </c>
      <c r="J25" t="str">
        <f t="shared" si="0"/>
        <v>VEJEZ</v>
      </c>
    </row>
    <row r="26" spans="2:10" x14ac:dyDescent="0.25">
      <c r="B26" s="43"/>
      <c r="C26" s="65" t="s">
        <v>6</v>
      </c>
      <c r="D26" s="65"/>
      <c r="E26" s="65">
        <v>28</v>
      </c>
      <c r="F26" s="66">
        <v>43513</v>
      </c>
      <c r="G26" s="67" t="s">
        <v>296</v>
      </c>
      <c r="H26" s="34" t="s">
        <v>88</v>
      </c>
      <c r="I26" s="66">
        <v>43515</v>
      </c>
      <c r="J26" t="str">
        <f t="shared" si="0"/>
        <v>ADULTEZ</v>
      </c>
    </row>
    <row r="27" spans="2:10" ht="50.1" customHeight="1" x14ac:dyDescent="0.25">
      <c r="B27" s="43"/>
      <c r="C27" s="65"/>
      <c r="D27" s="65" t="s">
        <v>7</v>
      </c>
      <c r="E27" s="65">
        <v>70</v>
      </c>
      <c r="F27" s="66">
        <v>43518</v>
      </c>
      <c r="G27" s="67" t="s">
        <v>295</v>
      </c>
      <c r="H27" s="34" t="s">
        <v>293</v>
      </c>
      <c r="I27" s="66">
        <v>43522</v>
      </c>
      <c r="J27" t="str">
        <f t="shared" si="0"/>
        <v>VEJEZ</v>
      </c>
    </row>
    <row r="28" spans="2:10" ht="50.1" customHeight="1" x14ac:dyDescent="0.25">
      <c r="B28" s="43"/>
      <c r="C28" s="65"/>
      <c r="D28" s="65" t="s">
        <v>7</v>
      </c>
      <c r="E28" s="65">
        <v>18</v>
      </c>
      <c r="F28" s="66">
        <v>43478</v>
      </c>
      <c r="G28" s="67" t="s">
        <v>295</v>
      </c>
      <c r="H28" s="35" t="s">
        <v>136</v>
      </c>
      <c r="I28" s="66">
        <v>43523</v>
      </c>
      <c r="J28" t="str">
        <f t="shared" si="0"/>
        <v>ADOLESCENCIA</v>
      </c>
    </row>
    <row r="29" spans="2:10" ht="30" x14ac:dyDescent="0.25">
      <c r="B29" s="43"/>
      <c r="C29" s="65" t="s">
        <v>6</v>
      </c>
      <c r="D29" s="65"/>
      <c r="E29" s="65">
        <v>70</v>
      </c>
      <c r="F29" s="66">
        <v>43509</v>
      </c>
      <c r="G29" s="67" t="s">
        <v>322</v>
      </c>
      <c r="H29" s="34" t="s">
        <v>292</v>
      </c>
      <c r="I29" s="66">
        <v>43524</v>
      </c>
      <c r="J29" t="str">
        <f t="shared" si="0"/>
        <v>VEJEZ</v>
      </c>
    </row>
    <row r="30" spans="2:10" ht="37.5" customHeight="1" x14ac:dyDescent="0.25">
      <c r="C30" s="217">
        <v>8</v>
      </c>
      <c r="D30" s="218">
        <v>5</v>
      </c>
      <c r="G30" s="1"/>
      <c r="H30" s="47"/>
    </row>
    <row r="31" spans="2:10" ht="50.1" customHeight="1" x14ac:dyDescent="0.25">
      <c r="B31" s="46" t="s">
        <v>12</v>
      </c>
      <c r="C31" s="65"/>
      <c r="D31" s="65" t="s">
        <v>7</v>
      </c>
      <c r="E31" s="65">
        <v>74</v>
      </c>
      <c r="F31" s="66">
        <v>43524</v>
      </c>
      <c r="G31" s="67" t="s">
        <v>295</v>
      </c>
      <c r="H31" s="65" t="s">
        <v>293</v>
      </c>
      <c r="I31" s="66">
        <v>43528</v>
      </c>
      <c r="J31" t="str">
        <f t="shared" si="0"/>
        <v>VEJEZ</v>
      </c>
    </row>
    <row r="32" spans="2:10" x14ac:dyDescent="0.25">
      <c r="B32" s="48"/>
      <c r="C32" s="65" t="s">
        <v>6</v>
      </c>
      <c r="D32" s="65"/>
      <c r="E32" s="65">
        <v>68</v>
      </c>
      <c r="F32" s="66">
        <v>43528</v>
      </c>
      <c r="G32" s="67" t="s">
        <v>295</v>
      </c>
      <c r="H32" s="65" t="s">
        <v>292</v>
      </c>
      <c r="I32" s="66">
        <v>43530</v>
      </c>
      <c r="J32" t="str">
        <f t="shared" si="0"/>
        <v>VEJEZ</v>
      </c>
    </row>
    <row r="33" spans="2:10" x14ac:dyDescent="0.25">
      <c r="B33" s="43"/>
      <c r="C33" s="65"/>
      <c r="D33" s="65" t="s">
        <v>7</v>
      </c>
      <c r="E33" s="65">
        <v>92</v>
      </c>
      <c r="F33" s="66">
        <v>43529</v>
      </c>
      <c r="G33" s="67" t="s">
        <v>295</v>
      </c>
      <c r="H33" s="65" t="s">
        <v>292</v>
      </c>
      <c r="I33" s="66">
        <v>43530</v>
      </c>
      <c r="J33" t="str">
        <f t="shared" si="0"/>
        <v>VEJEZ</v>
      </c>
    </row>
    <row r="34" spans="2:10" ht="50.1" customHeight="1" x14ac:dyDescent="0.25">
      <c r="B34" s="43"/>
      <c r="C34" s="65"/>
      <c r="D34" s="65" t="s">
        <v>7</v>
      </c>
      <c r="E34" s="65">
        <v>90</v>
      </c>
      <c r="F34" s="66">
        <v>43534</v>
      </c>
      <c r="G34" s="67" t="s">
        <v>295</v>
      </c>
      <c r="H34" s="65" t="s">
        <v>292</v>
      </c>
      <c r="I34" s="66">
        <v>43535</v>
      </c>
      <c r="J34" t="str">
        <f t="shared" si="0"/>
        <v>VEJEZ</v>
      </c>
    </row>
    <row r="35" spans="2:10" ht="50.1" customHeight="1" x14ac:dyDescent="0.25">
      <c r="B35" s="43"/>
      <c r="C35" s="39"/>
      <c r="D35" s="65" t="s">
        <v>7</v>
      </c>
      <c r="E35" s="65">
        <v>74</v>
      </c>
      <c r="F35" s="65" t="s">
        <v>137</v>
      </c>
      <c r="G35" s="67" t="s">
        <v>295</v>
      </c>
      <c r="H35" s="65" t="s">
        <v>293</v>
      </c>
      <c r="I35" s="66">
        <v>43535</v>
      </c>
      <c r="J35" t="str">
        <f t="shared" si="0"/>
        <v>VEJEZ</v>
      </c>
    </row>
    <row r="36" spans="2:10" ht="50.1" customHeight="1" x14ac:dyDescent="0.25">
      <c r="B36" s="43"/>
      <c r="C36" s="65" t="s">
        <v>6</v>
      </c>
      <c r="D36" s="65"/>
      <c r="E36" s="65">
        <v>85</v>
      </c>
      <c r="F36" s="66">
        <v>43537</v>
      </c>
      <c r="G36" s="67" t="s">
        <v>310</v>
      </c>
      <c r="H36" s="65" t="s">
        <v>92</v>
      </c>
      <c r="I36" s="66">
        <v>43538</v>
      </c>
      <c r="J36" t="str">
        <f t="shared" si="0"/>
        <v>VEJEZ</v>
      </c>
    </row>
    <row r="37" spans="2:10" ht="50.1" customHeight="1" x14ac:dyDescent="0.25">
      <c r="B37" s="43"/>
      <c r="C37" s="65" t="s">
        <v>6</v>
      </c>
      <c r="D37" s="65"/>
      <c r="E37" s="65">
        <v>29</v>
      </c>
      <c r="F37" s="66">
        <v>43539</v>
      </c>
      <c r="G37" s="67" t="s">
        <v>42</v>
      </c>
      <c r="H37" s="65" t="s">
        <v>292</v>
      </c>
      <c r="I37" s="66">
        <v>43539</v>
      </c>
      <c r="J37" t="str">
        <f t="shared" si="0"/>
        <v>ADULTEZ</v>
      </c>
    </row>
    <row r="38" spans="2:10" ht="50.1" customHeight="1" x14ac:dyDescent="0.25">
      <c r="B38" s="43"/>
      <c r="C38" s="65" t="s">
        <v>6</v>
      </c>
      <c r="D38" s="65"/>
      <c r="E38" s="65">
        <v>55</v>
      </c>
      <c r="F38" s="66">
        <v>43540</v>
      </c>
      <c r="G38" s="67" t="s">
        <v>79</v>
      </c>
      <c r="H38" s="65" t="s">
        <v>292</v>
      </c>
      <c r="I38" s="66">
        <v>43542</v>
      </c>
      <c r="J38" t="str">
        <f t="shared" si="0"/>
        <v>ADULTEZ</v>
      </c>
    </row>
    <row r="39" spans="2:10" ht="50.1" customHeight="1" x14ac:dyDescent="0.25">
      <c r="B39" s="43"/>
      <c r="C39" s="65"/>
      <c r="D39" s="65" t="s">
        <v>7</v>
      </c>
      <c r="E39" s="65" t="s">
        <v>285</v>
      </c>
      <c r="F39" s="66">
        <v>43537</v>
      </c>
      <c r="G39" s="67" t="s">
        <v>286</v>
      </c>
      <c r="H39" s="65" t="s">
        <v>292</v>
      </c>
      <c r="I39" s="66">
        <v>43543</v>
      </c>
      <c r="J39" t="str">
        <f t="shared" si="0"/>
        <v>VEJEZ</v>
      </c>
    </row>
    <row r="40" spans="2:10" ht="50.1" customHeight="1" x14ac:dyDescent="0.25">
      <c r="B40" s="43"/>
      <c r="C40" s="65"/>
      <c r="D40" s="65" t="s">
        <v>7</v>
      </c>
      <c r="E40" s="65">
        <v>71</v>
      </c>
      <c r="F40" s="66">
        <v>43544</v>
      </c>
      <c r="G40" s="67" t="s">
        <v>287</v>
      </c>
      <c r="H40" s="65" t="s">
        <v>292</v>
      </c>
      <c r="I40" s="66">
        <v>43551</v>
      </c>
      <c r="J40" t="str">
        <f t="shared" si="0"/>
        <v>VEJEZ</v>
      </c>
    </row>
    <row r="41" spans="2:10" ht="30" x14ac:dyDescent="0.25">
      <c r="B41" s="43"/>
      <c r="C41" s="65"/>
      <c r="D41" s="65" t="s">
        <v>7</v>
      </c>
      <c r="E41" s="65">
        <v>50</v>
      </c>
      <c r="F41" s="66">
        <v>43548</v>
      </c>
      <c r="G41" s="67" t="s">
        <v>288</v>
      </c>
      <c r="H41" s="65" t="s">
        <v>292</v>
      </c>
      <c r="I41" s="66">
        <v>43552</v>
      </c>
      <c r="J41" t="str">
        <f t="shared" si="0"/>
        <v>ADULTEZ</v>
      </c>
    </row>
    <row r="42" spans="2:10" ht="50.1" customHeight="1" x14ac:dyDescent="0.25">
      <c r="B42" s="43"/>
      <c r="C42" s="65"/>
      <c r="D42" s="65" t="s">
        <v>7</v>
      </c>
      <c r="E42" s="65">
        <v>70</v>
      </c>
      <c r="F42" s="66">
        <v>43551</v>
      </c>
      <c r="G42" s="67" t="s">
        <v>66</v>
      </c>
      <c r="H42" s="65" t="s">
        <v>292</v>
      </c>
      <c r="I42" s="66">
        <v>43552</v>
      </c>
      <c r="J42" t="str">
        <f t="shared" si="0"/>
        <v>VEJEZ</v>
      </c>
    </row>
    <row r="43" spans="2:10" ht="38.25" customHeight="1" x14ac:dyDescent="0.25">
      <c r="B43" s="43"/>
      <c r="C43" s="216">
        <f>COUNTA(C31:C42)</f>
        <v>4</v>
      </c>
      <c r="D43" s="216">
        <f>COUNTA(D31:D42)</f>
        <v>8</v>
      </c>
      <c r="E43" s="43"/>
      <c r="F43" s="43"/>
      <c r="G43" s="49"/>
      <c r="H43" s="119"/>
      <c r="I43" s="43"/>
    </row>
    <row r="44" spans="2:10" ht="50.1" customHeight="1" x14ac:dyDescent="0.25">
      <c r="B44" s="33" t="s">
        <v>13</v>
      </c>
      <c r="C44" s="65" t="s">
        <v>6</v>
      </c>
      <c r="D44" s="65"/>
      <c r="E44" s="65">
        <v>92</v>
      </c>
      <c r="F44" s="66">
        <v>43555</v>
      </c>
      <c r="G44" s="67" t="s">
        <v>80</v>
      </c>
      <c r="H44" s="122" t="s">
        <v>292</v>
      </c>
      <c r="I44" s="66">
        <v>43525</v>
      </c>
      <c r="J44" t="str">
        <f t="shared" si="0"/>
        <v>VEJEZ</v>
      </c>
    </row>
    <row r="45" spans="2:10" ht="50.1" customHeight="1" x14ac:dyDescent="0.25">
      <c r="C45" s="65"/>
      <c r="D45" s="65" t="s">
        <v>7</v>
      </c>
      <c r="E45" s="65">
        <v>76</v>
      </c>
      <c r="F45" s="66">
        <v>43555</v>
      </c>
      <c r="G45" s="67" t="s">
        <v>295</v>
      </c>
      <c r="H45" s="122" t="s">
        <v>292</v>
      </c>
      <c r="I45" s="66">
        <v>43563</v>
      </c>
      <c r="J45" t="str">
        <f t="shared" si="0"/>
        <v>VEJEZ</v>
      </c>
    </row>
    <row r="46" spans="2:10" ht="50.1" customHeight="1" x14ac:dyDescent="0.25">
      <c r="C46" s="65"/>
      <c r="D46" s="65" t="s">
        <v>7</v>
      </c>
      <c r="E46" s="65">
        <v>82</v>
      </c>
      <c r="F46" s="66">
        <v>43562</v>
      </c>
      <c r="G46" s="67" t="s">
        <v>295</v>
      </c>
      <c r="H46" s="122" t="s">
        <v>292</v>
      </c>
      <c r="I46" s="66">
        <v>43563</v>
      </c>
      <c r="J46" t="str">
        <f t="shared" si="0"/>
        <v>VEJEZ</v>
      </c>
    </row>
    <row r="47" spans="2:10" ht="30" x14ac:dyDescent="0.25">
      <c r="B47" t="s">
        <v>138</v>
      </c>
      <c r="C47" s="65"/>
      <c r="D47" s="65" t="s">
        <v>7</v>
      </c>
      <c r="E47" s="65">
        <v>50</v>
      </c>
      <c r="F47" s="66">
        <v>43560</v>
      </c>
      <c r="G47" s="67" t="s">
        <v>139</v>
      </c>
      <c r="H47" s="122" t="s">
        <v>292</v>
      </c>
      <c r="I47" s="66">
        <v>43563</v>
      </c>
      <c r="J47" t="str">
        <f t="shared" si="0"/>
        <v>ADULTEZ</v>
      </c>
    </row>
    <row r="48" spans="2:10" ht="30" x14ac:dyDescent="0.25">
      <c r="C48" s="65"/>
      <c r="D48" s="65" t="s">
        <v>7</v>
      </c>
      <c r="E48" s="65">
        <v>67</v>
      </c>
      <c r="F48" s="66">
        <v>43562</v>
      </c>
      <c r="G48" s="67" t="s">
        <v>139</v>
      </c>
      <c r="H48" s="122" t="s">
        <v>292</v>
      </c>
      <c r="I48" s="66">
        <v>43563</v>
      </c>
      <c r="J48" t="str">
        <f t="shared" si="0"/>
        <v>VEJEZ</v>
      </c>
    </row>
    <row r="49" spans="2:10" ht="50.1" customHeight="1" x14ac:dyDescent="0.25">
      <c r="C49" s="65"/>
      <c r="D49" s="65" t="s">
        <v>7</v>
      </c>
      <c r="E49" s="65">
        <v>89</v>
      </c>
      <c r="F49" s="66">
        <v>43562</v>
      </c>
      <c r="G49" s="67" t="s">
        <v>295</v>
      </c>
      <c r="H49" s="122" t="s">
        <v>293</v>
      </c>
      <c r="I49" s="66">
        <v>43564</v>
      </c>
      <c r="J49" t="str">
        <f t="shared" si="0"/>
        <v>VEJEZ</v>
      </c>
    </row>
    <row r="50" spans="2:10" ht="50.1" customHeight="1" x14ac:dyDescent="0.25">
      <c r="C50" s="65" t="s">
        <v>6</v>
      </c>
      <c r="D50" s="65"/>
      <c r="E50" s="65">
        <v>67</v>
      </c>
      <c r="F50" s="66">
        <v>43569</v>
      </c>
      <c r="G50" s="67" t="s">
        <v>140</v>
      </c>
      <c r="H50" s="122" t="s">
        <v>292</v>
      </c>
      <c r="I50" s="66">
        <v>43578</v>
      </c>
      <c r="J50" t="str">
        <f t="shared" si="0"/>
        <v>VEJEZ</v>
      </c>
    </row>
    <row r="51" spans="2:10" ht="50.1" customHeight="1" x14ac:dyDescent="0.25">
      <c r="C51" s="65"/>
      <c r="D51" s="65" t="s">
        <v>7</v>
      </c>
      <c r="E51" s="65">
        <v>30</v>
      </c>
      <c r="F51" s="66">
        <v>43575</v>
      </c>
      <c r="G51" s="67" t="s">
        <v>296</v>
      </c>
      <c r="H51" s="122" t="s">
        <v>92</v>
      </c>
      <c r="I51" s="66">
        <v>43578</v>
      </c>
      <c r="J51" t="str">
        <f t="shared" si="0"/>
        <v>ADULTEZ</v>
      </c>
    </row>
    <row r="52" spans="2:10" ht="50.1" customHeight="1" x14ac:dyDescent="0.25">
      <c r="C52" s="65"/>
      <c r="D52" s="65" t="s">
        <v>7</v>
      </c>
      <c r="E52" s="65">
        <v>13</v>
      </c>
      <c r="F52" s="66">
        <v>43575</v>
      </c>
      <c r="G52" s="67" t="s">
        <v>296</v>
      </c>
      <c r="H52" s="122" t="s">
        <v>92</v>
      </c>
      <c r="I52" s="66">
        <v>43578</v>
      </c>
      <c r="J52" t="str">
        <f t="shared" si="0"/>
        <v>ADOLESCENCIA</v>
      </c>
    </row>
    <row r="53" spans="2:10" ht="50.1" customHeight="1" x14ac:dyDescent="0.25">
      <c r="C53" s="65" t="s">
        <v>6</v>
      </c>
      <c r="D53" s="65"/>
      <c r="E53" s="65">
        <v>60</v>
      </c>
      <c r="F53" s="66">
        <v>43577</v>
      </c>
      <c r="G53" s="67" t="s">
        <v>140</v>
      </c>
      <c r="H53" s="122" t="s">
        <v>292</v>
      </c>
      <c r="I53" s="66">
        <v>43578</v>
      </c>
      <c r="J53" t="str">
        <f t="shared" si="0"/>
        <v>VEJEZ</v>
      </c>
    </row>
    <row r="54" spans="2:10" ht="50.1" customHeight="1" x14ac:dyDescent="0.25">
      <c r="C54" s="65" t="s">
        <v>6</v>
      </c>
      <c r="D54" s="65"/>
      <c r="E54" s="65">
        <v>23</v>
      </c>
      <c r="F54" s="66">
        <v>43576</v>
      </c>
      <c r="G54" s="67" t="s">
        <v>296</v>
      </c>
      <c r="H54" s="122" t="s">
        <v>88</v>
      </c>
      <c r="I54" s="66">
        <v>43578</v>
      </c>
      <c r="J54" t="str">
        <f t="shared" si="0"/>
        <v>JUVENTUD</v>
      </c>
    </row>
    <row r="55" spans="2:10" ht="50.1" customHeight="1" x14ac:dyDescent="0.25">
      <c r="C55" s="65"/>
      <c r="D55" s="65" t="s">
        <v>7</v>
      </c>
      <c r="E55" s="65">
        <v>95</v>
      </c>
      <c r="F55" s="66">
        <v>43564</v>
      </c>
      <c r="G55" s="67" t="s">
        <v>295</v>
      </c>
      <c r="H55" s="122" t="s">
        <v>293</v>
      </c>
      <c r="I55" s="66">
        <v>43578</v>
      </c>
      <c r="J55" t="str">
        <f t="shared" si="0"/>
        <v>VEJEZ</v>
      </c>
    </row>
    <row r="56" spans="2:10" ht="50.1" customHeight="1" x14ac:dyDescent="0.25">
      <c r="C56" s="222">
        <f>COUNTA(C44:C55)</f>
        <v>4</v>
      </c>
      <c r="D56" s="222">
        <f>COUNTA(D44:D55)</f>
        <v>8</v>
      </c>
      <c r="E56" s="127"/>
      <c r="F56" s="128"/>
      <c r="G56" s="129"/>
      <c r="H56" s="122"/>
      <c r="I56" s="128"/>
    </row>
    <row r="57" spans="2:10" ht="50.1" customHeight="1" x14ac:dyDescent="0.25">
      <c r="B57" s="46" t="s">
        <v>14</v>
      </c>
      <c r="C57" s="65" t="s">
        <v>6</v>
      </c>
      <c r="D57" s="65"/>
      <c r="E57" s="65">
        <v>62</v>
      </c>
      <c r="F57" s="66">
        <v>43567</v>
      </c>
      <c r="G57" s="67" t="s">
        <v>295</v>
      </c>
      <c r="H57" s="122" t="s">
        <v>292</v>
      </c>
      <c r="I57" s="66">
        <v>43587</v>
      </c>
      <c r="J57" t="str">
        <f t="shared" si="0"/>
        <v>VEJEZ</v>
      </c>
    </row>
    <row r="58" spans="2:10" ht="50.1" customHeight="1" x14ac:dyDescent="0.25">
      <c r="B58" s="31"/>
      <c r="C58" s="65" t="s">
        <v>6</v>
      </c>
      <c r="D58" s="65"/>
      <c r="E58" s="65">
        <v>27</v>
      </c>
      <c r="F58" s="66">
        <v>43569</v>
      </c>
      <c r="G58" s="67" t="s">
        <v>296</v>
      </c>
      <c r="H58" s="122" t="s">
        <v>88</v>
      </c>
      <c r="I58" s="66">
        <v>43587</v>
      </c>
      <c r="J58" t="str">
        <f t="shared" si="0"/>
        <v>ADULTEZ</v>
      </c>
    </row>
    <row r="59" spans="2:10" x14ac:dyDescent="0.25">
      <c r="B59" s="31"/>
      <c r="C59" s="65"/>
      <c r="D59" s="65" t="s">
        <v>7</v>
      </c>
      <c r="E59" s="65">
        <v>79</v>
      </c>
      <c r="F59" s="66">
        <v>43585</v>
      </c>
      <c r="G59" s="67" t="s">
        <v>295</v>
      </c>
      <c r="H59" s="122" t="s">
        <v>292</v>
      </c>
      <c r="I59" s="66">
        <v>43587</v>
      </c>
      <c r="J59" t="str">
        <f t="shared" si="0"/>
        <v>VEJEZ</v>
      </c>
    </row>
    <row r="60" spans="2:10" ht="45" x14ac:dyDescent="0.25">
      <c r="B60" s="31"/>
      <c r="C60" s="65"/>
      <c r="D60" s="65" t="s">
        <v>7</v>
      </c>
      <c r="E60" s="65">
        <v>83</v>
      </c>
      <c r="F60" s="66">
        <v>43581</v>
      </c>
      <c r="G60" s="67" t="s">
        <v>289</v>
      </c>
      <c r="H60" s="122" t="s">
        <v>292</v>
      </c>
      <c r="I60" s="66">
        <v>43588</v>
      </c>
      <c r="J60" t="str">
        <f t="shared" si="0"/>
        <v>VEJEZ</v>
      </c>
    </row>
    <row r="61" spans="2:10" ht="50.1" customHeight="1" x14ac:dyDescent="0.25">
      <c r="B61" s="31"/>
      <c r="C61" s="65" t="s">
        <v>6</v>
      </c>
      <c r="D61" s="65"/>
      <c r="E61" s="65">
        <v>45</v>
      </c>
      <c r="F61" s="66">
        <v>43581</v>
      </c>
      <c r="G61" s="67" t="s">
        <v>295</v>
      </c>
      <c r="H61" s="122" t="s">
        <v>293</v>
      </c>
      <c r="I61" s="66">
        <v>43591</v>
      </c>
      <c r="J61" t="str">
        <f t="shared" si="0"/>
        <v>ADULTEZ</v>
      </c>
    </row>
    <row r="62" spans="2:10" ht="50.1" customHeight="1" x14ac:dyDescent="0.25">
      <c r="B62" s="31"/>
      <c r="C62" s="65" t="s">
        <v>6</v>
      </c>
      <c r="D62" s="65"/>
      <c r="E62" s="65">
        <v>74</v>
      </c>
      <c r="F62" s="66">
        <v>43568</v>
      </c>
      <c r="G62" s="67" t="s">
        <v>295</v>
      </c>
      <c r="H62" s="122" t="s">
        <v>293</v>
      </c>
      <c r="I62" s="66">
        <v>43594</v>
      </c>
      <c r="J62" t="str">
        <f t="shared" si="0"/>
        <v>VEJEZ</v>
      </c>
    </row>
    <row r="63" spans="2:10" ht="50.1" customHeight="1" x14ac:dyDescent="0.25">
      <c r="B63" s="31"/>
      <c r="C63" s="65"/>
      <c r="D63" s="65" t="s">
        <v>7</v>
      </c>
      <c r="E63" s="65">
        <v>82</v>
      </c>
      <c r="F63" s="66">
        <v>43590</v>
      </c>
      <c r="G63" s="67" t="s">
        <v>295</v>
      </c>
      <c r="H63" s="122" t="s">
        <v>293</v>
      </c>
      <c r="I63" s="66">
        <v>43598</v>
      </c>
      <c r="J63" t="str">
        <f t="shared" si="0"/>
        <v>VEJEZ</v>
      </c>
    </row>
    <row r="64" spans="2:10" ht="50.1" customHeight="1" x14ac:dyDescent="0.25">
      <c r="B64" s="31"/>
      <c r="C64" s="65"/>
      <c r="D64" s="65" t="s">
        <v>7</v>
      </c>
      <c r="E64" s="65">
        <v>71</v>
      </c>
      <c r="F64" s="65" t="s">
        <v>290</v>
      </c>
      <c r="G64" s="67" t="s">
        <v>295</v>
      </c>
      <c r="H64" s="122" t="s">
        <v>292</v>
      </c>
      <c r="I64" s="66">
        <v>43598</v>
      </c>
      <c r="J64" t="str">
        <f t="shared" si="0"/>
        <v>VEJEZ</v>
      </c>
    </row>
    <row r="65" spans="2:10" ht="30" x14ac:dyDescent="0.25">
      <c r="B65" s="31"/>
      <c r="C65" s="65" t="s">
        <v>6</v>
      </c>
      <c r="D65" s="65"/>
      <c r="E65" s="65">
        <v>22</v>
      </c>
      <c r="F65" s="66">
        <v>43592</v>
      </c>
      <c r="G65" s="67" t="s">
        <v>141</v>
      </c>
      <c r="H65" s="122" t="s">
        <v>88</v>
      </c>
      <c r="I65" s="66">
        <v>43599</v>
      </c>
      <c r="J65" t="str">
        <f t="shared" si="0"/>
        <v>JUVENTUD</v>
      </c>
    </row>
    <row r="66" spans="2:10" ht="50.1" customHeight="1" x14ac:dyDescent="0.25">
      <c r="B66" s="31"/>
      <c r="C66" s="65"/>
      <c r="D66" s="65" t="s">
        <v>7</v>
      </c>
      <c r="E66" s="65">
        <v>33</v>
      </c>
      <c r="F66" s="66">
        <v>43584</v>
      </c>
      <c r="G66" s="67" t="s">
        <v>295</v>
      </c>
      <c r="H66" s="122" t="s">
        <v>292</v>
      </c>
      <c r="I66" s="66">
        <v>43600</v>
      </c>
      <c r="J66" t="str">
        <f t="shared" si="0"/>
        <v>ADULTEZ</v>
      </c>
    </row>
    <row r="67" spans="2:10" ht="50.1" customHeight="1" x14ac:dyDescent="0.25">
      <c r="B67" s="31"/>
      <c r="C67" s="65"/>
      <c r="D67" s="65" t="s">
        <v>7</v>
      </c>
      <c r="E67" s="65">
        <v>88</v>
      </c>
      <c r="F67" s="66">
        <v>43593</v>
      </c>
      <c r="G67" s="67" t="s">
        <v>295</v>
      </c>
      <c r="H67" s="122" t="s">
        <v>293</v>
      </c>
      <c r="I67" s="66">
        <v>43602</v>
      </c>
      <c r="J67" t="str">
        <f t="shared" si="0"/>
        <v>VEJEZ</v>
      </c>
    </row>
    <row r="68" spans="2:10" ht="50.1" customHeight="1" x14ac:dyDescent="0.25">
      <c r="B68" s="31"/>
      <c r="C68" s="65" t="s">
        <v>6</v>
      </c>
      <c r="D68" s="65"/>
      <c r="E68" s="65">
        <v>63</v>
      </c>
      <c r="F68" s="66">
        <v>43601</v>
      </c>
      <c r="G68" s="67" t="s">
        <v>295</v>
      </c>
      <c r="H68" s="122" t="s">
        <v>293</v>
      </c>
      <c r="I68" s="66">
        <v>43608</v>
      </c>
      <c r="J68" t="str">
        <f t="shared" si="0"/>
        <v>VEJEZ</v>
      </c>
    </row>
    <row r="69" spans="2:10" ht="30" x14ac:dyDescent="0.25">
      <c r="B69" s="31"/>
      <c r="C69" s="65"/>
      <c r="D69" s="65" t="s">
        <v>7</v>
      </c>
      <c r="E69" s="65">
        <v>63</v>
      </c>
      <c r="F69" s="66">
        <v>43642</v>
      </c>
      <c r="G69" s="67" t="s">
        <v>142</v>
      </c>
      <c r="H69" s="122" t="s">
        <v>292</v>
      </c>
      <c r="I69" s="66">
        <v>43612</v>
      </c>
      <c r="J69" t="str">
        <f t="shared" si="0"/>
        <v>VEJEZ</v>
      </c>
    </row>
    <row r="70" spans="2:10" ht="50.1" customHeight="1" x14ac:dyDescent="0.25">
      <c r="B70" s="31"/>
      <c r="C70" s="65"/>
      <c r="D70" s="65" t="s">
        <v>7</v>
      </c>
      <c r="E70" s="65">
        <v>85</v>
      </c>
      <c r="F70" s="66">
        <v>43615</v>
      </c>
      <c r="G70" s="67" t="s">
        <v>295</v>
      </c>
      <c r="H70" s="122" t="s">
        <v>293</v>
      </c>
      <c r="I70" s="66">
        <v>43615</v>
      </c>
      <c r="J70" t="str">
        <f t="shared" ref="J70:J133" si="1">IF(E70&lt;=5,"PRIMERA INFANCIA",IF(E70&lt;=11,"INFANCIA",IF(E70&lt;=18,"ADOLESCENCIA",IF(E70&lt;=26,"JUVENTUD",IF(E70&lt;=59,"ADULTEZ",IF(E70&gt;=60,"VEJEZ"))))))</f>
        <v>VEJEZ</v>
      </c>
    </row>
    <row r="71" spans="2:10" ht="50.1" customHeight="1" x14ac:dyDescent="0.25">
      <c r="B71" s="31"/>
      <c r="C71" s="65" t="s">
        <v>6</v>
      </c>
      <c r="D71" s="65"/>
      <c r="E71" s="65">
        <v>51</v>
      </c>
      <c r="F71" s="66">
        <v>43615</v>
      </c>
      <c r="G71" s="67" t="s">
        <v>143</v>
      </c>
      <c r="H71" s="122" t="s">
        <v>292</v>
      </c>
      <c r="I71" s="66">
        <v>43615</v>
      </c>
      <c r="J71" t="str">
        <f t="shared" si="1"/>
        <v>ADULTEZ</v>
      </c>
    </row>
    <row r="72" spans="2:10" ht="44.25" customHeight="1" x14ac:dyDescent="0.25">
      <c r="B72" s="31"/>
      <c r="C72" s="220">
        <f>COUNTA(C57:C71)</f>
        <v>7</v>
      </c>
      <c r="D72" s="220">
        <f>COUNTA(D57:D71)</f>
        <v>8</v>
      </c>
      <c r="E72" s="33"/>
      <c r="F72" s="33"/>
      <c r="G72" s="14"/>
      <c r="H72" s="119"/>
    </row>
    <row r="73" spans="2:10" ht="50.1" customHeight="1" x14ac:dyDescent="0.25">
      <c r="B73" s="46" t="s">
        <v>144</v>
      </c>
      <c r="C73" s="65"/>
      <c r="D73" s="65" t="s">
        <v>7</v>
      </c>
      <c r="E73" s="65">
        <v>68</v>
      </c>
      <c r="F73" s="66">
        <v>43610</v>
      </c>
      <c r="G73" s="67" t="s">
        <v>145</v>
      </c>
      <c r="H73" s="65" t="s">
        <v>292</v>
      </c>
      <c r="I73" s="66">
        <v>43619</v>
      </c>
      <c r="J73" t="str">
        <f t="shared" si="1"/>
        <v>VEJEZ</v>
      </c>
    </row>
    <row r="74" spans="2:10" ht="50.1" customHeight="1" x14ac:dyDescent="0.25">
      <c r="B74" s="31"/>
      <c r="C74" s="65" t="s">
        <v>6</v>
      </c>
      <c r="D74" s="65"/>
      <c r="E74" s="65">
        <v>50</v>
      </c>
      <c r="F74" s="66">
        <v>43622</v>
      </c>
      <c r="G74" s="67" t="s">
        <v>295</v>
      </c>
      <c r="H74" s="65" t="s">
        <v>293</v>
      </c>
      <c r="I74" s="66">
        <v>43623</v>
      </c>
      <c r="J74" t="str">
        <f t="shared" si="1"/>
        <v>ADULTEZ</v>
      </c>
    </row>
    <row r="75" spans="2:10" ht="50.1" customHeight="1" x14ac:dyDescent="0.25">
      <c r="B75" s="31"/>
      <c r="C75" s="65"/>
      <c r="D75" s="65" t="s">
        <v>7</v>
      </c>
      <c r="E75" s="65">
        <v>62</v>
      </c>
      <c r="F75" s="66">
        <v>43624</v>
      </c>
      <c r="G75" s="67" t="s">
        <v>33</v>
      </c>
      <c r="H75" s="65" t="s">
        <v>292</v>
      </c>
      <c r="I75" s="66">
        <v>43626</v>
      </c>
      <c r="J75" t="str">
        <f t="shared" si="1"/>
        <v>VEJEZ</v>
      </c>
    </row>
    <row r="76" spans="2:10" ht="50.1" customHeight="1" x14ac:dyDescent="0.25">
      <c r="B76" s="31"/>
      <c r="C76" s="65" t="s">
        <v>6</v>
      </c>
      <c r="D76" s="65"/>
      <c r="E76" s="65">
        <v>19</v>
      </c>
      <c r="F76" s="66">
        <v>43625</v>
      </c>
      <c r="G76" s="67" t="s">
        <v>146</v>
      </c>
      <c r="H76" s="65" t="s">
        <v>292</v>
      </c>
      <c r="I76" s="66">
        <v>43627</v>
      </c>
      <c r="J76" t="str">
        <f t="shared" si="1"/>
        <v>JUVENTUD</v>
      </c>
    </row>
    <row r="77" spans="2:10" ht="50.1" customHeight="1" x14ac:dyDescent="0.25">
      <c r="B77" s="31"/>
      <c r="C77" s="65"/>
      <c r="D77" s="65" t="s">
        <v>7</v>
      </c>
      <c r="E77" s="65">
        <v>70</v>
      </c>
      <c r="F77" s="66">
        <v>43626</v>
      </c>
      <c r="G77" s="67" t="s">
        <v>147</v>
      </c>
      <c r="H77" s="65" t="s">
        <v>292</v>
      </c>
      <c r="I77" s="66">
        <v>43629</v>
      </c>
      <c r="J77" t="str">
        <f t="shared" si="1"/>
        <v>VEJEZ</v>
      </c>
    </row>
    <row r="78" spans="2:10" ht="50.1" customHeight="1" x14ac:dyDescent="0.25">
      <c r="B78" s="31"/>
      <c r="C78" s="65" t="s">
        <v>6</v>
      </c>
      <c r="D78" s="65"/>
      <c r="E78" s="65">
        <v>67</v>
      </c>
      <c r="F78" s="66">
        <v>43632</v>
      </c>
      <c r="G78" s="67" t="s">
        <v>295</v>
      </c>
      <c r="H78" s="65" t="s">
        <v>293</v>
      </c>
      <c r="I78" s="66">
        <v>43634</v>
      </c>
      <c r="J78" t="str">
        <f t="shared" si="1"/>
        <v>VEJEZ</v>
      </c>
    </row>
    <row r="79" spans="2:10" x14ac:dyDescent="0.25">
      <c r="B79" s="31"/>
      <c r="C79" s="65"/>
      <c r="D79" s="65" t="s">
        <v>7</v>
      </c>
      <c r="E79" s="65">
        <v>79</v>
      </c>
      <c r="F79" s="66">
        <v>43633</v>
      </c>
      <c r="G79" s="67" t="s">
        <v>295</v>
      </c>
      <c r="H79" s="65" t="s">
        <v>292</v>
      </c>
      <c r="I79" s="66">
        <v>43635</v>
      </c>
      <c r="J79" t="str">
        <f t="shared" si="1"/>
        <v>VEJEZ</v>
      </c>
    </row>
    <row r="80" spans="2:10" ht="30" x14ac:dyDescent="0.25">
      <c r="B80" s="31"/>
      <c r="C80" s="65"/>
      <c r="D80" s="65" t="s">
        <v>7</v>
      </c>
      <c r="E80" s="65">
        <v>92</v>
      </c>
      <c r="F80" s="66">
        <v>43641</v>
      </c>
      <c r="G80" s="67" t="s">
        <v>148</v>
      </c>
      <c r="H80" s="122" t="s">
        <v>292</v>
      </c>
      <c r="I80" s="66">
        <v>43641</v>
      </c>
      <c r="J80" t="str">
        <f t="shared" si="1"/>
        <v>VEJEZ</v>
      </c>
    </row>
    <row r="81" spans="2:10" ht="50.1" customHeight="1" x14ac:dyDescent="0.25">
      <c r="B81" s="31"/>
      <c r="C81" s="65"/>
      <c r="D81" s="65" t="s">
        <v>7</v>
      </c>
      <c r="E81" s="65">
        <v>79</v>
      </c>
      <c r="F81" s="66">
        <v>43639</v>
      </c>
      <c r="G81" s="67" t="s">
        <v>149</v>
      </c>
      <c r="H81" s="122" t="s">
        <v>292</v>
      </c>
      <c r="I81" s="66">
        <v>43644</v>
      </c>
      <c r="J81" t="str">
        <f t="shared" si="1"/>
        <v>VEJEZ</v>
      </c>
    </row>
    <row r="82" spans="2:10" ht="48" customHeight="1" x14ac:dyDescent="0.25">
      <c r="B82" s="31"/>
      <c r="C82" s="220">
        <f>COUNTA(C73:C81)</f>
        <v>3</v>
      </c>
      <c r="D82" s="220">
        <f>COUNTA(D73:D81)</f>
        <v>6</v>
      </c>
      <c r="E82" s="33"/>
      <c r="F82" s="33"/>
      <c r="G82" s="14"/>
      <c r="H82" s="119"/>
    </row>
    <row r="83" spans="2:10" ht="50.1" customHeight="1" x14ac:dyDescent="0.25">
      <c r="B83" s="33" t="s">
        <v>16</v>
      </c>
      <c r="C83" s="65" t="s">
        <v>6</v>
      </c>
      <c r="D83" s="65"/>
      <c r="E83" s="65">
        <v>57</v>
      </c>
      <c r="F83" s="66">
        <v>43643</v>
      </c>
      <c r="G83" s="67" t="s">
        <v>295</v>
      </c>
      <c r="H83" s="122" t="s">
        <v>293</v>
      </c>
      <c r="I83" s="66">
        <v>43647</v>
      </c>
      <c r="J83" t="str">
        <f t="shared" si="1"/>
        <v>ADULTEZ</v>
      </c>
    </row>
    <row r="84" spans="2:10" ht="50.1" customHeight="1" x14ac:dyDescent="0.25">
      <c r="B84" s="31"/>
      <c r="C84" s="65"/>
      <c r="D84" s="65" t="s">
        <v>7</v>
      </c>
      <c r="E84" s="65">
        <v>52</v>
      </c>
      <c r="F84" s="66">
        <v>43644</v>
      </c>
      <c r="G84" s="67" t="s">
        <v>295</v>
      </c>
      <c r="H84" s="122" t="s">
        <v>293</v>
      </c>
      <c r="I84" s="66">
        <v>43647</v>
      </c>
      <c r="J84" t="str">
        <f t="shared" si="1"/>
        <v>ADULTEZ</v>
      </c>
    </row>
    <row r="85" spans="2:10" ht="50.1" customHeight="1" x14ac:dyDescent="0.25">
      <c r="B85" s="31"/>
      <c r="C85" s="65" t="s">
        <v>6</v>
      </c>
      <c r="D85" s="65"/>
      <c r="E85" s="65">
        <v>54</v>
      </c>
      <c r="F85" s="66">
        <v>43641</v>
      </c>
      <c r="G85" s="67" t="s">
        <v>295</v>
      </c>
      <c r="H85" s="122" t="s">
        <v>293</v>
      </c>
      <c r="I85" s="66">
        <v>43648</v>
      </c>
      <c r="J85" t="str">
        <f t="shared" si="1"/>
        <v>ADULTEZ</v>
      </c>
    </row>
    <row r="86" spans="2:10" ht="50.1" customHeight="1" x14ac:dyDescent="0.25">
      <c r="B86" s="31"/>
      <c r="C86" s="65" t="s">
        <v>6</v>
      </c>
      <c r="D86" s="65"/>
      <c r="E86" s="65">
        <v>80</v>
      </c>
      <c r="F86" s="66">
        <v>43638</v>
      </c>
      <c r="G86" s="67" t="s">
        <v>150</v>
      </c>
      <c r="H86" s="122" t="s">
        <v>292</v>
      </c>
      <c r="I86" s="66">
        <v>43648</v>
      </c>
      <c r="J86" t="str">
        <f t="shared" si="1"/>
        <v>VEJEZ</v>
      </c>
    </row>
    <row r="87" spans="2:10" ht="50.1" customHeight="1" x14ac:dyDescent="0.25">
      <c r="B87" s="31"/>
      <c r="C87" s="65"/>
      <c r="D87" s="65" t="s">
        <v>7</v>
      </c>
      <c r="E87" s="65">
        <v>39</v>
      </c>
      <c r="F87" s="66">
        <v>43637</v>
      </c>
      <c r="G87" s="67" t="s">
        <v>295</v>
      </c>
      <c r="H87" s="122" t="s">
        <v>136</v>
      </c>
      <c r="I87" s="66">
        <v>43648</v>
      </c>
      <c r="J87" t="str">
        <f t="shared" si="1"/>
        <v>ADULTEZ</v>
      </c>
    </row>
    <row r="88" spans="2:10" ht="50.1" customHeight="1" x14ac:dyDescent="0.25">
      <c r="B88" s="31"/>
      <c r="C88" s="65"/>
      <c r="D88" s="65" t="s">
        <v>7</v>
      </c>
      <c r="E88" s="65">
        <v>91</v>
      </c>
      <c r="F88" s="66">
        <v>43647</v>
      </c>
      <c r="G88" s="67" t="s">
        <v>295</v>
      </c>
      <c r="H88" s="122" t="s">
        <v>292</v>
      </c>
      <c r="I88" s="66">
        <v>43651</v>
      </c>
      <c r="J88" t="str">
        <f t="shared" si="1"/>
        <v>VEJEZ</v>
      </c>
    </row>
    <row r="89" spans="2:10" ht="50.1" customHeight="1" x14ac:dyDescent="0.25">
      <c r="B89" s="31"/>
      <c r="C89" s="65" t="s">
        <v>6</v>
      </c>
      <c r="D89" s="65"/>
      <c r="E89" s="65">
        <v>68</v>
      </c>
      <c r="F89" s="66">
        <v>43647</v>
      </c>
      <c r="G89" s="67" t="s">
        <v>295</v>
      </c>
      <c r="H89" s="122" t="s">
        <v>293</v>
      </c>
      <c r="I89" s="66">
        <v>43656</v>
      </c>
      <c r="J89" t="str">
        <f t="shared" si="1"/>
        <v>VEJEZ</v>
      </c>
    </row>
    <row r="90" spans="2:10" ht="50.1" customHeight="1" x14ac:dyDescent="0.25">
      <c r="B90" s="31"/>
      <c r="C90" s="65"/>
      <c r="D90" s="65" t="s">
        <v>7</v>
      </c>
      <c r="E90" s="65">
        <v>60</v>
      </c>
      <c r="F90" s="66">
        <v>43656</v>
      </c>
      <c r="G90" s="67" t="s">
        <v>295</v>
      </c>
      <c r="H90" s="122" t="s">
        <v>293</v>
      </c>
      <c r="I90" s="66">
        <v>43656</v>
      </c>
      <c r="J90" t="str">
        <f t="shared" si="1"/>
        <v>VEJEZ</v>
      </c>
    </row>
    <row r="91" spans="2:10" ht="30" x14ac:dyDescent="0.25">
      <c r="B91" s="31"/>
      <c r="C91" s="65" t="s">
        <v>6</v>
      </c>
      <c r="D91" s="65"/>
      <c r="E91" s="65">
        <v>63</v>
      </c>
      <c r="F91" s="66">
        <v>43650</v>
      </c>
      <c r="G91" s="67" t="s">
        <v>147</v>
      </c>
      <c r="H91" s="122" t="s">
        <v>292</v>
      </c>
      <c r="I91" s="66">
        <v>43658</v>
      </c>
      <c r="J91" t="str">
        <f t="shared" si="1"/>
        <v>VEJEZ</v>
      </c>
    </row>
    <row r="92" spans="2:10" x14ac:dyDescent="0.25">
      <c r="B92" s="31"/>
      <c r="C92" s="65" t="s">
        <v>6</v>
      </c>
      <c r="D92" s="65"/>
      <c r="E92" s="65">
        <v>69</v>
      </c>
      <c r="F92" s="66">
        <v>43654</v>
      </c>
      <c r="G92" s="67" t="s">
        <v>295</v>
      </c>
      <c r="H92" s="122" t="s">
        <v>292</v>
      </c>
      <c r="I92" s="66">
        <v>43661</v>
      </c>
      <c r="J92" t="str">
        <f t="shared" si="1"/>
        <v>VEJEZ</v>
      </c>
    </row>
    <row r="93" spans="2:10" ht="43.5" customHeight="1" x14ac:dyDescent="0.25">
      <c r="B93" s="31"/>
      <c r="C93" s="220">
        <f>COUNTA(C83:C92)</f>
        <v>6</v>
      </c>
      <c r="D93" s="220">
        <f>COUNTA(D83:D92)</f>
        <v>4</v>
      </c>
      <c r="E93" s="33"/>
      <c r="F93" s="33"/>
      <c r="G93" s="14"/>
      <c r="H93" s="34"/>
      <c r="I93" s="31"/>
    </row>
    <row r="94" spans="2:10" ht="50.1" customHeight="1" x14ac:dyDescent="0.25">
      <c r="B94" s="33" t="s">
        <v>17</v>
      </c>
      <c r="C94" s="65"/>
      <c r="D94" s="65" t="s">
        <v>7</v>
      </c>
      <c r="E94" s="65">
        <v>80</v>
      </c>
      <c r="F94" s="66">
        <v>43676</v>
      </c>
      <c r="G94" s="67" t="s">
        <v>295</v>
      </c>
      <c r="H94" s="122" t="s">
        <v>293</v>
      </c>
      <c r="I94" s="66">
        <v>43684</v>
      </c>
      <c r="J94" t="str">
        <f t="shared" si="1"/>
        <v>VEJEZ</v>
      </c>
    </row>
    <row r="95" spans="2:10" ht="50.1" customHeight="1" x14ac:dyDescent="0.25">
      <c r="B95" s="31"/>
      <c r="C95" s="65"/>
      <c r="D95" s="65" t="s">
        <v>7</v>
      </c>
      <c r="E95" s="65">
        <v>92</v>
      </c>
      <c r="F95" s="66">
        <v>43687</v>
      </c>
      <c r="G95" s="67" t="s">
        <v>295</v>
      </c>
      <c r="H95" s="122" t="s">
        <v>293</v>
      </c>
      <c r="I95" s="66">
        <v>43690</v>
      </c>
      <c r="J95" t="str">
        <f t="shared" si="1"/>
        <v>VEJEZ</v>
      </c>
    </row>
    <row r="96" spans="2:10" ht="50.1" customHeight="1" x14ac:dyDescent="0.25">
      <c r="B96" s="31"/>
      <c r="C96" s="65"/>
      <c r="D96" s="65" t="s">
        <v>7</v>
      </c>
      <c r="E96" s="65">
        <v>88</v>
      </c>
      <c r="F96" s="66">
        <v>43669</v>
      </c>
      <c r="G96" s="67" t="s">
        <v>295</v>
      </c>
      <c r="H96" s="122" t="s">
        <v>293</v>
      </c>
      <c r="I96" s="66">
        <v>43692</v>
      </c>
      <c r="J96" t="str">
        <f t="shared" si="1"/>
        <v>VEJEZ</v>
      </c>
    </row>
    <row r="97" spans="2:10" ht="50.1" customHeight="1" x14ac:dyDescent="0.25">
      <c r="B97" s="31"/>
      <c r="C97" s="65"/>
      <c r="D97" s="65" t="s">
        <v>7</v>
      </c>
      <c r="E97" s="65">
        <v>82</v>
      </c>
      <c r="F97" s="66">
        <v>43692</v>
      </c>
      <c r="G97" s="67" t="s">
        <v>151</v>
      </c>
      <c r="H97" s="122" t="s">
        <v>292</v>
      </c>
      <c r="I97" s="66">
        <v>43693</v>
      </c>
      <c r="J97" t="str">
        <f t="shared" si="1"/>
        <v>VEJEZ</v>
      </c>
    </row>
    <row r="98" spans="2:10" x14ac:dyDescent="0.25">
      <c r="B98" s="31"/>
      <c r="C98" s="65" t="s">
        <v>6</v>
      </c>
      <c r="D98" s="65"/>
      <c r="E98" s="65">
        <v>53</v>
      </c>
      <c r="F98" s="66">
        <v>43692</v>
      </c>
      <c r="G98" s="67" t="s">
        <v>296</v>
      </c>
      <c r="H98" s="122" t="s">
        <v>92</v>
      </c>
      <c r="I98" s="66">
        <v>43693</v>
      </c>
      <c r="J98" t="str">
        <f t="shared" si="1"/>
        <v>ADULTEZ</v>
      </c>
    </row>
    <row r="99" spans="2:10" ht="50.1" customHeight="1" x14ac:dyDescent="0.25">
      <c r="B99" s="31"/>
      <c r="C99" s="65"/>
      <c r="D99" s="65" t="s">
        <v>7</v>
      </c>
      <c r="E99" s="65">
        <v>76</v>
      </c>
      <c r="F99" s="66">
        <v>43694</v>
      </c>
      <c r="G99" s="67" t="s">
        <v>33</v>
      </c>
      <c r="H99" s="122" t="s">
        <v>292</v>
      </c>
      <c r="I99" s="66">
        <v>43696</v>
      </c>
      <c r="J99" t="str">
        <f t="shared" si="1"/>
        <v>VEJEZ</v>
      </c>
    </row>
    <row r="100" spans="2:10" ht="50.1" customHeight="1" x14ac:dyDescent="0.25">
      <c r="B100" s="31"/>
      <c r="C100" s="65"/>
      <c r="D100" s="65" t="s">
        <v>7</v>
      </c>
      <c r="E100" s="65">
        <v>70</v>
      </c>
      <c r="F100" s="66">
        <v>43693</v>
      </c>
      <c r="G100" s="67" t="s">
        <v>152</v>
      </c>
      <c r="H100" s="122" t="s">
        <v>292</v>
      </c>
      <c r="I100" s="66">
        <v>43696</v>
      </c>
      <c r="J100" t="str">
        <f t="shared" si="1"/>
        <v>VEJEZ</v>
      </c>
    </row>
    <row r="101" spans="2:10" ht="50.1" customHeight="1" x14ac:dyDescent="0.25">
      <c r="B101" s="31"/>
      <c r="C101" s="65" t="s">
        <v>6</v>
      </c>
      <c r="D101" s="65"/>
      <c r="E101" s="65">
        <v>89</v>
      </c>
      <c r="F101" s="66">
        <v>43696</v>
      </c>
      <c r="G101" s="67" t="s">
        <v>295</v>
      </c>
      <c r="H101" s="122" t="s">
        <v>293</v>
      </c>
      <c r="I101" s="66">
        <v>43697</v>
      </c>
      <c r="J101" t="str">
        <f t="shared" si="1"/>
        <v>VEJEZ</v>
      </c>
    </row>
    <row r="102" spans="2:10" ht="50.1" customHeight="1" x14ac:dyDescent="0.25">
      <c r="B102" s="31"/>
      <c r="C102" s="65"/>
      <c r="D102" s="65" t="s">
        <v>7</v>
      </c>
      <c r="E102" s="65">
        <v>65</v>
      </c>
      <c r="F102" s="66">
        <v>43701</v>
      </c>
      <c r="G102" s="67" t="s">
        <v>153</v>
      </c>
      <c r="H102" s="122" t="s">
        <v>292</v>
      </c>
      <c r="I102" s="66">
        <v>43703</v>
      </c>
      <c r="J102" t="str">
        <f t="shared" si="1"/>
        <v>VEJEZ</v>
      </c>
    </row>
    <row r="103" spans="2:10" ht="30" x14ac:dyDescent="0.25">
      <c r="B103" s="31"/>
      <c r="C103" s="65"/>
      <c r="D103" s="65" t="s">
        <v>7</v>
      </c>
      <c r="E103" s="65">
        <v>87</v>
      </c>
      <c r="F103" s="66">
        <v>43706</v>
      </c>
      <c r="G103" s="67" t="s">
        <v>151</v>
      </c>
      <c r="H103" s="122" t="s">
        <v>292</v>
      </c>
      <c r="I103" s="66">
        <v>43707</v>
      </c>
      <c r="J103" t="str">
        <f t="shared" si="1"/>
        <v>VEJEZ</v>
      </c>
    </row>
    <row r="104" spans="2:10" ht="42.75" customHeight="1" x14ac:dyDescent="0.25">
      <c r="B104" s="31"/>
      <c r="C104" s="220">
        <f>COUNTA(C94:C103)</f>
        <v>2</v>
      </c>
      <c r="D104" s="220">
        <f>COUNTA(D94:D103)</f>
        <v>8</v>
      </c>
      <c r="E104" s="33"/>
      <c r="F104" s="33"/>
      <c r="G104" s="14"/>
      <c r="H104" s="34"/>
      <c r="I104" s="31"/>
    </row>
    <row r="105" spans="2:10" ht="50.1" customHeight="1" x14ac:dyDescent="0.25">
      <c r="B105" s="33" t="s">
        <v>18</v>
      </c>
      <c r="C105" s="65"/>
      <c r="D105" s="65" t="s">
        <v>7</v>
      </c>
      <c r="E105" s="65" t="s">
        <v>154</v>
      </c>
      <c r="F105" s="66">
        <v>43701</v>
      </c>
      <c r="G105" s="67" t="s">
        <v>155</v>
      </c>
      <c r="H105" s="122" t="s">
        <v>292</v>
      </c>
      <c r="I105" s="66">
        <v>43710</v>
      </c>
      <c r="J105" t="str">
        <f t="shared" si="1"/>
        <v>VEJEZ</v>
      </c>
    </row>
    <row r="106" spans="2:10" ht="30" x14ac:dyDescent="0.25">
      <c r="B106" s="31"/>
      <c r="C106" s="65" t="s">
        <v>6</v>
      </c>
      <c r="D106" s="65"/>
      <c r="E106" s="65">
        <v>89</v>
      </c>
      <c r="F106" s="66">
        <v>43706</v>
      </c>
      <c r="G106" s="67" t="s">
        <v>156</v>
      </c>
      <c r="H106" s="122" t="s">
        <v>292</v>
      </c>
      <c r="I106" s="66">
        <v>43710</v>
      </c>
      <c r="J106" t="str">
        <f t="shared" si="1"/>
        <v>VEJEZ</v>
      </c>
    </row>
    <row r="107" spans="2:10" ht="50.1" customHeight="1" x14ac:dyDescent="0.25">
      <c r="B107" s="31"/>
      <c r="C107" s="65"/>
      <c r="D107" s="65" t="s">
        <v>7</v>
      </c>
      <c r="E107" s="65">
        <v>71</v>
      </c>
      <c r="F107" s="66">
        <v>43707</v>
      </c>
      <c r="G107" s="67" t="s">
        <v>157</v>
      </c>
      <c r="H107" s="122" t="s">
        <v>292</v>
      </c>
      <c r="I107" s="66">
        <v>43710</v>
      </c>
      <c r="J107" t="str">
        <f t="shared" si="1"/>
        <v>VEJEZ</v>
      </c>
    </row>
    <row r="108" spans="2:10" ht="50.1" customHeight="1" x14ac:dyDescent="0.25">
      <c r="B108" s="31"/>
      <c r="C108" s="65" t="s">
        <v>6</v>
      </c>
      <c r="D108" s="65"/>
      <c r="E108" s="65">
        <v>43</v>
      </c>
      <c r="F108" s="66">
        <v>43712</v>
      </c>
      <c r="G108" s="67" t="s">
        <v>295</v>
      </c>
      <c r="H108" s="122" t="s">
        <v>292</v>
      </c>
      <c r="I108" s="66">
        <v>43713</v>
      </c>
      <c r="J108" t="str">
        <f t="shared" si="1"/>
        <v>ADULTEZ</v>
      </c>
    </row>
    <row r="109" spans="2:10" ht="50.1" customHeight="1" x14ac:dyDescent="0.25">
      <c r="B109" s="31"/>
      <c r="C109" s="65" t="s">
        <v>6</v>
      </c>
      <c r="D109" s="65"/>
      <c r="E109" s="65">
        <v>67</v>
      </c>
      <c r="F109" s="66">
        <v>43712</v>
      </c>
      <c r="G109" s="67" t="s">
        <v>295</v>
      </c>
      <c r="H109" s="122" t="s">
        <v>293</v>
      </c>
      <c r="I109" s="66">
        <v>43714</v>
      </c>
      <c r="J109" t="str">
        <f t="shared" si="1"/>
        <v>VEJEZ</v>
      </c>
    </row>
    <row r="110" spans="2:10" ht="50.1" customHeight="1" x14ac:dyDescent="0.25">
      <c r="B110" s="31"/>
      <c r="C110" s="65"/>
      <c r="D110" s="65" t="s">
        <v>7</v>
      </c>
      <c r="E110" s="65">
        <v>78</v>
      </c>
      <c r="F110" s="66">
        <v>43705</v>
      </c>
      <c r="G110" s="67" t="s">
        <v>295</v>
      </c>
      <c r="H110" s="122" t="s">
        <v>293</v>
      </c>
      <c r="I110" s="66">
        <v>43717</v>
      </c>
      <c r="J110" t="str">
        <f t="shared" si="1"/>
        <v>VEJEZ</v>
      </c>
    </row>
    <row r="111" spans="2:10" ht="50.1" customHeight="1" x14ac:dyDescent="0.25">
      <c r="B111" s="31"/>
      <c r="C111" s="65"/>
      <c r="D111" s="65" t="s">
        <v>7</v>
      </c>
      <c r="E111" s="65">
        <v>73</v>
      </c>
      <c r="F111" s="66">
        <v>43721</v>
      </c>
      <c r="G111" s="67" t="s">
        <v>295</v>
      </c>
      <c r="H111" s="122" t="s">
        <v>292</v>
      </c>
      <c r="I111" s="66">
        <v>43724</v>
      </c>
      <c r="J111" t="str">
        <f t="shared" si="1"/>
        <v>VEJEZ</v>
      </c>
    </row>
    <row r="112" spans="2:10" ht="50.1" customHeight="1" x14ac:dyDescent="0.25">
      <c r="B112" s="31"/>
      <c r="C112" s="65" t="s">
        <v>6</v>
      </c>
      <c r="D112" s="65"/>
      <c r="E112" s="65">
        <v>57</v>
      </c>
      <c r="F112" s="66">
        <v>43725</v>
      </c>
      <c r="G112" s="67" t="s">
        <v>153</v>
      </c>
      <c r="H112" s="122" t="s">
        <v>292</v>
      </c>
      <c r="I112" s="66">
        <v>43726</v>
      </c>
      <c r="J112" t="str">
        <f t="shared" si="1"/>
        <v>ADULTEZ</v>
      </c>
    </row>
    <row r="113" spans="2:10" ht="50.1" customHeight="1" x14ac:dyDescent="0.25">
      <c r="B113" s="31"/>
      <c r="C113" s="65" t="s">
        <v>6</v>
      </c>
      <c r="D113" s="65"/>
      <c r="E113" s="65">
        <v>45</v>
      </c>
      <c r="F113" s="66">
        <v>43724</v>
      </c>
      <c r="G113" s="67" t="s">
        <v>158</v>
      </c>
      <c r="H113" s="122" t="s">
        <v>92</v>
      </c>
      <c r="I113" s="66">
        <v>43726</v>
      </c>
      <c r="J113" t="str">
        <f t="shared" si="1"/>
        <v>ADULTEZ</v>
      </c>
    </row>
    <row r="114" spans="2:10" ht="50.1" customHeight="1" x14ac:dyDescent="0.25">
      <c r="B114" s="31"/>
      <c r="C114" s="65" t="s">
        <v>6</v>
      </c>
      <c r="D114" s="65"/>
      <c r="E114" s="65">
        <v>90</v>
      </c>
      <c r="F114" s="66">
        <v>43721</v>
      </c>
      <c r="G114" s="67" t="s">
        <v>295</v>
      </c>
      <c r="H114" s="122" t="s">
        <v>293</v>
      </c>
      <c r="I114" s="66">
        <v>43732</v>
      </c>
      <c r="J114" t="str">
        <f t="shared" si="1"/>
        <v>VEJEZ</v>
      </c>
    </row>
    <row r="115" spans="2:10" ht="50.1" customHeight="1" x14ac:dyDescent="0.25">
      <c r="B115" s="31"/>
      <c r="C115" s="65"/>
      <c r="D115" s="65" t="s">
        <v>7</v>
      </c>
      <c r="E115" s="65">
        <v>70</v>
      </c>
      <c r="F115" s="66">
        <v>43737</v>
      </c>
      <c r="G115" s="67" t="s">
        <v>159</v>
      </c>
      <c r="H115" s="122" t="s">
        <v>292</v>
      </c>
      <c r="I115" s="66">
        <v>43738</v>
      </c>
      <c r="J115" t="str">
        <f t="shared" si="1"/>
        <v>VEJEZ</v>
      </c>
    </row>
    <row r="116" spans="2:10" ht="44.25" customHeight="1" x14ac:dyDescent="0.25">
      <c r="B116" s="31"/>
      <c r="C116" s="220">
        <f>COUNTA(C105:C115)</f>
        <v>6</v>
      </c>
      <c r="D116" s="220">
        <f>COUNTA(D105:D115)</f>
        <v>5</v>
      </c>
      <c r="E116" s="33"/>
      <c r="F116" s="33"/>
      <c r="G116" s="14"/>
      <c r="H116" s="34"/>
      <c r="I116" s="31"/>
    </row>
    <row r="117" spans="2:10" ht="50.1" customHeight="1" x14ac:dyDescent="0.25">
      <c r="B117" s="33" t="s">
        <v>19</v>
      </c>
      <c r="C117" s="65"/>
      <c r="D117" s="65" t="s">
        <v>7</v>
      </c>
      <c r="E117" s="65">
        <v>80</v>
      </c>
      <c r="F117" s="66">
        <v>43723</v>
      </c>
      <c r="G117" s="67" t="s">
        <v>295</v>
      </c>
      <c r="H117" s="122" t="s">
        <v>293</v>
      </c>
      <c r="I117" s="66">
        <v>43739</v>
      </c>
      <c r="J117" t="str">
        <f t="shared" si="1"/>
        <v>VEJEZ</v>
      </c>
    </row>
    <row r="118" spans="2:10" ht="50.1" customHeight="1" x14ac:dyDescent="0.25">
      <c r="B118" s="31"/>
      <c r="C118" s="65"/>
      <c r="D118" s="65" t="s">
        <v>7</v>
      </c>
      <c r="E118" s="65">
        <v>91</v>
      </c>
      <c r="F118" s="66">
        <v>43729</v>
      </c>
      <c r="G118" s="67" t="s">
        <v>295</v>
      </c>
      <c r="H118" s="122" t="s">
        <v>292</v>
      </c>
      <c r="I118" s="66">
        <v>43742</v>
      </c>
      <c r="J118" t="str">
        <f t="shared" si="1"/>
        <v>VEJEZ</v>
      </c>
    </row>
    <row r="119" spans="2:10" ht="50.1" customHeight="1" x14ac:dyDescent="0.25">
      <c r="B119" s="31"/>
      <c r="C119" s="225"/>
      <c r="D119" s="227" t="s">
        <v>7</v>
      </c>
      <c r="E119" s="227">
        <v>60</v>
      </c>
      <c r="F119" s="228">
        <v>43744</v>
      </c>
      <c r="G119" s="194" t="s">
        <v>151</v>
      </c>
      <c r="H119" s="227" t="s">
        <v>292</v>
      </c>
      <c r="I119" s="226">
        <v>43745</v>
      </c>
      <c r="J119" t="str">
        <f t="shared" si="1"/>
        <v>VEJEZ</v>
      </c>
    </row>
    <row r="120" spans="2:10" ht="50.1" customHeight="1" x14ac:dyDescent="0.25">
      <c r="B120" s="31"/>
      <c r="C120" s="65"/>
      <c r="D120" s="65" t="s">
        <v>7</v>
      </c>
      <c r="E120" s="65">
        <v>90</v>
      </c>
      <c r="F120" s="66">
        <v>43742</v>
      </c>
      <c r="G120" s="67" t="s">
        <v>295</v>
      </c>
      <c r="H120" s="122" t="s">
        <v>293</v>
      </c>
      <c r="I120" s="66">
        <v>43745</v>
      </c>
      <c r="J120" t="str">
        <f t="shared" si="1"/>
        <v>VEJEZ</v>
      </c>
    </row>
    <row r="121" spans="2:10" ht="50.1" customHeight="1" x14ac:dyDescent="0.25">
      <c r="B121" s="31"/>
      <c r="C121" s="65"/>
      <c r="D121" s="65" t="s">
        <v>7</v>
      </c>
      <c r="E121" s="65">
        <v>74</v>
      </c>
      <c r="F121" s="66">
        <v>43746</v>
      </c>
      <c r="G121" s="67" t="s">
        <v>295</v>
      </c>
      <c r="H121" s="122" t="s">
        <v>293</v>
      </c>
      <c r="I121" s="66">
        <v>43747</v>
      </c>
      <c r="J121" t="str">
        <f t="shared" si="1"/>
        <v>VEJEZ</v>
      </c>
    </row>
    <row r="122" spans="2:10" ht="50.1" customHeight="1" x14ac:dyDescent="0.25">
      <c r="B122" s="31"/>
      <c r="C122" s="65" t="s">
        <v>6</v>
      </c>
      <c r="D122" s="65"/>
      <c r="E122" s="65">
        <v>90</v>
      </c>
      <c r="F122" s="66">
        <v>43747</v>
      </c>
      <c r="G122" s="67" t="s">
        <v>160</v>
      </c>
      <c r="H122" s="122" t="s">
        <v>292</v>
      </c>
      <c r="I122" s="66">
        <v>43748</v>
      </c>
      <c r="J122" t="str">
        <f t="shared" si="1"/>
        <v>VEJEZ</v>
      </c>
    </row>
    <row r="123" spans="2:10" ht="50.1" customHeight="1" x14ac:dyDescent="0.25">
      <c r="B123" s="31"/>
      <c r="C123" s="65"/>
      <c r="D123" s="65" t="s">
        <v>7</v>
      </c>
      <c r="E123" s="65">
        <v>47</v>
      </c>
      <c r="F123" s="66">
        <v>43747</v>
      </c>
      <c r="G123" s="67" t="s">
        <v>295</v>
      </c>
      <c r="H123" s="122" t="s">
        <v>293</v>
      </c>
      <c r="I123" s="66">
        <v>43752</v>
      </c>
      <c r="J123" t="str">
        <f t="shared" si="1"/>
        <v>ADULTEZ</v>
      </c>
    </row>
    <row r="124" spans="2:10" ht="50.1" customHeight="1" x14ac:dyDescent="0.25">
      <c r="B124" s="31"/>
      <c r="C124" s="65" t="s">
        <v>6</v>
      </c>
      <c r="D124" s="65"/>
      <c r="E124" s="65">
        <v>76</v>
      </c>
      <c r="F124" s="66">
        <v>43749</v>
      </c>
      <c r="G124" s="67" t="s">
        <v>295</v>
      </c>
      <c r="H124" s="122" t="s">
        <v>293</v>
      </c>
      <c r="I124" s="66">
        <v>43752</v>
      </c>
      <c r="J124" t="str">
        <f t="shared" si="1"/>
        <v>VEJEZ</v>
      </c>
    </row>
    <row r="125" spans="2:10" ht="50.1" customHeight="1" x14ac:dyDescent="0.25">
      <c r="B125" s="31"/>
      <c r="C125" s="65"/>
      <c r="D125" s="65" t="s">
        <v>7</v>
      </c>
      <c r="E125" s="65">
        <v>93</v>
      </c>
      <c r="F125" s="66">
        <v>43751</v>
      </c>
      <c r="G125" s="67" t="s">
        <v>295</v>
      </c>
      <c r="H125" s="122" t="s">
        <v>293</v>
      </c>
      <c r="I125" s="66">
        <v>43756</v>
      </c>
      <c r="J125" t="str">
        <f t="shared" si="1"/>
        <v>VEJEZ</v>
      </c>
    </row>
    <row r="126" spans="2:10" ht="50.1" customHeight="1" x14ac:dyDescent="0.25">
      <c r="B126" s="31"/>
      <c r="C126" s="65"/>
      <c r="D126" s="65" t="s">
        <v>7</v>
      </c>
      <c r="E126" s="65">
        <v>42</v>
      </c>
      <c r="F126" s="66">
        <v>43754</v>
      </c>
      <c r="G126" s="67" t="s">
        <v>147</v>
      </c>
      <c r="H126" s="122" t="s">
        <v>292</v>
      </c>
      <c r="I126" s="66">
        <v>43759</v>
      </c>
      <c r="J126" t="str">
        <f t="shared" si="1"/>
        <v>ADULTEZ</v>
      </c>
    </row>
    <row r="127" spans="2:10" ht="45" x14ac:dyDescent="0.25">
      <c r="B127" s="31"/>
      <c r="C127" s="65" t="s">
        <v>6</v>
      </c>
      <c r="D127" s="65"/>
      <c r="E127" s="65">
        <v>80</v>
      </c>
      <c r="F127" s="66">
        <v>43766</v>
      </c>
      <c r="G127" s="67" t="s">
        <v>161</v>
      </c>
      <c r="H127" s="122" t="s">
        <v>292</v>
      </c>
      <c r="I127" s="66">
        <v>43768</v>
      </c>
      <c r="J127" t="str">
        <f t="shared" si="1"/>
        <v>VEJEZ</v>
      </c>
    </row>
    <row r="128" spans="2:10" ht="42.75" customHeight="1" x14ac:dyDescent="0.25">
      <c r="B128" s="31"/>
      <c r="C128" s="220">
        <f>COUNTA(C117:C127)</f>
        <v>3</v>
      </c>
      <c r="D128" s="220">
        <f>COUNTA(D117:D127)</f>
        <v>8</v>
      </c>
      <c r="E128" s="33"/>
      <c r="F128" s="33"/>
      <c r="G128" s="14"/>
      <c r="H128" s="34"/>
      <c r="I128" s="31"/>
    </row>
    <row r="129" spans="2:10" ht="50.1" customHeight="1" x14ac:dyDescent="0.25">
      <c r="B129" s="33" t="s">
        <v>20</v>
      </c>
      <c r="C129" s="65" t="s">
        <v>6</v>
      </c>
      <c r="D129" s="65"/>
      <c r="E129" s="65">
        <v>76</v>
      </c>
      <c r="F129" s="66">
        <v>43765</v>
      </c>
      <c r="G129" s="67" t="s">
        <v>295</v>
      </c>
      <c r="H129" s="122" t="s">
        <v>293</v>
      </c>
      <c r="I129" s="66">
        <v>43773</v>
      </c>
      <c r="J129" t="str">
        <f t="shared" si="1"/>
        <v>VEJEZ</v>
      </c>
    </row>
    <row r="130" spans="2:10" ht="50.1" customHeight="1" x14ac:dyDescent="0.25">
      <c r="B130" s="31"/>
      <c r="C130" s="65"/>
      <c r="D130" s="65" t="s">
        <v>7</v>
      </c>
      <c r="E130" s="65">
        <v>81</v>
      </c>
      <c r="F130" s="66">
        <v>43773</v>
      </c>
      <c r="G130" s="67" t="s">
        <v>295</v>
      </c>
      <c r="H130" s="122" t="s">
        <v>293</v>
      </c>
      <c r="I130" s="66">
        <v>43775</v>
      </c>
      <c r="J130" t="str">
        <f t="shared" si="1"/>
        <v>VEJEZ</v>
      </c>
    </row>
    <row r="131" spans="2:10" ht="50.1" customHeight="1" x14ac:dyDescent="0.25">
      <c r="B131" s="31"/>
      <c r="C131" s="65" t="s">
        <v>6</v>
      </c>
      <c r="D131" s="65"/>
      <c r="E131" s="65">
        <v>71</v>
      </c>
      <c r="F131" s="66">
        <v>43761</v>
      </c>
      <c r="G131" s="67" t="s">
        <v>295</v>
      </c>
      <c r="H131" s="122" t="s">
        <v>292</v>
      </c>
      <c r="I131" s="66">
        <v>43775</v>
      </c>
      <c r="J131" t="str">
        <f t="shared" si="1"/>
        <v>VEJEZ</v>
      </c>
    </row>
    <row r="132" spans="2:10" ht="50.1" customHeight="1" x14ac:dyDescent="0.25">
      <c r="B132" s="31"/>
      <c r="C132" s="65"/>
      <c r="D132" s="65" t="s">
        <v>7</v>
      </c>
      <c r="E132" s="65">
        <v>83</v>
      </c>
      <c r="F132" s="66">
        <v>43776</v>
      </c>
      <c r="G132" s="67" t="s">
        <v>295</v>
      </c>
      <c r="H132" s="122" t="s">
        <v>293</v>
      </c>
      <c r="I132" s="66">
        <v>43776</v>
      </c>
      <c r="J132" t="str">
        <f t="shared" si="1"/>
        <v>VEJEZ</v>
      </c>
    </row>
    <row r="133" spans="2:10" ht="50.1" customHeight="1" x14ac:dyDescent="0.25">
      <c r="B133" s="31"/>
      <c r="C133" s="65" t="s">
        <v>6</v>
      </c>
      <c r="D133" s="65"/>
      <c r="E133" s="65">
        <v>90</v>
      </c>
      <c r="F133" s="66">
        <v>43775</v>
      </c>
      <c r="G133" s="67" t="s">
        <v>162</v>
      </c>
      <c r="H133" s="122" t="s">
        <v>292</v>
      </c>
      <c r="I133" s="66">
        <v>43780</v>
      </c>
      <c r="J133" t="str">
        <f t="shared" si="1"/>
        <v>VEJEZ</v>
      </c>
    </row>
    <row r="134" spans="2:10" ht="30" x14ac:dyDescent="0.25">
      <c r="B134" s="31"/>
      <c r="C134" s="65" t="s">
        <v>6</v>
      </c>
      <c r="D134" s="65"/>
      <c r="E134" s="65">
        <v>90</v>
      </c>
      <c r="F134" s="66">
        <v>43779</v>
      </c>
      <c r="G134" s="67" t="s">
        <v>162</v>
      </c>
      <c r="H134" s="122" t="s">
        <v>292</v>
      </c>
      <c r="I134" s="66">
        <v>43780</v>
      </c>
      <c r="J134" t="str">
        <f t="shared" ref="J134:J155" si="2">IF(E134&lt;=5,"PRIMERA INFANCIA",IF(E134&lt;=11,"INFANCIA",IF(E134&lt;=18,"ADOLESCENCIA",IF(E134&lt;=26,"JUVENTUD",IF(E134&lt;=59,"ADULTEZ",IF(E134&gt;=60,"VEJEZ"))))))</f>
        <v>VEJEZ</v>
      </c>
    </row>
    <row r="135" spans="2:10" x14ac:dyDescent="0.25">
      <c r="B135" s="31"/>
      <c r="C135" s="65" t="s">
        <v>6</v>
      </c>
      <c r="D135" s="65"/>
      <c r="E135" s="65">
        <v>82</v>
      </c>
      <c r="F135" s="66">
        <v>43770</v>
      </c>
      <c r="G135" s="67" t="s">
        <v>295</v>
      </c>
      <c r="H135" s="122" t="s">
        <v>292</v>
      </c>
      <c r="I135" s="66">
        <v>43781</v>
      </c>
      <c r="J135" t="str">
        <f t="shared" si="2"/>
        <v>VEJEZ</v>
      </c>
    </row>
    <row r="136" spans="2:10" ht="50.1" customHeight="1" x14ac:dyDescent="0.25">
      <c r="B136" s="31"/>
      <c r="C136" s="65"/>
      <c r="D136" s="65" t="s">
        <v>7</v>
      </c>
      <c r="E136" s="65">
        <v>92</v>
      </c>
      <c r="F136" s="66">
        <v>43781</v>
      </c>
      <c r="G136" s="67" t="s">
        <v>295</v>
      </c>
      <c r="H136" s="122" t="s">
        <v>293</v>
      </c>
      <c r="I136" s="66">
        <v>43783</v>
      </c>
      <c r="J136" t="str">
        <f t="shared" si="2"/>
        <v>VEJEZ</v>
      </c>
    </row>
    <row r="137" spans="2:10" ht="50.1" customHeight="1" x14ac:dyDescent="0.25">
      <c r="B137" s="31"/>
      <c r="C137" s="65" t="s">
        <v>6</v>
      </c>
      <c r="D137" s="65"/>
      <c r="E137" s="65">
        <v>87</v>
      </c>
      <c r="F137" s="66">
        <v>43782</v>
      </c>
      <c r="G137" s="67" t="s">
        <v>295</v>
      </c>
      <c r="H137" s="122" t="s">
        <v>293</v>
      </c>
      <c r="I137" s="66">
        <v>43780</v>
      </c>
      <c r="J137" t="str">
        <f t="shared" si="2"/>
        <v>VEJEZ</v>
      </c>
    </row>
    <row r="138" spans="2:10" ht="30" x14ac:dyDescent="0.25">
      <c r="B138" s="31"/>
      <c r="C138" s="65" t="s">
        <v>6</v>
      </c>
      <c r="D138" s="65"/>
      <c r="E138" s="65">
        <v>20</v>
      </c>
      <c r="F138" s="66">
        <v>43785</v>
      </c>
      <c r="G138" s="67" t="s">
        <v>163</v>
      </c>
      <c r="H138" s="122" t="s">
        <v>92</v>
      </c>
      <c r="I138" s="66">
        <v>43788</v>
      </c>
      <c r="J138" t="str">
        <f t="shared" si="2"/>
        <v>JUVENTUD</v>
      </c>
    </row>
    <row r="139" spans="2:10" ht="50.1" customHeight="1" x14ac:dyDescent="0.25">
      <c r="B139" s="31"/>
      <c r="C139" s="65" t="s">
        <v>6</v>
      </c>
      <c r="D139" s="65"/>
      <c r="E139" s="65" t="s">
        <v>164</v>
      </c>
      <c r="F139" s="66">
        <v>43775</v>
      </c>
      <c r="G139" s="67" t="s">
        <v>148</v>
      </c>
      <c r="H139" s="122" t="s">
        <v>292</v>
      </c>
      <c r="I139" s="66">
        <v>43790</v>
      </c>
      <c r="J139" t="str">
        <f t="shared" si="2"/>
        <v>VEJEZ</v>
      </c>
    </row>
    <row r="140" spans="2:10" ht="50.1" customHeight="1" x14ac:dyDescent="0.25">
      <c r="B140" s="31"/>
      <c r="C140" s="65" t="s">
        <v>6</v>
      </c>
      <c r="D140" s="65"/>
      <c r="E140" s="65">
        <v>79</v>
      </c>
      <c r="F140" s="66">
        <v>43790</v>
      </c>
      <c r="G140" s="67" t="s">
        <v>165</v>
      </c>
      <c r="H140" s="122" t="s">
        <v>292</v>
      </c>
      <c r="I140" s="66">
        <v>43791</v>
      </c>
      <c r="J140" t="str">
        <f t="shared" si="2"/>
        <v>VEJEZ</v>
      </c>
    </row>
    <row r="141" spans="2:10" ht="50.1" customHeight="1" x14ac:dyDescent="0.25">
      <c r="B141" s="31"/>
      <c r="C141" s="65"/>
      <c r="D141" s="65" t="s">
        <v>7</v>
      </c>
      <c r="E141" s="65">
        <v>79</v>
      </c>
      <c r="F141" s="66">
        <v>43793</v>
      </c>
      <c r="G141" s="67" t="s">
        <v>295</v>
      </c>
      <c r="H141" s="122" t="s">
        <v>293</v>
      </c>
      <c r="I141" s="66">
        <v>43796</v>
      </c>
      <c r="J141" t="str">
        <f t="shared" si="2"/>
        <v>VEJEZ</v>
      </c>
    </row>
    <row r="142" spans="2:10" ht="50.1" customHeight="1" x14ac:dyDescent="0.25">
      <c r="B142" s="31"/>
      <c r="C142" s="65" t="s">
        <v>6</v>
      </c>
      <c r="D142" s="65"/>
      <c r="E142" s="65">
        <v>55</v>
      </c>
      <c r="F142" s="66">
        <v>43794</v>
      </c>
      <c r="G142" s="67" t="s">
        <v>295</v>
      </c>
      <c r="H142" s="122" t="s">
        <v>293</v>
      </c>
      <c r="I142" s="66">
        <v>43796</v>
      </c>
      <c r="J142" t="str">
        <f t="shared" si="2"/>
        <v>ADULTEZ</v>
      </c>
    </row>
    <row r="143" spans="2:10" ht="41.25" customHeight="1" x14ac:dyDescent="0.25">
      <c r="B143" s="31"/>
      <c r="C143" s="220">
        <f>COUNTA(C129:C142)</f>
        <v>10</v>
      </c>
      <c r="D143" s="220">
        <f>COUNTA(D129:D142)</f>
        <v>4</v>
      </c>
      <c r="E143" s="33"/>
      <c r="F143" s="33"/>
      <c r="G143" s="14"/>
      <c r="H143" s="34"/>
      <c r="I143" s="31"/>
    </row>
    <row r="144" spans="2:10" ht="50.1" customHeight="1" x14ac:dyDescent="0.25">
      <c r="B144" s="33" t="s">
        <v>21</v>
      </c>
      <c r="C144" s="65" t="s">
        <v>6</v>
      </c>
      <c r="D144" s="65"/>
      <c r="E144" s="65">
        <v>61</v>
      </c>
      <c r="F144" s="66">
        <v>43798</v>
      </c>
      <c r="G144" s="67" t="s">
        <v>166</v>
      </c>
      <c r="H144" s="122" t="s">
        <v>292</v>
      </c>
      <c r="I144" s="66">
        <v>43802</v>
      </c>
      <c r="J144" t="str">
        <f t="shared" si="2"/>
        <v>VEJEZ</v>
      </c>
    </row>
    <row r="145" spans="2:10" ht="30" x14ac:dyDescent="0.25">
      <c r="B145" s="31"/>
      <c r="C145" s="65" t="s">
        <v>6</v>
      </c>
      <c r="D145" s="65"/>
      <c r="E145" s="65">
        <v>79</v>
      </c>
      <c r="F145" s="66">
        <v>43803</v>
      </c>
      <c r="G145" s="67" t="s">
        <v>167</v>
      </c>
      <c r="H145" s="122" t="s">
        <v>292</v>
      </c>
      <c r="I145" s="66">
        <v>43803</v>
      </c>
      <c r="J145" t="str">
        <f t="shared" si="2"/>
        <v>VEJEZ</v>
      </c>
    </row>
    <row r="146" spans="2:10" x14ac:dyDescent="0.25">
      <c r="B146" s="31"/>
      <c r="C146" s="65" t="s">
        <v>6</v>
      </c>
      <c r="D146" s="65"/>
      <c r="E146" s="65">
        <v>86</v>
      </c>
      <c r="F146" s="66">
        <v>43806</v>
      </c>
      <c r="G146" s="67" t="s">
        <v>295</v>
      </c>
      <c r="H146" s="122" t="s">
        <v>292</v>
      </c>
      <c r="I146" s="66">
        <v>43808</v>
      </c>
      <c r="J146" t="str">
        <f t="shared" si="2"/>
        <v>VEJEZ</v>
      </c>
    </row>
    <row r="147" spans="2:10" ht="50.1" customHeight="1" x14ac:dyDescent="0.25">
      <c r="B147" s="31"/>
      <c r="C147" s="65" t="s">
        <v>6</v>
      </c>
      <c r="D147" s="65"/>
      <c r="E147" s="65">
        <v>58</v>
      </c>
      <c r="F147" s="66">
        <v>43808</v>
      </c>
      <c r="G147" s="67" t="s">
        <v>140</v>
      </c>
      <c r="H147" s="122" t="s">
        <v>292</v>
      </c>
      <c r="I147" s="66">
        <v>43809</v>
      </c>
      <c r="J147" t="str">
        <f t="shared" si="2"/>
        <v>ADULTEZ</v>
      </c>
    </row>
    <row r="148" spans="2:10" x14ac:dyDescent="0.25">
      <c r="B148" s="31"/>
      <c r="C148" s="65" t="s">
        <v>6</v>
      </c>
      <c r="D148" s="65"/>
      <c r="E148" s="65">
        <v>42</v>
      </c>
      <c r="F148" s="66">
        <v>43806</v>
      </c>
      <c r="G148" s="67" t="s">
        <v>295</v>
      </c>
      <c r="H148" s="122" t="s">
        <v>88</v>
      </c>
      <c r="I148" s="66">
        <v>43809</v>
      </c>
      <c r="J148" t="str">
        <f t="shared" si="2"/>
        <v>ADULTEZ</v>
      </c>
    </row>
    <row r="149" spans="2:10" ht="50.1" customHeight="1" x14ac:dyDescent="0.25">
      <c r="B149" s="31"/>
      <c r="C149" s="65"/>
      <c r="D149" s="65" t="s">
        <v>7</v>
      </c>
      <c r="E149" s="65">
        <v>83</v>
      </c>
      <c r="F149" s="66">
        <v>43808</v>
      </c>
      <c r="G149" s="67" t="s">
        <v>295</v>
      </c>
      <c r="H149" s="122" t="s">
        <v>292</v>
      </c>
      <c r="I149" s="66">
        <v>43810</v>
      </c>
      <c r="J149" t="str">
        <f t="shared" si="2"/>
        <v>VEJEZ</v>
      </c>
    </row>
    <row r="150" spans="2:10" ht="50.1" customHeight="1" x14ac:dyDescent="0.25">
      <c r="B150" s="31"/>
      <c r="C150" s="65" t="s">
        <v>6</v>
      </c>
      <c r="D150" s="65"/>
      <c r="E150" s="65">
        <v>82</v>
      </c>
      <c r="F150" s="66">
        <v>43807</v>
      </c>
      <c r="G150" s="67" t="s">
        <v>295</v>
      </c>
      <c r="H150" s="122" t="s">
        <v>292</v>
      </c>
      <c r="I150" s="66">
        <v>43811</v>
      </c>
      <c r="J150" t="str">
        <f t="shared" si="2"/>
        <v>VEJEZ</v>
      </c>
    </row>
    <row r="151" spans="2:10" ht="50.1" customHeight="1" x14ac:dyDescent="0.25">
      <c r="B151" s="31"/>
      <c r="C151" s="65" t="s">
        <v>6</v>
      </c>
      <c r="D151" s="65"/>
      <c r="E151" s="65">
        <v>53</v>
      </c>
      <c r="F151" s="66">
        <v>43814</v>
      </c>
      <c r="G151" s="67" t="s">
        <v>153</v>
      </c>
      <c r="H151" s="122" t="s">
        <v>292</v>
      </c>
      <c r="I151" s="66">
        <v>43816</v>
      </c>
      <c r="J151" t="str">
        <f t="shared" si="2"/>
        <v>ADULTEZ</v>
      </c>
    </row>
    <row r="152" spans="2:10" ht="50.1" customHeight="1" x14ac:dyDescent="0.25">
      <c r="B152" s="31"/>
      <c r="C152" s="65" t="s">
        <v>6</v>
      </c>
      <c r="D152" s="65"/>
      <c r="E152" s="65">
        <v>78</v>
      </c>
      <c r="F152" s="66">
        <v>43815</v>
      </c>
      <c r="G152" s="67" t="s">
        <v>295</v>
      </c>
      <c r="H152" s="122" t="s">
        <v>293</v>
      </c>
      <c r="I152" s="66">
        <v>43818</v>
      </c>
      <c r="J152" t="str">
        <f t="shared" si="2"/>
        <v>VEJEZ</v>
      </c>
    </row>
    <row r="153" spans="2:10" ht="50.1" customHeight="1" x14ac:dyDescent="0.25">
      <c r="B153" s="31"/>
      <c r="C153" s="65" t="s">
        <v>6</v>
      </c>
      <c r="D153" s="65"/>
      <c r="E153" s="65">
        <v>60</v>
      </c>
      <c r="F153" s="66">
        <v>43800</v>
      </c>
      <c r="G153" s="67" t="s">
        <v>153</v>
      </c>
      <c r="H153" s="122" t="s">
        <v>292</v>
      </c>
      <c r="I153" s="66">
        <v>43818</v>
      </c>
      <c r="J153" t="str">
        <f t="shared" si="2"/>
        <v>VEJEZ</v>
      </c>
    </row>
    <row r="154" spans="2:10" ht="50.1" customHeight="1" x14ac:dyDescent="0.25">
      <c r="B154" s="31"/>
      <c r="C154" s="65" t="s">
        <v>6</v>
      </c>
      <c r="D154" s="65"/>
      <c r="E154" s="65">
        <v>81</v>
      </c>
      <c r="F154" s="66">
        <v>43812</v>
      </c>
      <c r="G154" s="67" t="s">
        <v>295</v>
      </c>
      <c r="H154" s="122" t="s">
        <v>293</v>
      </c>
      <c r="I154" s="66">
        <v>43818</v>
      </c>
      <c r="J154" t="str">
        <f t="shared" si="2"/>
        <v>VEJEZ</v>
      </c>
    </row>
    <row r="155" spans="2:10" ht="50.1" customHeight="1" x14ac:dyDescent="0.25">
      <c r="B155" s="31"/>
      <c r="C155" s="65" t="s">
        <v>6</v>
      </c>
      <c r="D155" s="65"/>
      <c r="E155" s="65">
        <v>92</v>
      </c>
      <c r="F155" s="66">
        <v>43818</v>
      </c>
      <c r="G155" s="67" t="s">
        <v>295</v>
      </c>
      <c r="H155" s="122" t="s">
        <v>293</v>
      </c>
      <c r="I155" s="66">
        <v>43819</v>
      </c>
      <c r="J155" t="str">
        <f t="shared" si="2"/>
        <v>VEJEZ</v>
      </c>
    </row>
    <row r="156" spans="2:10" ht="34.5" customHeight="1" x14ac:dyDescent="0.25">
      <c r="B156" s="31"/>
      <c r="C156" s="220">
        <f>COUNTA(C144:C155)</f>
        <v>11</v>
      </c>
      <c r="D156" s="220">
        <f>COUNTA(D144:D155)</f>
        <v>1</v>
      </c>
      <c r="E156" s="33"/>
      <c r="F156" s="33"/>
      <c r="G156" s="14"/>
      <c r="H156" s="34"/>
      <c r="I156" s="31"/>
    </row>
    <row r="159" spans="2:10" x14ac:dyDescent="0.25">
      <c r="C159" s="265"/>
      <c r="D159" s="249">
        <f>SUM(C16,C30,C43,C56,C72,C82,C93,C104,C116,C128,C143,C156)</f>
        <v>69</v>
      </c>
      <c r="E159" s="249"/>
    </row>
    <row r="160" spans="2:10" x14ac:dyDescent="0.25">
      <c r="C160" s="265"/>
      <c r="D160" s="249"/>
      <c r="E160" s="249"/>
    </row>
    <row r="161" spans="3:6" x14ac:dyDescent="0.25">
      <c r="C161" s="264"/>
      <c r="D161" s="264">
        <f>SUM(D16,D30,D43,D56,D72,D82,D93,D104,D116,D128,D143,D156)</f>
        <v>71</v>
      </c>
      <c r="E161" s="264"/>
    </row>
    <row r="162" spans="3:6" x14ac:dyDescent="0.25">
      <c r="C162" s="264"/>
      <c r="D162" s="264"/>
      <c r="E162" s="264"/>
      <c r="F162">
        <f>SUM(D159:E162)</f>
        <v>140</v>
      </c>
    </row>
  </sheetData>
  <mergeCells count="14">
    <mergeCell ref="C2:G2"/>
    <mergeCell ref="C4:D4"/>
    <mergeCell ref="C159:C160"/>
    <mergeCell ref="D159:E160"/>
    <mergeCell ref="C161:C162"/>
    <mergeCell ref="D161:E162"/>
    <mergeCell ref="L12:M12"/>
    <mergeCell ref="L13:M13"/>
    <mergeCell ref="L14:M14"/>
    <mergeCell ref="L7:M7"/>
    <mergeCell ref="L8:M8"/>
    <mergeCell ref="L9:M9"/>
    <mergeCell ref="L10:M10"/>
    <mergeCell ref="L11:M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tabSelected="1" topLeftCell="A107" workbookViewId="0">
      <selection activeCell="G225" sqref="G225"/>
    </sheetView>
  </sheetViews>
  <sheetFormatPr baseColWidth="10" defaultRowHeight="15" x14ac:dyDescent="0.25"/>
  <cols>
    <col min="1" max="1" width="8.140625" customWidth="1"/>
    <col min="2" max="2" width="8.85546875" customWidth="1"/>
    <col min="3" max="3" width="8" style="206" customWidth="1"/>
    <col min="4" max="4" width="7.7109375" style="206" customWidth="1"/>
    <col min="5" max="5" width="7.5703125" customWidth="1"/>
    <col min="7" max="7" width="41" customWidth="1"/>
    <col min="8" max="8" width="15.5703125" customWidth="1"/>
    <col min="9" max="9" width="14.5703125" customWidth="1"/>
    <col min="10" max="10" width="0" hidden="1" customWidth="1"/>
  </cols>
  <sheetData>
    <row r="1" spans="2:14" x14ac:dyDescent="0.25">
      <c r="B1" s="285" t="s">
        <v>0</v>
      </c>
      <c r="C1" s="286"/>
      <c r="D1" s="286"/>
      <c r="E1" s="286"/>
      <c r="F1" s="287"/>
      <c r="G1" s="30" t="s">
        <v>1</v>
      </c>
      <c r="H1" s="30"/>
      <c r="I1" s="145"/>
    </row>
    <row r="2" spans="2:14" x14ac:dyDescent="0.25">
      <c r="B2" s="30"/>
      <c r="C2" s="202"/>
      <c r="D2" s="202"/>
      <c r="E2" s="30"/>
      <c r="F2" s="30"/>
      <c r="G2" s="30"/>
      <c r="H2" s="30"/>
      <c r="I2" s="145"/>
    </row>
    <row r="3" spans="2:14" ht="54.95" customHeight="1" x14ac:dyDescent="0.25">
      <c r="B3" s="137"/>
      <c r="C3" s="275" t="s">
        <v>5</v>
      </c>
      <c r="D3" s="276"/>
      <c r="E3" s="141" t="s">
        <v>2</v>
      </c>
      <c r="F3" s="141" t="s">
        <v>3</v>
      </c>
      <c r="G3" s="141" t="s">
        <v>9</v>
      </c>
      <c r="H3" s="107"/>
      <c r="I3" s="236" t="s">
        <v>8</v>
      </c>
    </row>
    <row r="4" spans="2:14" ht="54.95" customHeight="1" x14ac:dyDescent="0.25">
      <c r="B4" s="146" t="s">
        <v>257</v>
      </c>
      <c r="C4" s="127"/>
      <c r="D4" s="127" t="s">
        <v>6</v>
      </c>
      <c r="E4" s="139">
        <v>30</v>
      </c>
      <c r="F4" s="144">
        <v>43822</v>
      </c>
      <c r="G4" s="139" t="s">
        <v>295</v>
      </c>
      <c r="H4" s="139" t="s">
        <v>292</v>
      </c>
      <c r="I4" s="144">
        <v>43836</v>
      </c>
      <c r="J4" t="str">
        <f>IF(E4&lt;=5,"PRIMERA INFANCIA",IF(E4&lt;=11,"INFANCIA",IF(E4&lt;=18,"ADOLESCENCIA",IF(E4&lt;=26,"JUVENTUD",IF(E4&lt;=59,"ADULTEZ",IF(E4&gt;=60,"VEJEZ"))))))</f>
        <v>ADULTEZ</v>
      </c>
    </row>
    <row r="5" spans="2:14" ht="54.95" customHeight="1" x14ac:dyDescent="0.25">
      <c r="B5" s="137"/>
      <c r="C5" s="127"/>
      <c r="D5" s="127" t="s">
        <v>6</v>
      </c>
      <c r="E5" s="139">
        <v>73</v>
      </c>
      <c r="F5" s="144">
        <v>43829</v>
      </c>
      <c r="G5" s="139" t="s">
        <v>295</v>
      </c>
      <c r="H5" s="139" t="s">
        <v>292</v>
      </c>
      <c r="I5" s="144">
        <v>43836</v>
      </c>
      <c r="J5" t="str">
        <f t="shared" ref="J5:J68" si="0">IF(E5&lt;=5,"PRIMERA INFANCIA",IF(E5&lt;=11,"INFANCIA",IF(E5&lt;=18,"ADOLESCENCIA",IF(E5&lt;=26,"JUVENTUD",IF(E5&lt;=59,"ADULTEZ",IF(E5&gt;=60,"VEJEZ"))))))</f>
        <v>VEJEZ</v>
      </c>
      <c r="L5" s="244" t="s">
        <v>297</v>
      </c>
      <c r="M5" s="244"/>
      <c r="N5" s="240">
        <f>COUNTIF(J4:J215,"PRIMERA INFANCIA")</f>
        <v>0</v>
      </c>
    </row>
    <row r="6" spans="2:14" ht="54.95" customHeight="1" x14ac:dyDescent="0.25">
      <c r="B6" s="146"/>
      <c r="C6" s="127" t="s">
        <v>7</v>
      </c>
      <c r="D6" s="127"/>
      <c r="E6" s="139">
        <v>89</v>
      </c>
      <c r="F6" s="144">
        <v>43828</v>
      </c>
      <c r="G6" s="139" t="s">
        <v>295</v>
      </c>
      <c r="H6" s="139" t="s">
        <v>292</v>
      </c>
      <c r="I6" s="144">
        <v>43836</v>
      </c>
      <c r="J6" t="str">
        <f t="shared" si="0"/>
        <v>VEJEZ</v>
      </c>
      <c r="L6" s="244" t="s">
        <v>298</v>
      </c>
      <c r="M6" s="244"/>
      <c r="N6" s="240">
        <f>COUNTIF(J4:J215,"INFANCIA")</f>
        <v>0</v>
      </c>
    </row>
    <row r="7" spans="2:14" ht="54.95" customHeight="1" x14ac:dyDescent="0.25">
      <c r="B7" s="146"/>
      <c r="C7" s="127" t="s">
        <v>7</v>
      </c>
      <c r="D7" s="127"/>
      <c r="E7" s="139">
        <v>86</v>
      </c>
      <c r="F7" s="144">
        <v>43825</v>
      </c>
      <c r="G7" s="139" t="s">
        <v>295</v>
      </c>
      <c r="H7" s="139" t="s">
        <v>293</v>
      </c>
      <c r="I7" s="144">
        <v>43837</v>
      </c>
      <c r="J7" t="str">
        <f t="shared" si="0"/>
        <v>VEJEZ</v>
      </c>
      <c r="L7" s="244" t="s">
        <v>299</v>
      </c>
      <c r="M7" s="244"/>
      <c r="N7" s="240">
        <f>COUNTIF(J4:J215,"ADOLESCENCIA")</f>
        <v>1</v>
      </c>
    </row>
    <row r="8" spans="2:14" ht="54.95" customHeight="1" x14ac:dyDescent="0.25">
      <c r="B8" s="146"/>
      <c r="C8" s="127" t="s">
        <v>7</v>
      </c>
      <c r="D8" s="127"/>
      <c r="E8" s="139">
        <v>72</v>
      </c>
      <c r="F8" s="144">
        <v>43837</v>
      </c>
      <c r="G8" s="139" t="s">
        <v>258</v>
      </c>
      <c r="H8" s="139" t="s">
        <v>292</v>
      </c>
      <c r="I8" s="144">
        <v>43840</v>
      </c>
      <c r="J8" t="str">
        <f t="shared" si="0"/>
        <v>VEJEZ</v>
      </c>
      <c r="L8" s="244" t="s">
        <v>300</v>
      </c>
      <c r="M8" s="244"/>
      <c r="N8" s="240">
        <f>COUNTIF(J4:J215,"JUVENTUD")</f>
        <v>3</v>
      </c>
    </row>
    <row r="9" spans="2:14" ht="54.95" customHeight="1" x14ac:dyDescent="0.25">
      <c r="B9" s="146"/>
      <c r="C9" s="127"/>
      <c r="D9" s="127" t="s">
        <v>6</v>
      </c>
      <c r="E9" s="139">
        <v>55</v>
      </c>
      <c r="F9" s="144">
        <v>43476</v>
      </c>
      <c r="G9" s="139" t="s">
        <v>295</v>
      </c>
      <c r="H9" s="139" t="s">
        <v>293</v>
      </c>
      <c r="I9" s="144">
        <v>43843</v>
      </c>
      <c r="J9" t="str">
        <f t="shared" si="0"/>
        <v>ADULTEZ</v>
      </c>
      <c r="L9" s="244" t="s">
        <v>301</v>
      </c>
      <c r="M9" s="244"/>
      <c r="N9" s="240">
        <f>COUNTIF(J4:J215,"ADULTEZ")</f>
        <v>59</v>
      </c>
    </row>
    <row r="10" spans="2:14" ht="30" x14ac:dyDescent="0.25">
      <c r="B10" s="146"/>
      <c r="C10" s="127" t="s">
        <v>7</v>
      </c>
      <c r="D10" s="127"/>
      <c r="E10" s="139">
        <v>70</v>
      </c>
      <c r="F10" s="144">
        <v>43842</v>
      </c>
      <c r="G10" s="139" t="s">
        <v>295</v>
      </c>
      <c r="H10" s="139" t="s">
        <v>293</v>
      </c>
      <c r="I10" s="144">
        <v>43843</v>
      </c>
      <c r="J10" t="str">
        <f t="shared" si="0"/>
        <v>VEJEZ</v>
      </c>
      <c r="L10" s="244" t="s">
        <v>302</v>
      </c>
      <c r="M10" s="244"/>
      <c r="N10" s="240">
        <f>COUNTIF(J4:J215,"VEJEZ")</f>
        <v>137</v>
      </c>
    </row>
    <row r="11" spans="2:14" ht="54.95" customHeight="1" x14ac:dyDescent="0.25">
      <c r="B11" s="146"/>
      <c r="C11" s="127"/>
      <c r="D11" s="127" t="s">
        <v>6</v>
      </c>
      <c r="E11" s="139">
        <v>37</v>
      </c>
      <c r="F11" s="144">
        <v>43835</v>
      </c>
      <c r="G11" s="139" t="s">
        <v>66</v>
      </c>
      <c r="H11" s="139" t="s">
        <v>292</v>
      </c>
      <c r="I11" s="144">
        <v>43843</v>
      </c>
      <c r="J11" t="str">
        <f t="shared" si="0"/>
        <v>ADULTEZ</v>
      </c>
      <c r="L11" s="251" t="s">
        <v>10</v>
      </c>
      <c r="M11" s="252"/>
      <c r="N11" s="242">
        <f>SUM(N5:N10,N12)</f>
        <v>200</v>
      </c>
    </row>
    <row r="12" spans="2:14" ht="54.95" customHeight="1" x14ac:dyDescent="0.25">
      <c r="B12" s="146"/>
      <c r="C12" s="127"/>
      <c r="D12" s="127" t="s">
        <v>6</v>
      </c>
      <c r="E12" s="139">
        <v>19</v>
      </c>
      <c r="F12" s="144">
        <v>43841</v>
      </c>
      <c r="G12" s="139" t="s">
        <v>42</v>
      </c>
      <c r="H12" s="139" t="s">
        <v>292</v>
      </c>
      <c r="I12" s="144">
        <v>43843</v>
      </c>
      <c r="J12" t="str">
        <f t="shared" si="0"/>
        <v>JUVENTUD</v>
      </c>
      <c r="L12" s="253" t="s">
        <v>303</v>
      </c>
      <c r="M12" s="253"/>
      <c r="N12" s="242">
        <v>0</v>
      </c>
    </row>
    <row r="13" spans="2:14" ht="30" x14ac:dyDescent="0.25">
      <c r="B13" s="146"/>
      <c r="C13" s="127"/>
      <c r="D13" s="127" t="s">
        <v>6</v>
      </c>
      <c r="E13" s="139">
        <v>52</v>
      </c>
      <c r="F13" s="144">
        <v>43829</v>
      </c>
      <c r="G13" s="139" t="s">
        <v>295</v>
      </c>
      <c r="H13" s="139" t="s">
        <v>293</v>
      </c>
      <c r="I13" s="144">
        <v>43843</v>
      </c>
      <c r="J13" t="str">
        <f t="shared" si="0"/>
        <v>ADULTEZ</v>
      </c>
    </row>
    <row r="14" spans="2:14" ht="54.95" customHeight="1" x14ac:dyDescent="0.25">
      <c r="B14" s="146"/>
      <c r="C14" s="127" t="s">
        <v>7</v>
      </c>
      <c r="D14" s="127"/>
      <c r="E14" s="139">
        <v>88</v>
      </c>
      <c r="F14" s="144">
        <v>43841</v>
      </c>
      <c r="G14" s="139" t="s">
        <v>295</v>
      </c>
      <c r="H14" s="139" t="s">
        <v>293</v>
      </c>
      <c r="I14" s="144">
        <v>43844</v>
      </c>
      <c r="J14" t="str">
        <f t="shared" si="0"/>
        <v>VEJEZ</v>
      </c>
    </row>
    <row r="15" spans="2:14" ht="54.95" customHeight="1" x14ac:dyDescent="0.25">
      <c r="B15" s="146"/>
      <c r="C15" s="127" t="s">
        <v>7</v>
      </c>
      <c r="D15" s="127"/>
      <c r="E15" s="139">
        <v>87</v>
      </c>
      <c r="F15" s="144">
        <v>43835</v>
      </c>
      <c r="G15" s="139" t="s">
        <v>295</v>
      </c>
      <c r="H15" s="139" t="s">
        <v>293</v>
      </c>
      <c r="I15" s="144">
        <v>43847</v>
      </c>
      <c r="J15" t="str">
        <f t="shared" si="0"/>
        <v>VEJEZ</v>
      </c>
    </row>
    <row r="16" spans="2:14" ht="54.95" customHeight="1" x14ac:dyDescent="0.25">
      <c r="B16" s="146"/>
      <c r="C16" s="127"/>
      <c r="D16" s="127" t="s">
        <v>6</v>
      </c>
      <c r="E16" s="139">
        <v>96</v>
      </c>
      <c r="F16" s="144">
        <v>43845</v>
      </c>
      <c r="G16" s="139" t="s">
        <v>296</v>
      </c>
      <c r="H16" s="139" t="s">
        <v>293</v>
      </c>
      <c r="I16" s="144">
        <v>43847</v>
      </c>
      <c r="J16" t="str">
        <f t="shared" si="0"/>
        <v>VEJEZ</v>
      </c>
    </row>
    <row r="17" spans="1:10" ht="54.95" customHeight="1" x14ac:dyDescent="0.25">
      <c r="B17" s="146"/>
      <c r="C17" s="127"/>
      <c r="D17" s="127" t="s">
        <v>6</v>
      </c>
      <c r="E17" s="139">
        <v>95</v>
      </c>
      <c r="F17" s="144">
        <v>43822</v>
      </c>
      <c r="G17" s="139" t="s">
        <v>295</v>
      </c>
      <c r="H17" s="139" t="s">
        <v>293</v>
      </c>
      <c r="I17" s="144">
        <v>43851</v>
      </c>
      <c r="J17" t="str">
        <f t="shared" si="0"/>
        <v>VEJEZ</v>
      </c>
    </row>
    <row r="18" spans="1:10" ht="54.95" customHeight="1" x14ac:dyDescent="0.25">
      <c r="B18" s="146"/>
      <c r="C18" s="127" t="s">
        <v>7</v>
      </c>
      <c r="D18" s="127"/>
      <c r="E18" s="139">
        <v>40</v>
      </c>
      <c r="F18" s="144">
        <v>43820</v>
      </c>
      <c r="G18" s="139" t="s">
        <v>89</v>
      </c>
      <c r="H18" s="139" t="s">
        <v>292</v>
      </c>
      <c r="I18" s="144">
        <v>43850</v>
      </c>
      <c r="J18" t="str">
        <f t="shared" si="0"/>
        <v>ADULTEZ</v>
      </c>
    </row>
    <row r="19" spans="1:10" ht="30" x14ac:dyDescent="0.25">
      <c r="B19" s="146"/>
      <c r="C19" s="127" t="s">
        <v>7</v>
      </c>
      <c r="D19" s="127"/>
      <c r="E19" s="139">
        <v>56</v>
      </c>
      <c r="F19" s="144">
        <v>43845</v>
      </c>
      <c r="G19" s="139" t="s">
        <v>42</v>
      </c>
      <c r="H19" s="139" t="s">
        <v>292</v>
      </c>
      <c r="I19" s="144">
        <v>43852</v>
      </c>
      <c r="J19" t="str">
        <f t="shared" si="0"/>
        <v>ADULTEZ</v>
      </c>
    </row>
    <row r="20" spans="1:10" ht="54.95" customHeight="1" x14ac:dyDescent="0.25">
      <c r="B20" s="146"/>
      <c r="C20" s="127"/>
      <c r="D20" s="127" t="s">
        <v>6</v>
      </c>
      <c r="E20" s="139">
        <v>77</v>
      </c>
      <c r="F20" s="144">
        <v>43821</v>
      </c>
      <c r="G20" s="139" t="s">
        <v>180</v>
      </c>
      <c r="H20" s="139" t="s">
        <v>292</v>
      </c>
      <c r="I20" s="144">
        <v>43853</v>
      </c>
      <c r="J20" t="str">
        <f t="shared" si="0"/>
        <v>VEJEZ</v>
      </c>
    </row>
    <row r="21" spans="1:10" ht="30" x14ac:dyDescent="0.25">
      <c r="B21" s="146"/>
      <c r="C21" s="39"/>
      <c r="D21" s="127" t="s">
        <v>6</v>
      </c>
      <c r="E21" s="139">
        <v>71</v>
      </c>
      <c r="F21" s="144">
        <v>43845</v>
      </c>
      <c r="G21" s="139" t="s">
        <v>295</v>
      </c>
      <c r="H21" s="139" t="s">
        <v>293</v>
      </c>
      <c r="I21" s="144">
        <v>43857</v>
      </c>
      <c r="J21" t="str">
        <f t="shared" si="0"/>
        <v>VEJEZ</v>
      </c>
    </row>
    <row r="22" spans="1:10" ht="54.95" customHeight="1" x14ac:dyDescent="0.25">
      <c r="B22" s="146"/>
      <c r="C22" s="127"/>
      <c r="D22" s="127" t="s">
        <v>6</v>
      </c>
      <c r="E22" s="139">
        <v>55</v>
      </c>
      <c r="F22" s="144">
        <v>43842</v>
      </c>
      <c r="G22" s="139" t="s">
        <v>296</v>
      </c>
      <c r="H22" s="139" t="s">
        <v>292</v>
      </c>
      <c r="I22" s="144">
        <v>43859</v>
      </c>
      <c r="J22" t="str">
        <f t="shared" si="0"/>
        <v>ADULTEZ</v>
      </c>
    </row>
    <row r="23" spans="1:10" ht="54.95" customHeight="1" x14ac:dyDescent="0.25">
      <c r="B23" s="146"/>
      <c r="C23" s="127" t="s">
        <v>7</v>
      </c>
      <c r="D23" s="127"/>
      <c r="E23" s="139">
        <v>74</v>
      </c>
      <c r="F23" s="144">
        <v>43852</v>
      </c>
      <c r="G23" s="139" t="s">
        <v>259</v>
      </c>
      <c r="H23" s="139" t="s">
        <v>292</v>
      </c>
      <c r="I23" s="144">
        <v>43861</v>
      </c>
      <c r="J23" t="str">
        <f t="shared" si="0"/>
        <v>VEJEZ</v>
      </c>
    </row>
    <row r="24" spans="1:10" ht="54.95" customHeight="1" x14ac:dyDescent="0.25">
      <c r="B24" s="147"/>
      <c r="C24" s="109" t="s">
        <v>7</v>
      </c>
      <c r="D24" s="109"/>
      <c r="E24" s="148">
        <v>77</v>
      </c>
      <c r="F24" s="149">
        <v>43860</v>
      </c>
      <c r="G24" s="148" t="s">
        <v>295</v>
      </c>
      <c r="H24" s="148" t="s">
        <v>293</v>
      </c>
      <c r="I24" s="149">
        <v>43861</v>
      </c>
      <c r="J24" t="str">
        <f t="shared" si="0"/>
        <v>VEJEZ</v>
      </c>
    </row>
    <row r="25" spans="1:10" ht="39.75" customHeight="1" x14ac:dyDescent="0.25">
      <c r="A25" s="29"/>
      <c r="B25" s="36"/>
      <c r="C25" s="220">
        <f>COUNTA(C4:C24)</f>
        <v>10</v>
      </c>
      <c r="D25" s="220">
        <f>COUNTA(D4:D24)</f>
        <v>11</v>
      </c>
      <c r="E25" s="150"/>
      <c r="F25" s="138"/>
      <c r="G25" s="36"/>
      <c r="H25" s="36"/>
      <c r="I25" s="138"/>
    </row>
    <row r="26" spans="1:10" ht="54.95" customHeight="1" x14ac:dyDescent="0.25">
      <c r="B26" s="151" t="s">
        <v>11</v>
      </c>
      <c r="C26" s="127"/>
      <c r="D26" s="127" t="s">
        <v>6</v>
      </c>
      <c r="E26" s="139">
        <v>41</v>
      </c>
      <c r="F26" s="144">
        <v>43857</v>
      </c>
      <c r="G26" s="139" t="s">
        <v>295</v>
      </c>
      <c r="H26" s="139" t="s">
        <v>293</v>
      </c>
      <c r="I26" s="144">
        <v>43865</v>
      </c>
      <c r="J26" t="str">
        <f t="shared" si="0"/>
        <v>ADULTEZ</v>
      </c>
    </row>
    <row r="27" spans="1:10" x14ac:dyDescent="0.25">
      <c r="B27" s="146"/>
      <c r="C27" s="127"/>
      <c r="D27" s="127" t="s">
        <v>6</v>
      </c>
      <c r="E27" s="139">
        <v>19</v>
      </c>
      <c r="F27" s="144">
        <v>43844</v>
      </c>
      <c r="G27" s="139" t="s">
        <v>296</v>
      </c>
      <c r="H27" s="139" t="s">
        <v>292</v>
      </c>
      <c r="I27" s="144">
        <v>43865</v>
      </c>
      <c r="J27" t="str">
        <f t="shared" si="0"/>
        <v>JUVENTUD</v>
      </c>
    </row>
    <row r="28" spans="1:10" ht="54.95" customHeight="1" x14ac:dyDescent="0.25">
      <c r="B28" s="146"/>
      <c r="C28" s="127" t="s">
        <v>7</v>
      </c>
      <c r="D28" s="127"/>
      <c r="E28" s="139">
        <v>45</v>
      </c>
      <c r="F28" s="144">
        <v>43868</v>
      </c>
      <c r="G28" s="139" t="s">
        <v>295</v>
      </c>
      <c r="H28" s="139" t="s">
        <v>293</v>
      </c>
      <c r="I28" s="144">
        <v>43871</v>
      </c>
      <c r="J28" t="str">
        <f t="shared" si="0"/>
        <v>ADULTEZ</v>
      </c>
    </row>
    <row r="29" spans="1:10" ht="54.95" customHeight="1" x14ac:dyDescent="0.25">
      <c r="B29" s="146"/>
      <c r="C29" s="127" t="s">
        <v>7</v>
      </c>
      <c r="D29" s="127"/>
      <c r="E29" s="139">
        <v>89</v>
      </c>
      <c r="F29" s="144">
        <v>43870</v>
      </c>
      <c r="G29" s="139" t="s">
        <v>295</v>
      </c>
      <c r="H29" s="139" t="s">
        <v>293</v>
      </c>
      <c r="I29" s="144">
        <v>43872</v>
      </c>
      <c r="J29" t="str">
        <f t="shared" si="0"/>
        <v>VEJEZ</v>
      </c>
    </row>
    <row r="30" spans="1:10" ht="54.95" customHeight="1" x14ac:dyDescent="0.25">
      <c r="B30" s="146"/>
      <c r="C30" s="127"/>
      <c r="D30" s="127" t="s">
        <v>6</v>
      </c>
      <c r="E30" s="139">
        <v>40</v>
      </c>
      <c r="F30" s="144">
        <v>43877</v>
      </c>
      <c r="G30" s="139" t="s">
        <v>295</v>
      </c>
      <c r="H30" s="139" t="s">
        <v>293</v>
      </c>
      <c r="I30" s="144">
        <v>43878</v>
      </c>
      <c r="J30" t="str">
        <f t="shared" si="0"/>
        <v>ADULTEZ</v>
      </c>
    </row>
    <row r="31" spans="1:10" ht="54.95" customHeight="1" x14ac:dyDescent="0.25">
      <c r="B31" s="146"/>
      <c r="C31" s="127"/>
      <c r="D31" s="127" t="s">
        <v>6</v>
      </c>
      <c r="E31" s="139">
        <v>48</v>
      </c>
      <c r="F31" s="144">
        <v>43873</v>
      </c>
      <c r="G31" s="139" t="s">
        <v>260</v>
      </c>
      <c r="H31" s="139" t="s">
        <v>292</v>
      </c>
      <c r="I31" s="144">
        <v>43879</v>
      </c>
      <c r="J31" t="str">
        <f t="shared" si="0"/>
        <v>ADULTEZ</v>
      </c>
    </row>
    <row r="32" spans="1:10" ht="54.95" customHeight="1" x14ac:dyDescent="0.25">
      <c r="B32" s="146"/>
      <c r="C32" s="127"/>
      <c r="D32" s="127" t="s">
        <v>6</v>
      </c>
      <c r="E32" s="139">
        <v>67</v>
      </c>
      <c r="F32" s="144">
        <v>43875</v>
      </c>
      <c r="G32" s="139" t="s">
        <v>261</v>
      </c>
      <c r="H32" s="139" t="s">
        <v>292</v>
      </c>
      <c r="I32" s="144">
        <v>43879</v>
      </c>
      <c r="J32" t="str">
        <f t="shared" si="0"/>
        <v>VEJEZ</v>
      </c>
    </row>
    <row r="33" spans="2:10" ht="54.95" customHeight="1" x14ac:dyDescent="0.25">
      <c r="B33" s="146"/>
      <c r="C33" s="127"/>
      <c r="D33" s="127" t="s">
        <v>6</v>
      </c>
      <c r="E33" s="139">
        <v>83</v>
      </c>
      <c r="F33" s="144">
        <v>43882</v>
      </c>
      <c r="G33" s="139" t="s">
        <v>262</v>
      </c>
      <c r="H33" s="139" t="s">
        <v>292</v>
      </c>
      <c r="I33" s="144">
        <v>43885</v>
      </c>
      <c r="J33" t="str">
        <f t="shared" si="0"/>
        <v>VEJEZ</v>
      </c>
    </row>
    <row r="34" spans="2:10" ht="54.95" customHeight="1" x14ac:dyDescent="0.25">
      <c r="B34" s="146"/>
      <c r="C34" s="127" t="s">
        <v>7</v>
      </c>
      <c r="D34" s="127"/>
      <c r="E34" s="139">
        <v>95</v>
      </c>
      <c r="F34" s="144">
        <v>43885</v>
      </c>
      <c r="G34" s="139" t="s">
        <v>295</v>
      </c>
      <c r="H34" s="139" t="s">
        <v>292</v>
      </c>
      <c r="I34" s="144">
        <v>43886</v>
      </c>
      <c r="J34" t="str">
        <f t="shared" si="0"/>
        <v>VEJEZ</v>
      </c>
    </row>
    <row r="35" spans="2:10" x14ac:dyDescent="0.25">
      <c r="B35" s="146"/>
      <c r="C35" s="127" t="s">
        <v>7</v>
      </c>
      <c r="D35" s="127"/>
      <c r="E35" s="139">
        <v>90</v>
      </c>
      <c r="F35" s="144">
        <v>43866</v>
      </c>
      <c r="G35" s="139" t="s">
        <v>295</v>
      </c>
      <c r="H35" s="139" t="s">
        <v>292</v>
      </c>
      <c r="I35" s="144">
        <v>43886</v>
      </c>
      <c r="J35" t="str">
        <f t="shared" si="0"/>
        <v>VEJEZ</v>
      </c>
    </row>
    <row r="36" spans="2:10" ht="54.95" customHeight="1" x14ac:dyDescent="0.25">
      <c r="B36" s="146"/>
      <c r="C36" s="127" t="s">
        <v>7</v>
      </c>
      <c r="D36" s="127"/>
      <c r="E36" s="139">
        <v>81</v>
      </c>
      <c r="F36" s="144">
        <v>43881</v>
      </c>
      <c r="G36" s="139" t="s">
        <v>295</v>
      </c>
      <c r="H36" s="139" t="s">
        <v>293</v>
      </c>
      <c r="I36" s="144">
        <v>43887</v>
      </c>
      <c r="J36" t="str">
        <f t="shared" si="0"/>
        <v>VEJEZ</v>
      </c>
    </row>
    <row r="37" spans="2:10" ht="43.5" customHeight="1" x14ac:dyDescent="0.25">
      <c r="B37" s="36"/>
      <c r="C37" s="232">
        <f>COUNTA(C26:C36)</f>
        <v>5</v>
      </c>
      <c r="D37" s="232">
        <f>COUNTA(D26:D36)</f>
        <v>6</v>
      </c>
      <c r="E37" s="56"/>
      <c r="F37" s="152"/>
      <c r="G37" s="56"/>
      <c r="H37" s="56"/>
      <c r="I37" s="153"/>
    </row>
    <row r="38" spans="2:10" ht="54.95" customHeight="1" x14ac:dyDescent="0.25">
      <c r="B38" s="146" t="s">
        <v>12</v>
      </c>
      <c r="C38" s="127"/>
      <c r="D38" s="127" t="s">
        <v>6</v>
      </c>
      <c r="E38" s="139">
        <v>27</v>
      </c>
      <c r="F38" s="144">
        <v>43887</v>
      </c>
      <c r="G38" s="139" t="s">
        <v>61</v>
      </c>
      <c r="H38" s="139" t="s">
        <v>91</v>
      </c>
      <c r="I38" s="144">
        <v>43892</v>
      </c>
      <c r="J38" t="str">
        <f t="shared" si="0"/>
        <v>ADULTEZ</v>
      </c>
    </row>
    <row r="39" spans="2:10" ht="54.95" customHeight="1" x14ac:dyDescent="0.25">
      <c r="B39" s="146"/>
      <c r="C39" s="127"/>
      <c r="D39" s="127" t="s">
        <v>6</v>
      </c>
      <c r="E39" s="139">
        <v>87</v>
      </c>
      <c r="F39" s="144">
        <v>43893</v>
      </c>
      <c r="G39" s="139" t="s">
        <v>295</v>
      </c>
      <c r="H39" s="139" t="s">
        <v>293</v>
      </c>
      <c r="I39" s="144">
        <v>43895</v>
      </c>
      <c r="J39" t="str">
        <f t="shared" si="0"/>
        <v>VEJEZ</v>
      </c>
    </row>
    <row r="40" spans="2:10" ht="54.95" customHeight="1" x14ac:dyDescent="0.25">
      <c r="B40" s="146"/>
      <c r="C40" s="127"/>
      <c r="D40" s="127" t="s">
        <v>6</v>
      </c>
      <c r="E40" s="139">
        <v>46</v>
      </c>
      <c r="F40" s="144">
        <v>43895</v>
      </c>
      <c r="G40" s="139" t="s">
        <v>295</v>
      </c>
      <c r="H40" s="139" t="s">
        <v>293</v>
      </c>
      <c r="I40" s="144">
        <v>43899</v>
      </c>
      <c r="J40" t="str">
        <f t="shared" si="0"/>
        <v>ADULTEZ</v>
      </c>
    </row>
    <row r="41" spans="2:10" ht="30" x14ac:dyDescent="0.25">
      <c r="B41" s="146"/>
      <c r="C41" s="127" t="s">
        <v>7</v>
      </c>
      <c r="D41" s="127"/>
      <c r="E41" s="139">
        <v>79</v>
      </c>
      <c r="F41" s="144">
        <v>43899</v>
      </c>
      <c r="G41" s="139" t="s">
        <v>323</v>
      </c>
      <c r="H41" s="139" t="s">
        <v>292</v>
      </c>
      <c r="I41" s="144">
        <v>43900</v>
      </c>
      <c r="J41" t="str">
        <f t="shared" si="0"/>
        <v>VEJEZ</v>
      </c>
    </row>
    <row r="42" spans="2:10" ht="54.95" customHeight="1" x14ac:dyDescent="0.25">
      <c r="B42" s="146"/>
      <c r="C42" s="127" t="s">
        <v>7</v>
      </c>
      <c r="D42" s="127"/>
      <c r="E42" s="139">
        <v>93</v>
      </c>
      <c r="F42" s="144">
        <v>43900</v>
      </c>
      <c r="G42" s="139" t="s">
        <v>295</v>
      </c>
      <c r="H42" s="139" t="s">
        <v>293</v>
      </c>
      <c r="I42" s="144">
        <v>43902</v>
      </c>
      <c r="J42" t="str">
        <f t="shared" si="0"/>
        <v>VEJEZ</v>
      </c>
    </row>
    <row r="43" spans="2:10" ht="54.95" customHeight="1" x14ac:dyDescent="0.25">
      <c r="B43" s="146"/>
      <c r="C43" s="127"/>
      <c r="D43" s="127" t="s">
        <v>6</v>
      </c>
      <c r="E43" s="139">
        <v>54</v>
      </c>
      <c r="F43" s="144">
        <v>43896</v>
      </c>
      <c r="G43" s="139" t="s">
        <v>295</v>
      </c>
      <c r="H43" s="139" t="s">
        <v>293</v>
      </c>
      <c r="I43" s="144">
        <v>43906</v>
      </c>
      <c r="J43" t="str">
        <f t="shared" si="0"/>
        <v>ADULTEZ</v>
      </c>
    </row>
    <row r="44" spans="2:10" ht="54.95" customHeight="1" x14ac:dyDescent="0.25">
      <c r="B44" s="146"/>
      <c r="C44" s="127" t="s">
        <v>7</v>
      </c>
      <c r="D44" s="127"/>
      <c r="E44" s="139">
        <v>89</v>
      </c>
      <c r="F44" s="144">
        <v>43905</v>
      </c>
      <c r="G44" s="139" t="s">
        <v>263</v>
      </c>
      <c r="H44" s="139" t="s">
        <v>292</v>
      </c>
      <c r="I44" s="144">
        <v>43908</v>
      </c>
      <c r="J44" t="str">
        <f t="shared" si="0"/>
        <v>VEJEZ</v>
      </c>
    </row>
    <row r="45" spans="2:10" ht="54.95" customHeight="1" x14ac:dyDescent="0.25">
      <c r="B45" s="146"/>
      <c r="C45" s="127"/>
      <c r="D45" s="127" t="s">
        <v>6</v>
      </c>
      <c r="E45" s="139">
        <v>90</v>
      </c>
      <c r="F45" s="144">
        <v>43907</v>
      </c>
      <c r="G45" s="139" t="s">
        <v>295</v>
      </c>
      <c r="H45" s="139" t="s">
        <v>293</v>
      </c>
      <c r="I45" s="144">
        <v>43908</v>
      </c>
      <c r="J45" t="str">
        <f t="shared" si="0"/>
        <v>VEJEZ</v>
      </c>
    </row>
    <row r="46" spans="2:10" ht="54.95" customHeight="1" x14ac:dyDescent="0.25">
      <c r="B46" s="146"/>
      <c r="C46" s="127" t="s">
        <v>7</v>
      </c>
      <c r="D46" s="127"/>
      <c r="E46" s="139">
        <v>84</v>
      </c>
      <c r="F46" s="144">
        <v>43908</v>
      </c>
      <c r="G46" s="139" t="s">
        <v>295</v>
      </c>
      <c r="H46" s="139" t="s">
        <v>292</v>
      </c>
      <c r="I46" s="144">
        <v>43909</v>
      </c>
      <c r="J46" t="str">
        <f t="shared" si="0"/>
        <v>VEJEZ</v>
      </c>
    </row>
    <row r="47" spans="2:10" ht="54.95" customHeight="1" x14ac:dyDescent="0.25">
      <c r="B47" s="146"/>
      <c r="C47" s="127" t="s">
        <v>7</v>
      </c>
      <c r="D47" s="127"/>
      <c r="E47" s="139">
        <v>86</v>
      </c>
      <c r="F47" s="144">
        <v>43896</v>
      </c>
      <c r="G47" s="139" t="s">
        <v>295</v>
      </c>
      <c r="H47" s="139" t="s">
        <v>292</v>
      </c>
      <c r="I47" s="144">
        <v>43910</v>
      </c>
      <c r="J47" t="str">
        <f t="shared" si="0"/>
        <v>VEJEZ</v>
      </c>
    </row>
    <row r="48" spans="2:10" ht="50.25" customHeight="1" x14ac:dyDescent="0.25">
      <c r="B48" s="36"/>
      <c r="C48" s="232">
        <f>COUNTA(C38:C47)</f>
        <v>5</v>
      </c>
      <c r="D48" s="232">
        <f>COUNTA(D38:D47)</f>
        <v>5</v>
      </c>
      <c r="E48" s="56"/>
      <c r="F48" s="152"/>
      <c r="G48" s="56"/>
      <c r="H48" s="56"/>
      <c r="I48" s="153"/>
    </row>
    <row r="49" spans="2:10" ht="54.95" customHeight="1" x14ac:dyDescent="0.25">
      <c r="B49" s="36" t="s">
        <v>13</v>
      </c>
      <c r="C49" s="229" t="s">
        <v>7</v>
      </c>
      <c r="D49" s="98"/>
      <c r="E49" s="36">
        <v>52</v>
      </c>
      <c r="F49" s="138">
        <v>43913</v>
      </c>
      <c r="G49" s="36" t="s">
        <v>295</v>
      </c>
      <c r="H49" s="36" t="s">
        <v>292</v>
      </c>
      <c r="I49" s="154">
        <v>43943</v>
      </c>
      <c r="J49" t="str">
        <f t="shared" si="0"/>
        <v>ADULTEZ</v>
      </c>
    </row>
    <row r="50" spans="2:10" ht="45.75" customHeight="1" x14ac:dyDescent="0.25">
      <c r="B50" s="150"/>
      <c r="C50" s="220">
        <f>COUNTA(C49)</f>
        <v>1</v>
      </c>
      <c r="D50" s="221"/>
      <c r="E50" s="36"/>
      <c r="F50" s="138"/>
      <c r="G50" s="36"/>
      <c r="H50" s="36"/>
      <c r="I50" s="154"/>
    </row>
    <row r="51" spans="2:10" ht="54.95" customHeight="1" x14ac:dyDescent="0.25">
      <c r="B51" s="146" t="s">
        <v>14</v>
      </c>
      <c r="C51" s="127"/>
      <c r="D51" s="127" t="s">
        <v>6</v>
      </c>
      <c r="E51" s="139">
        <v>73</v>
      </c>
      <c r="F51" s="144">
        <v>43950</v>
      </c>
      <c r="G51" s="139" t="s">
        <v>295</v>
      </c>
      <c r="H51" s="139" t="s">
        <v>292</v>
      </c>
      <c r="I51" s="144">
        <v>43956</v>
      </c>
      <c r="J51" t="str">
        <f t="shared" si="0"/>
        <v>VEJEZ</v>
      </c>
    </row>
    <row r="52" spans="2:10" ht="54.95" customHeight="1" x14ac:dyDescent="0.25">
      <c r="B52" s="146"/>
      <c r="C52" s="127" t="s">
        <v>7</v>
      </c>
      <c r="D52" s="127"/>
      <c r="E52" s="139">
        <v>73</v>
      </c>
      <c r="F52" s="144">
        <v>43951</v>
      </c>
      <c r="G52" s="139" t="s">
        <v>121</v>
      </c>
      <c r="H52" s="139" t="s">
        <v>292</v>
      </c>
      <c r="I52" s="144">
        <v>43956</v>
      </c>
      <c r="J52" t="str">
        <f t="shared" si="0"/>
        <v>VEJEZ</v>
      </c>
    </row>
    <row r="53" spans="2:10" ht="54.95" customHeight="1" x14ac:dyDescent="0.25">
      <c r="B53" s="146"/>
      <c r="C53" s="127" t="s">
        <v>7</v>
      </c>
      <c r="D53" s="127"/>
      <c r="E53" s="139">
        <v>65</v>
      </c>
      <c r="F53" s="144">
        <v>43946</v>
      </c>
      <c r="G53" s="139" t="s">
        <v>295</v>
      </c>
      <c r="H53" s="139" t="s">
        <v>292</v>
      </c>
      <c r="I53" s="144">
        <v>43956</v>
      </c>
      <c r="J53" t="str">
        <f t="shared" si="0"/>
        <v>VEJEZ</v>
      </c>
    </row>
    <row r="54" spans="2:10" ht="54.95" customHeight="1" x14ac:dyDescent="0.25">
      <c r="B54" s="146"/>
      <c r="C54" s="127"/>
      <c r="D54" s="127" t="s">
        <v>6</v>
      </c>
      <c r="E54" s="139">
        <v>69</v>
      </c>
      <c r="F54" s="144">
        <v>43960</v>
      </c>
      <c r="G54" s="139" t="s">
        <v>295</v>
      </c>
      <c r="H54" s="139" t="s">
        <v>293</v>
      </c>
      <c r="I54" s="144">
        <v>43965</v>
      </c>
      <c r="J54" t="str">
        <f t="shared" si="0"/>
        <v>VEJEZ</v>
      </c>
    </row>
    <row r="55" spans="2:10" ht="54.95" customHeight="1" x14ac:dyDescent="0.25">
      <c r="B55" s="146"/>
      <c r="C55" s="127" t="s">
        <v>7</v>
      </c>
      <c r="D55" s="39"/>
      <c r="E55" s="139">
        <v>84</v>
      </c>
      <c r="F55" s="144">
        <v>43915</v>
      </c>
      <c r="G55" s="139" t="s">
        <v>295</v>
      </c>
      <c r="H55" s="139" t="s">
        <v>293</v>
      </c>
      <c r="I55" s="144">
        <v>43974</v>
      </c>
      <c r="J55" t="str">
        <f t="shared" si="0"/>
        <v>VEJEZ</v>
      </c>
    </row>
    <row r="56" spans="2:10" ht="42.75" customHeight="1" x14ac:dyDescent="0.25">
      <c r="B56" s="150"/>
      <c r="C56" s="232">
        <f>COUNTA(C51:C55)</f>
        <v>3</v>
      </c>
      <c r="D56" s="232">
        <f>COUNTA(D51:D55)</f>
        <v>2</v>
      </c>
      <c r="E56" s="56"/>
      <c r="F56" s="152"/>
      <c r="G56" s="56"/>
      <c r="H56" s="56"/>
      <c r="I56" s="153"/>
    </row>
    <row r="57" spans="2:10" ht="54.95" customHeight="1" x14ac:dyDescent="0.25">
      <c r="B57" s="146" t="s">
        <v>15</v>
      </c>
      <c r="C57" s="127"/>
      <c r="D57" s="127" t="s">
        <v>6</v>
      </c>
      <c r="E57" s="139">
        <v>74</v>
      </c>
      <c r="F57" s="144">
        <v>43976</v>
      </c>
      <c r="G57" s="139" t="s">
        <v>324</v>
      </c>
      <c r="H57" s="139" t="s">
        <v>292</v>
      </c>
      <c r="I57" s="144">
        <v>43986</v>
      </c>
      <c r="J57" t="str">
        <f t="shared" si="0"/>
        <v>VEJEZ</v>
      </c>
    </row>
    <row r="58" spans="2:10" ht="54.95" customHeight="1" x14ac:dyDescent="0.25">
      <c r="B58" s="146"/>
      <c r="C58" s="127" t="s">
        <v>7</v>
      </c>
      <c r="D58" s="127"/>
      <c r="E58" s="139">
        <v>92</v>
      </c>
      <c r="F58" s="144">
        <v>43981</v>
      </c>
      <c r="G58" s="139" t="s">
        <v>295</v>
      </c>
      <c r="H58" s="139" t="s">
        <v>293</v>
      </c>
      <c r="I58" s="144">
        <v>43986</v>
      </c>
      <c r="J58" t="str">
        <f t="shared" si="0"/>
        <v>VEJEZ</v>
      </c>
    </row>
    <row r="59" spans="2:10" x14ac:dyDescent="0.25">
      <c r="B59" s="146"/>
      <c r="C59" s="127"/>
      <c r="D59" s="127" t="s">
        <v>6</v>
      </c>
      <c r="E59" s="139">
        <v>64</v>
      </c>
      <c r="F59" s="144">
        <v>43930</v>
      </c>
      <c r="G59" s="139" t="s">
        <v>295</v>
      </c>
      <c r="H59" s="139" t="s">
        <v>292</v>
      </c>
      <c r="I59" s="144">
        <v>43990</v>
      </c>
      <c r="J59" t="str">
        <f t="shared" si="0"/>
        <v>VEJEZ</v>
      </c>
    </row>
    <row r="60" spans="2:10" ht="30" x14ac:dyDescent="0.25">
      <c r="B60" s="146"/>
      <c r="C60" s="127"/>
      <c r="D60" s="127" t="s">
        <v>6</v>
      </c>
      <c r="E60" s="139">
        <v>51</v>
      </c>
      <c r="F60" s="144">
        <v>43994</v>
      </c>
      <c r="G60" s="139" t="s">
        <v>264</v>
      </c>
      <c r="H60" s="139" t="s">
        <v>292</v>
      </c>
      <c r="I60" s="144">
        <v>43997</v>
      </c>
      <c r="J60" t="str">
        <f t="shared" si="0"/>
        <v>ADULTEZ</v>
      </c>
    </row>
    <row r="61" spans="2:10" ht="54.95" customHeight="1" x14ac:dyDescent="0.25">
      <c r="B61" s="146"/>
      <c r="C61" s="127"/>
      <c r="D61" s="127" t="s">
        <v>6</v>
      </c>
      <c r="E61" s="139">
        <v>84</v>
      </c>
      <c r="F61" s="144">
        <v>43918</v>
      </c>
      <c r="G61" s="139" t="s">
        <v>295</v>
      </c>
      <c r="H61" s="139" t="s">
        <v>293</v>
      </c>
      <c r="I61" s="139" t="s">
        <v>265</v>
      </c>
      <c r="J61" t="str">
        <f t="shared" si="0"/>
        <v>VEJEZ</v>
      </c>
    </row>
    <row r="62" spans="2:10" ht="30" x14ac:dyDescent="0.25">
      <c r="B62" s="146"/>
      <c r="C62" s="127"/>
      <c r="D62" s="127" t="s">
        <v>6</v>
      </c>
      <c r="E62" s="139">
        <v>60</v>
      </c>
      <c r="F62" s="144">
        <v>43937</v>
      </c>
      <c r="G62" s="139" t="s">
        <v>295</v>
      </c>
      <c r="H62" s="139" t="s">
        <v>293</v>
      </c>
      <c r="I62" s="144">
        <v>43998</v>
      </c>
      <c r="J62" t="str">
        <f t="shared" si="0"/>
        <v>VEJEZ</v>
      </c>
    </row>
    <row r="63" spans="2:10" ht="54.95" customHeight="1" x14ac:dyDescent="0.25">
      <c r="B63" s="146"/>
      <c r="C63" s="127"/>
      <c r="D63" s="127" t="s">
        <v>6</v>
      </c>
      <c r="E63" s="139">
        <v>75</v>
      </c>
      <c r="F63" s="144">
        <v>43997</v>
      </c>
      <c r="G63" s="139" t="s">
        <v>295</v>
      </c>
      <c r="H63" s="139" t="s">
        <v>292</v>
      </c>
      <c r="I63" s="144">
        <v>44000</v>
      </c>
      <c r="J63" t="str">
        <f t="shared" si="0"/>
        <v>VEJEZ</v>
      </c>
    </row>
    <row r="64" spans="2:10" ht="54.95" customHeight="1" x14ac:dyDescent="0.25">
      <c r="B64" s="146"/>
      <c r="C64" s="39"/>
      <c r="D64" s="127" t="s">
        <v>6</v>
      </c>
      <c r="E64" s="139">
        <v>50</v>
      </c>
      <c r="F64" s="144">
        <v>43923</v>
      </c>
      <c r="G64" s="139" t="s">
        <v>264</v>
      </c>
      <c r="H64" s="139" t="s">
        <v>292</v>
      </c>
      <c r="I64" s="144">
        <v>44001</v>
      </c>
      <c r="J64" t="str">
        <f t="shared" si="0"/>
        <v>ADULTEZ</v>
      </c>
    </row>
    <row r="65" spans="2:10" ht="30" x14ac:dyDescent="0.25">
      <c r="B65" s="146"/>
      <c r="C65" s="127"/>
      <c r="D65" s="127" t="s">
        <v>6</v>
      </c>
      <c r="E65" s="139">
        <v>49</v>
      </c>
      <c r="F65" s="144">
        <v>43935</v>
      </c>
      <c r="G65" s="139" t="s">
        <v>266</v>
      </c>
      <c r="H65" s="139" t="s">
        <v>292</v>
      </c>
      <c r="I65" s="144">
        <v>44001</v>
      </c>
      <c r="J65" t="str">
        <f t="shared" si="0"/>
        <v>ADULTEZ</v>
      </c>
    </row>
    <row r="66" spans="2:10" ht="54.95" customHeight="1" x14ac:dyDescent="0.25">
      <c r="B66" s="146"/>
      <c r="C66" s="127"/>
      <c r="D66" s="127" t="s">
        <v>6</v>
      </c>
      <c r="E66" s="139">
        <v>81</v>
      </c>
      <c r="F66" s="144">
        <v>43917</v>
      </c>
      <c r="G66" s="139" t="s">
        <v>295</v>
      </c>
      <c r="H66" s="139" t="s">
        <v>293</v>
      </c>
      <c r="I66" s="144">
        <v>44001</v>
      </c>
      <c r="J66" t="str">
        <f t="shared" si="0"/>
        <v>VEJEZ</v>
      </c>
    </row>
    <row r="67" spans="2:10" ht="54.95" customHeight="1" x14ac:dyDescent="0.25">
      <c r="B67" s="146"/>
      <c r="C67" s="127" t="s">
        <v>7</v>
      </c>
      <c r="D67" s="127"/>
      <c r="E67" s="139">
        <v>52</v>
      </c>
      <c r="F67" s="144">
        <v>43980</v>
      </c>
      <c r="G67" s="139" t="s">
        <v>42</v>
      </c>
      <c r="H67" s="139" t="s">
        <v>292</v>
      </c>
      <c r="I67" s="144">
        <v>44001</v>
      </c>
      <c r="J67" t="str">
        <f t="shared" si="0"/>
        <v>ADULTEZ</v>
      </c>
    </row>
    <row r="68" spans="2:10" ht="54.95" customHeight="1" x14ac:dyDescent="0.25">
      <c r="B68" s="146"/>
      <c r="C68" s="127" t="s">
        <v>7</v>
      </c>
      <c r="D68" s="127"/>
      <c r="E68" s="139">
        <v>29</v>
      </c>
      <c r="F68" s="144">
        <v>43945</v>
      </c>
      <c r="G68" s="139" t="s">
        <v>295</v>
      </c>
      <c r="H68" s="139" t="s">
        <v>88</v>
      </c>
      <c r="I68" s="144">
        <v>44001</v>
      </c>
      <c r="J68" t="str">
        <f t="shared" si="0"/>
        <v>ADULTEZ</v>
      </c>
    </row>
    <row r="69" spans="2:10" ht="54.95" customHeight="1" x14ac:dyDescent="0.25">
      <c r="B69" s="146"/>
      <c r="C69" s="127"/>
      <c r="D69" s="127" t="s">
        <v>6</v>
      </c>
      <c r="E69" s="139">
        <v>50</v>
      </c>
      <c r="F69" s="144">
        <v>44003</v>
      </c>
      <c r="G69" s="139" t="s">
        <v>267</v>
      </c>
      <c r="H69" s="139" t="s">
        <v>292</v>
      </c>
      <c r="I69" s="144">
        <v>44004</v>
      </c>
      <c r="J69" t="str">
        <f t="shared" ref="J69:J132" si="1">IF(E69&lt;=5,"PRIMERA INFANCIA",IF(E69&lt;=11,"INFANCIA",IF(E69&lt;=18,"ADOLESCENCIA",IF(E69&lt;=26,"JUVENTUD",IF(E69&lt;=59,"ADULTEZ",IF(E69&gt;=60,"VEJEZ"))))))</f>
        <v>ADULTEZ</v>
      </c>
    </row>
    <row r="70" spans="2:10" ht="54.95" customHeight="1" x14ac:dyDescent="0.25">
      <c r="B70" s="146"/>
      <c r="C70" s="127"/>
      <c r="D70" s="127" t="s">
        <v>6</v>
      </c>
      <c r="E70" s="139">
        <v>80</v>
      </c>
      <c r="F70" s="144">
        <v>43993</v>
      </c>
      <c r="G70" s="139" t="s">
        <v>295</v>
      </c>
      <c r="H70" s="139" t="s">
        <v>293</v>
      </c>
      <c r="I70" s="144">
        <v>44004</v>
      </c>
      <c r="J70" t="str">
        <f t="shared" si="1"/>
        <v>VEJEZ</v>
      </c>
    </row>
    <row r="71" spans="2:10" ht="54.95" customHeight="1" x14ac:dyDescent="0.25">
      <c r="B71" s="146"/>
      <c r="C71" s="127" t="s">
        <v>7</v>
      </c>
      <c r="D71" s="127"/>
      <c r="E71" s="139">
        <v>78</v>
      </c>
      <c r="F71" s="144">
        <v>43909</v>
      </c>
      <c r="G71" s="139" t="s">
        <v>295</v>
      </c>
      <c r="H71" s="139" t="s">
        <v>292</v>
      </c>
      <c r="I71" s="144">
        <v>44004</v>
      </c>
      <c r="J71" t="str">
        <f t="shared" si="1"/>
        <v>VEJEZ</v>
      </c>
    </row>
    <row r="72" spans="2:10" ht="54.95" customHeight="1" x14ac:dyDescent="0.25">
      <c r="B72" s="146"/>
      <c r="C72" s="127" t="s">
        <v>7</v>
      </c>
      <c r="D72" s="127"/>
      <c r="E72" s="139">
        <v>72</v>
      </c>
      <c r="F72" s="144">
        <v>44001</v>
      </c>
      <c r="G72" s="139" t="s">
        <v>296</v>
      </c>
      <c r="H72" s="139" t="s">
        <v>292</v>
      </c>
      <c r="I72" s="144">
        <v>44005</v>
      </c>
      <c r="J72" t="str">
        <f t="shared" si="1"/>
        <v>VEJEZ</v>
      </c>
    </row>
    <row r="73" spans="2:10" ht="54.95" customHeight="1" x14ac:dyDescent="0.25">
      <c r="B73" s="146"/>
      <c r="C73" s="127" t="s">
        <v>7</v>
      </c>
      <c r="D73" s="127"/>
      <c r="E73" s="139">
        <v>62</v>
      </c>
      <c r="F73" s="144">
        <v>43974</v>
      </c>
      <c r="G73" s="139" t="s">
        <v>295</v>
      </c>
      <c r="H73" s="139" t="s">
        <v>293</v>
      </c>
      <c r="I73" s="144">
        <v>44005</v>
      </c>
      <c r="J73" t="str">
        <f t="shared" si="1"/>
        <v>VEJEZ</v>
      </c>
    </row>
    <row r="74" spans="2:10" ht="54.95" customHeight="1" x14ac:dyDescent="0.25">
      <c r="B74" s="146"/>
      <c r="C74" s="127" t="s">
        <v>7</v>
      </c>
      <c r="D74" s="127"/>
      <c r="E74" s="139">
        <v>74</v>
      </c>
      <c r="F74" s="144">
        <v>43918</v>
      </c>
      <c r="G74" s="139" t="s">
        <v>42</v>
      </c>
      <c r="H74" s="139" t="s">
        <v>292</v>
      </c>
      <c r="I74" s="144">
        <v>44006</v>
      </c>
      <c r="J74" t="str">
        <f t="shared" si="1"/>
        <v>VEJEZ</v>
      </c>
    </row>
    <row r="75" spans="2:10" ht="54.95" customHeight="1" x14ac:dyDescent="0.25">
      <c r="B75" s="146"/>
      <c r="C75" s="127"/>
      <c r="D75" s="127" t="s">
        <v>6</v>
      </c>
      <c r="E75" s="139">
        <v>81</v>
      </c>
      <c r="F75" s="144">
        <v>44005</v>
      </c>
      <c r="G75" s="139" t="s">
        <v>295</v>
      </c>
      <c r="H75" s="139" t="s">
        <v>293</v>
      </c>
      <c r="I75" s="144">
        <v>44007</v>
      </c>
      <c r="J75" t="str">
        <f t="shared" si="1"/>
        <v>VEJEZ</v>
      </c>
    </row>
    <row r="76" spans="2:10" ht="54.95" customHeight="1" x14ac:dyDescent="0.25">
      <c r="B76" s="146"/>
      <c r="C76" s="127" t="s">
        <v>7</v>
      </c>
      <c r="D76" s="127"/>
      <c r="E76" s="139">
        <v>75</v>
      </c>
      <c r="F76" s="144">
        <v>43969</v>
      </c>
      <c r="G76" s="139" t="s">
        <v>295</v>
      </c>
      <c r="H76" s="139" t="s">
        <v>293</v>
      </c>
      <c r="I76" s="144">
        <v>44008</v>
      </c>
      <c r="J76" t="str">
        <f t="shared" si="1"/>
        <v>VEJEZ</v>
      </c>
    </row>
    <row r="77" spans="2:10" ht="54.95" customHeight="1" x14ac:dyDescent="0.25">
      <c r="B77" s="146"/>
      <c r="C77" s="127" t="s">
        <v>7</v>
      </c>
      <c r="D77" s="127"/>
      <c r="E77" s="139">
        <v>78</v>
      </c>
      <c r="F77" s="144">
        <v>44003</v>
      </c>
      <c r="G77" s="139" t="s">
        <v>295</v>
      </c>
      <c r="H77" s="139" t="s">
        <v>293</v>
      </c>
      <c r="I77" s="144">
        <v>44008</v>
      </c>
      <c r="J77" t="str">
        <f t="shared" si="1"/>
        <v>VEJEZ</v>
      </c>
    </row>
    <row r="78" spans="2:10" ht="54.95" customHeight="1" x14ac:dyDescent="0.25">
      <c r="B78" s="146"/>
      <c r="C78" s="127" t="s">
        <v>7</v>
      </c>
      <c r="D78" s="127"/>
      <c r="E78" s="139">
        <v>33</v>
      </c>
      <c r="F78" s="144">
        <v>43933</v>
      </c>
      <c r="G78" s="139" t="s">
        <v>295</v>
      </c>
      <c r="H78" s="139" t="s">
        <v>292</v>
      </c>
      <c r="I78" s="144">
        <v>44011</v>
      </c>
      <c r="J78" t="str">
        <f t="shared" si="1"/>
        <v>ADULTEZ</v>
      </c>
    </row>
    <row r="79" spans="2:10" ht="54.95" customHeight="1" x14ac:dyDescent="0.25">
      <c r="B79" s="146"/>
      <c r="C79" s="127"/>
      <c r="D79" s="127" t="s">
        <v>6</v>
      </c>
      <c r="E79" s="139">
        <v>65</v>
      </c>
      <c r="F79" s="144">
        <v>43927</v>
      </c>
      <c r="G79" s="139" t="s">
        <v>295</v>
      </c>
      <c r="H79" s="139" t="s">
        <v>293</v>
      </c>
      <c r="I79" s="144">
        <v>44011</v>
      </c>
      <c r="J79" t="str">
        <f t="shared" si="1"/>
        <v>VEJEZ</v>
      </c>
    </row>
    <row r="80" spans="2:10" ht="54.95" customHeight="1" x14ac:dyDescent="0.25">
      <c r="B80" s="146"/>
      <c r="C80" s="127"/>
      <c r="D80" s="127" t="s">
        <v>6</v>
      </c>
      <c r="E80" s="139">
        <v>37</v>
      </c>
      <c r="F80" s="144">
        <v>43903</v>
      </c>
      <c r="G80" s="139" t="s">
        <v>295</v>
      </c>
      <c r="H80" s="139" t="s">
        <v>292</v>
      </c>
      <c r="I80" s="144">
        <v>44011</v>
      </c>
      <c r="J80" t="str">
        <f t="shared" si="1"/>
        <v>ADULTEZ</v>
      </c>
    </row>
    <row r="81" spans="2:10" ht="54.95" customHeight="1" x14ac:dyDescent="0.25">
      <c r="B81" s="146"/>
      <c r="C81" s="127"/>
      <c r="D81" s="127" t="s">
        <v>6</v>
      </c>
      <c r="E81" s="139">
        <v>94</v>
      </c>
      <c r="F81" s="144">
        <v>43986</v>
      </c>
      <c r="G81" s="139" t="s">
        <v>295</v>
      </c>
      <c r="H81" s="139" t="s">
        <v>293</v>
      </c>
      <c r="I81" s="144">
        <v>44012</v>
      </c>
      <c r="J81" t="str">
        <f t="shared" si="1"/>
        <v>VEJEZ</v>
      </c>
    </row>
    <row r="82" spans="2:10" ht="41.25" customHeight="1" x14ac:dyDescent="0.25">
      <c r="B82" s="150"/>
      <c r="C82" s="232">
        <f>COUNTA(C57:C81)</f>
        <v>10</v>
      </c>
      <c r="D82" s="232">
        <f>COUNTA(D57:D81)</f>
        <v>15</v>
      </c>
      <c r="E82" s="56"/>
      <c r="F82" s="152"/>
      <c r="G82" s="56"/>
      <c r="H82" s="56"/>
      <c r="I82" s="153"/>
    </row>
    <row r="83" spans="2:10" ht="54.95" customHeight="1" x14ac:dyDescent="0.25">
      <c r="B83" s="146" t="s">
        <v>16</v>
      </c>
      <c r="C83" s="127" t="s">
        <v>7</v>
      </c>
      <c r="D83" s="127"/>
      <c r="E83" s="139">
        <v>88</v>
      </c>
      <c r="F83" s="144">
        <v>43950</v>
      </c>
      <c r="G83" s="139" t="s">
        <v>295</v>
      </c>
      <c r="H83" s="139" t="s">
        <v>293</v>
      </c>
      <c r="I83" s="144">
        <v>44013</v>
      </c>
      <c r="J83" t="str">
        <f t="shared" si="1"/>
        <v>VEJEZ</v>
      </c>
    </row>
    <row r="84" spans="2:10" ht="54.95" customHeight="1" x14ac:dyDescent="0.25">
      <c r="B84" s="146"/>
      <c r="C84" s="127" t="s">
        <v>7</v>
      </c>
      <c r="D84" s="127"/>
      <c r="E84" s="139">
        <v>48</v>
      </c>
      <c r="F84" s="144">
        <v>43949</v>
      </c>
      <c r="G84" s="139" t="s">
        <v>268</v>
      </c>
      <c r="H84" s="139" t="s">
        <v>88</v>
      </c>
      <c r="I84" s="144">
        <v>44014</v>
      </c>
      <c r="J84" t="str">
        <f t="shared" si="1"/>
        <v>ADULTEZ</v>
      </c>
    </row>
    <row r="85" spans="2:10" ht="54.95" customHeight="1" x14ac:dyDescent="0.25">
      <c r="B85" s="146"/>
      <c r="C85" s="127" t="s">
        <v>7</v>
      </c>
      <c r="D85" s="127"/>
      <c r="E85" s="139">
        <v>98</v>
      </c>
      <c r="F85" s="144">
        <v>44015</v>
      </c>
      <c r="G85" s="139" t="s">
        <v>295</v>
      </c>
      <c r="H85" s="139" t="s">
        <v>292</v>
      </c>
      <c r="I85" s="144">
        <v>44018</v>
      </c>
      <c r="J85" t="str">
        <f t="shared" si="1"/>
        <v>VEJEZ</v>
      </c>
    </row>
    <row r="86" spans="2:10" ht="54.95" customHeight="1" x14ac:dyDescent="0.25">
      <c r="B86" s="146"/>
      <c r="C86" s="127" t="s">
        <v>7</v>
      </c>
      <c r="D86" s="127"/>
      <c r="E86" s="139">
        <v>94</v>
      </c>
      <c r="F86" s="144">
        <v>44019</v>
      </c>
      <c r="G86" s="139" t="s">
        <v>295</v>
      </c>
      <c r="H86" s="139" t="s">
        <v>293</v>
      </c>
      <c r="I86" s="144">
        <v>44019</v>
      </c>
      <c r="J86" t="str">
        <f t="shared" si="1"/>
        <v>VEJEZ</v>
      </c>
    </row>
    <row r="87" spans="2:10" ht="54.95" customHeight="1" x14ac:dyDescent="0.25">
      <c r="B87" s="146"/>
      <c r="C87" s="127" t="s">
        <v>7</v>
      </c>
      <c r="D87" s="127"/>
      <c r="E87" s="139">
        <v>85</v>
      </c>
      <c r="F87" s="144">
        <v>43995</v>
      </c>
      <c r="G87" s="139" t="s">
        <v>180</v>
      </c>
      <c r="H87" s="139" t="s">
        <v>292</v>
      </c>
      <c r="I87" s="144">
        <v>44019</v>
      </c>
      <c r="J87" t="str">
        <f t="shared" si="1"/>
        <v>VEJEZ</v>
      </c>
    </row>
    <row r="88" spans="2:10" ht="54.95" customHeight="1" x14ac:dyDescent="0.25">
      <c r="B88" s="146"/>
      <c r="C88" s="127"/>
      <c r="D88" s="127" t="s">
        <v>6</v>
      </c>
      <c r="E88" s="139">
        <v>64</v>
      </c>
      <c r="F88" s="144">
        <v>43981</v>
      </c>
      <c r="G88" s="139" t="s">
        <v>295</v>
      </c>
      <c r="H88" s="139" t="s">
        <v>293</v>
      </c>
      <c r="I88" s="144">
        <v>44019</v>
      </c>
      <c r="J88" t="str">
        <f t="shared" si="1"/>
        <v>VEJEZ</v>
      </c>
    </row>
    <row r="89" spans="2:10" ht="54.95" customHeight="1" x14ac:dyDescent="0.25">
      <c r="B89" s="146"/>
      <c r="C89" s="127" t="s">
        <v>7</v>
      </c>
      <c r="D89" s="127"/>
      <c r="E89" s="139">
        <v>87</v>
      </c>
      <c r="F89" s="144">
        <v>44011</v>
      </c>
      <c r="G89" s="139" t="s">
        <v>295</v>
      </c>
      <c r="H89" s="139" t="s">
        <v>293</v>
      </c>
      <c r="I89" s="144">
        <v>44019</v>
      </c>
      <c r="J89" t="str">
        <f t="shared" si="1"/>
        <v>VEJEZ</v>
      </c>
    </row>
    <row r="90" spans="2:10" ht="54.95" customHeight="1" x14ac:dyDescent="0.25">
      <c r="B90" s="146"/>
      <c r="C90" s="127" t="s">
        <v>7</v>
      </c>
      <c r="D90" s="127"/>
      <c r="E90" s="139">
        <v>75</v>
      </c>
      <c r="F90" s="144">
        <v>43940</v>
      </c>
      <c r="G90" s="139" t="s">
        <v>295</v>
      </c>
      <c r="H90" s="139" t="s">
        <v>293</v>
      </c>
      <c r="I90" s="144">
        <v>44019</v>
      </c>
      <c r="J90" t="str">
        <f t="shared" si="1"/>
        <v>VEJEZ</v>
      </c>
    </row>
    <row r="91" spans="2:10" ht="54.95" customHeight="1" x14ac:dyDescent="0.25">
      <c r="B91" s="146"/>
      <c r="C91" s="127" t="s">
        <v>7</v>
      </c>
      <c r="D91" s="127"/>
      <c r="E91" s="139">
        <v>85</v>
      </c>
      <c r="F91" s="144">
        <v>43981</v>
      </c>
      <c r="G91" s="139" t="s">
        <v>295</v>
      </c>
      <c r="H91" s="139" t="s">
        <v>293</v>
      </c>
      <c r="I91" s="144">
        <v>44019</v>
      </c>
      <c r="J91" t="str">
        <f t="shared" si="1"/>
        <v>VEJEZ</v>
      </c>
    </row>
    <row r="92" spans="2:10" ht="30" x14ac:dyDescent="0.25">
      <c r="B92" s="146"/>
      <c r="C92" s="127"/>
      <c r="D92" s="127" t="s">
        <v>6</v>
      </c>
      <c r="E92" s="139">
        <v>44</v>
      </c>
      <c r="F92" s="144">
        <v>44042</v>
      </c>
      <c r="G92" s="139" t="s">
        <v>42</v>
      </c>
      <c r="H92" s="139" t="s">
        <v>292</v>
      </c>
      <c r="I92" s="144">
        <v>44019</v>
      </c>
      <c r="J92" t="str">
        <f t="shared" si="1"/>
        <v>ADULTEZ</v>
      </c>
    </row>
    <row r="93" spans="2:10" ht="54.95" customHeight="1" x14ac:dyDescent="0.25">
      <c r="B93" s="146"/>
      <c r="C93" s="127" t="s">
        <v>7</v>
      </c>
      <c r="D93" s="127"/>
      <c r="E93" s="139">
        <v>65</v>
      </c>
      <c r="F93" s="144">
        <v>43969</v>
      </c>
      <c r="G93" s="139" t="s">
        <v>295</v>
      </c>
      <c r="H93" s="139" t="s">
        <v>293</v>
      </c>
      <c r="I93" s="144">
        <v>44019</v>
      </c>
      <c r="J93" t="str">
        <f t="shared" si="1"/>
        <v>VEJEZ</v>
      </c>
    </row>
    <row r="94" spans="2:10" ht="54.95" customHeight="1" x14ac:dyDescent="0.25">
      <c r="B94" s="146"/>
      <c r="C94" s="127"/>
      <c r="D94" s="127" t="s">
        <v>6</v>
      </c>
      <c r="E94" s="139">
        <v>41</v>
      </c>
      <c r="F94" s="144">
        <v>44012</v>
      </c>
      <c r="G94" s="139" t="s">
        <v>295</v>
      </c>
      <c r="H94" s="139" t="s">
        <v>293</v>
      </c>
      <c r="I94" s="144">
        <v>44020</v>
      </c>
      <c r="J94" t="str">
        <f t="shared" si="1"/>
        <v>ADULTEZ</v>
      </c>
    </row>
    <row r="95" spans="2:10" ht="54.95" customHeight="1" x14ac:dyDescent="0.25">
      <c r="B95" s="146"/>
      <c r="C95" s="127" t="s">
        <v>7</v>
      </c>
      <c r="D95" s="127"/>
      <c r="E95" s="139">
        <v>83</v>
      </c>
      <c r="F95" s="144">
        <v>43992</v>
      </c>
      <c r="G95" s="139" t="s">
        <v>180</v>
      </c>
      <c r="H95" s="139" t="s">
        <v>292</v>
      </c>
      <c r="I95" s="144">
        <v>44020</v>
      </c>
      <c r="J95" t="str">
        <f t="shared" si="1"/>
        <v>VEJEZ</v>
      </c>
    </row>
    <row r="96" spans="2:10" ht="54.95" customHeight="1" x14ac:dyDescent="0.25">
      <c r="B96" s="146"/>
      <c r="C96" s="127" t="s">
        <v>7</v>
      </c>
      <c r="D96" s="127"/>
      <c r="E96" s="139">
        <v>89</v>
      </c>
      <c r="F96" s="144">
        <v>43970</v>
      </c>
      <c r="G96" s="139" t="s">
        <v>295</v>
      </c>
      <c r="H96" s="139" t="s">
        <v>293</v>
      </c>
      <c r="I96" s="144">
        <v>44020</v>
      </c>
      <c r="J96" t="str">
        <f t="shared" si="1"/>
        <v>VEJEZ</v>
      </c>
    </row>
    <row r="97" spans="2:10" ht="54.95" customHeight="1" x14ac:dyDescent="0.25">
      <c r="B97" s="146"/>
      <c r="C97" s="127"/>
      <c r="D97" s="127" t="s">
        <v>6</v>
      </c>
      <c r="E97" s="139">
        <v>54</v>
      </c>
      <c r="F97" s="144">
        <v>43922</v>
      </c>
      <c r="G97" s="139" t="s">
        <v>295</v>
      </c>
      <c r="H97" s="139" t="s">
        <v>292</v>
      </c>
      <c r="I97" s="144">
        <v>44020</v>
      </c>
      <c r="J97" t="str">
        <f t="shared" si="1"/>
        <v>ADULTEZ</v>
      </c>
    </row>
    <row r="98" spans="2:10" ht="54.95" customHeight="1" x14ac:dyDescent="0.25">
      <c r="B98" s="146"/>
      <c r="C98" s="127" t="s">
        <v>7</v>
      </c>
      <c r="D98" s="127"/>
      <c r="E98" s="139">
        <v>84</v>
      </c>
      <c r="F98" s="144">
        <v>43933</v>
      </c>
      <c r="G98" s="139" t="s">
        <v>295</v>
      </c>
      <c r="H98" s="139" t="s">
        <v>293</v>
      </c>
      <c r="I98" s="144">
        <v>44020</v>
      </c>
      <c r="J98" t="str">
        <f t="shared" si="1"/>
        <v>VEJEZ</v>
      </c>
    </row>
    <row r="99" spans="2:10" ht="54.95" customHeight="1" x14ac:dyDescent="0.25">
      <c r="B99" s="146"/>
      <c r="C99" s="127"/>
      <c r="D99" s="127" t="s">
        <v>6</v>
      </c>
      <c r="E99" s="139">
        <v>65</v>
      </c>
      <c r="F99" s="144">
        <v>44027</v>
      </c>
      <c r="G99" s="139" t="s">
        <v>180</v>
      </c>
      <c r="H99" s="139" t="s">
        <v>292</v>
      </c>
      <c r="I99" s="144">
        <v>44028</v>
      </c>
      <c r="J99" t="str">
        <f t="shared" si="1"/>
        <v>VEJEZ</v>
      </c>
    </row>
    <row r="100" spans="2:10" ht="54.95" customHeight="1" x14ac:dyDescent="0.25">
      <c r="B100" s="146"/>
      <c r="C100" s="127"/>
      <c r="D100" s="127" t="s">
        <v>6</v>
      </c>
      <c r="E100" s="139">
        <v>83</v>
      </c>
      <c r="F100" s="144">
        <v>44026</v>
      </c>
      <c r="G100" s="139" t="s">
        <v>295</v>
      </c>
      <c r="H100" s="139" t="s">
        <v>293</v>
      </c>
      <c r="I100" s="144">
        <v>44034</v>
      </c>
      <c r="J100" t="str">
        <f t="shared" si="1"/>
        <v>VEJEZ</v>
      </c>
    </row>
    <row r="101" spans="2:10" ht="54.95" customHeight="1" x14ac:dyDescent="0.25">
      <c r="B101" s="146"/>
      <c r="C101" s="127" t="s">
        <v>7</v>
      </c>
      <c r="D101" s="127"/>
      <c r="E101" s="139">
        <v>62</v>
      </c>
      <c r="F101" s="144">
        <v>44031</v>
      </c>
      <c r="G101" s="139" t="s">
        <v>121</v>
      </c>
      <c r="H101" s="139" t="s">
        <v>293</v>
      </c>
      <c r="I101" s="144">
        <v>44039</v>
      </c>
      <c r="J101" t="str">
        <f t="shared" si="1"/>
        <v>VEJEZ</v>
      </c>
    </row>
    <row r="102" spans="2:10" ht="54.95" customHeight="1" x14ac:dyDescent="0.25">
      <c r="B102" s="146"/>
      <c r="C102" s="127"/>
      <c r="D102" s="127" t="s">
        <v>6</v>
      </c>
      <c r="E102" s="139">
        <v>87</v>
      </c>
      <c r="F102" s="144">
        <v>44026</v>
      </c>
      <c r="G102" s="139" t="s">
        <v>295</v>
      </c>
      <c r="H102" s="139" t="s">
        <v>293</v>
      </c>
      <c r="I102" s="144">
        <v>44039</v>
      </c>
      <c r="J102" t="str">
        <f t="shared" si="1"/>
        <v>VEJEZ</v>
      </c>
    </row>
    <row r="103" spans="2:10" ht="54.95" customHeight="1" x14ac:dyDescent="0.25">
      <c r="B103" s="155"/>
      <c r="C103" s="127"/>
      <c r="D103" s="127" t="s">
        <v>6</v>
      </c>
      <c r="E103" s="139">
        <v>55</v>
      </c>
      <c r="F103" s="144">
        <v>44028</v>
      </c>
      <c r="G103" s="139" t="s">
        <v>180</v>
      </c>
      <c r="H103" s="139" t="s">
        <v>292</v>
      </c>
      <c r="I103" s="144">
        <v>44040</v>
      </c>
      <c r="J103" t="str">
        <f t="shared" si="1"/>
        <v>ADULTEZ</v>
      </c>
    </row>
    <row r="104" spans="2:10" ht="54.95" customHeight="1" x14ac:dyDescent="0.25">
      <c r="B104" s="146"/>
      <c r="C104" s="127"/>
      <c r="D104" s="127" t="s">
        <v>6</v>
      </c>
      <c r="E104" s="139">
        <v>79</v>
      </c>
      <c r="F104" s="144">
        <v>44037</v>
      </c>
      <c r="G104" s="139" t="s">
        <v>295</v>
      </c>
      <c r="H104" s="139" t="s">
        <v>293</v>
      </c>
      <c r="I104" s="144">
        <v>44040</v>
      </c>
      <c r="J104" t="str">
        <f t="shared" si="1"/>
        <v>VEJEZ</v>
      </c>
    </row>
    <row r="105" spans="2:10" ht="54.95" customHeight="1" x14ac:dyDescent="0.25">
      <c r="B105" s="146"/>
      <c r="C105" s="127"/>
      <c r="D105" s="127" t="s">
        <v>6</v>
      </c>
      <c r="E105" s="139">
        <v>64</v>
      </c>
      <c r="F105" s="144">
        <v>44033</v>
      </c>
      <c r="G105" s="139" t="s">
        <v>180</v>
      </c>
      <c r="H105" s="139" t="s">
        <v>292</v>
      </c>
      <c r="I105" s="144">
        <v>44041</v>
      </c>
      <c r="J105" t="str">
        <f t="shared" si="1"/>
        <v>VEJEZ</v>
      </c>
    </row>
    <row r="106" spans="2:10" ht="54.95" customHeight="1" x14ac:dyDescent="0.25">
      <c r="B106" s="146"/>
      <c r="C106" s="127"/>
      <c r="D106" s="127" t="s">
        <v>6</v>
      </c>
      <c r="E106" s="139">
        <v>87</v>
      </c>
      <c r="F106" s="144">
        <v>44034</v>
      </c>
      <c r="G106" s="139" t="s">
        <v>295</v>
      </c>
      <c r="H106" s="139" t="s">
        <v>293</v>
      </c>
      <c r="I106" s="144">
        <v>44041</v>
      </c>
      <c r="J106" t="str">
        <f t="shared" si="1"/>
        <v>VEJEZ</v>
      </c>
    </row>
    <row r="107" spans="2:10" ht="54.95" customHeight="1" x14ac:dyDescent="0.25">
      <c r="B107" s="146"/>
      <c r="C107" s="127" t="s">
        <v>7</v>
      </c>
      <c r="D107" s="127"/>
      <c r="E107" s="139">
        <v>94</v>
      </c>
      <c r="F107" s="144">
        <v>44041</v>
      </c>
      <c r="G107" s="139" t="s">
        <v>295</v>
      </c>
      <c r="H107" s="139" t="s">
        <v>293</v>
      </c>
      <c r="I107" s="144">
        <v>44042</v>
      </c>
      <c r="J107" t="str">
        <f t="shared" si="1"/>
        <v>VEJEZ</v>
      </c>
    </row>
    <row r="108" spans="2:10" ht="54.95" customHeight="1" x14ac:dyDescent="0.25">
      <c r="B108" s="146"/>
      <c r="C108" s="127" t="s">
        <v>7</v>
      </c>
      <c r="D108" s="127"/>
      <c r="E108" s="139">
        <v>67</v>
      </c>
      <c r="F108" s="144">
        <v>44040</v>
      </c>
      <c r="G108" s="139" t="s">
        <v>180</v>
      </c>
      <c r="H108" s="139" t="s">
        <v>292</v>
      </c>
      <c r="I108" s="144">
        <v>44042</v>
      </c>
      <c r="J108" t="str">
        <f t="shared" si="1"/>
        <v>VEJEZ</v>
      </c>
    </row>
    <row r="109" spans="2:10" ht="54.95" customHeight="1" x14ac:dyDescent="0.25">
      <c r="B109" s="146"/>
      <c r="C109" s="127"/>
      <c r="D109" s="127" t="s">
        <v>6</v>
      </c>
      <c r="E109" s="139">
        <v>84</v>
      </c>
      <c r="F109" s="144">
        <v>44036</v>
      </c>
      <c r="G109" s="139" t="s">
        <v>295</v>
      </c>
      <c r="H109" s="139" t="s">
        <v>293</v>
      </c>
      <c r="I109" s="144">
        <v>44043</v>
      </c>
      <c r="J109" t="str">
        <f t="shared" si="1"/>
        <v>VEJEZ</v>
      </c>
    </row>
    <row r="110" spans="2:10" ht="43.5" customHeight="1" x14ac:dyDescent="0.25">
      <c r="B110" s="150"/>
      <c r="C110" s="205">
        <f>COUNTA(C83:C109)</f>
        <v>15</v>
      </c>
      <c r="D110" s="205">
        <f>COUNTA(D83:D109)</f>
        <v>12</v>
      </c>
      <c r="E110" s="56"/>
      <c r="F110" s="152"/>
      <c r="G110" s="56"/>
      <c r="H110" s="56"/>
      <c r="I110" s="153"/>
    </row>
    <row r="111" spans="2:10" ht="54.95" customHeight="1" x14ac:dyDescent="0.25">
      <c r="B111" s="146" t="s">
        <v>17</v>
      </c>
      <c r="C111" s="234"/>
      <c r="D111" s="230"/>
      <c r="E111" s="156"/>
      <c r="F111" s="156"/>
      <c r="G111" s="156"/>
      <c r="H111" s="156"/>
      <c r="I111" s="156"/>
    </row>
    <row r="112" spans="2:10" ht="54.95" customHeight="1" x14ac:dyDescent="0.25">
      <c r="B112" s="146"/>
      <c r="C112" s="127"/>
      <c r="D112" s="127" t="s">
        <v>6</v>
      </c>
      <c r="E112" s="139">
        <v>83</v>
      </c>
      <c r="F112" s="144">
        <v>44041</v>
      </c>
      <c r="G112" s="139" t="s">
        <v>295</v>
      </c>
      <c r="H112" s="139" t="s">
        <v>293</v>
      </c>
      <c r="I112" s="144">
        <v>44046</v>
      </c>
      <c r="J112" t="str">
        <f t="shared" si="1"/>
        <v>VEJEZ</v>
      </c>
    </row>
    <row r="113" spans="2:10" ht="54.95" customHeight="1" x14ac:dyDescent="0.25">
      <c r="B113" s="146"/>
      <c r="C113" s="127"/>
      <c r="D113" s="127" t="s">
        <v>6</v>
      </c>
      <c r="E113" s="139">
        <v>84</v>
      </c>
      <c r="F113" s="144">
        <v>44046</v>
      </c>
      <c r="G113" s="139" t="s">
        <v>295</v>
      </c>
      <c r="H113" s="139" t="s">
        <v>293</v>
      </c>
      <c r="I113" s="144">
        <v>44047</v>
      </c>
      <c r="J113" t="str">
        <f t="shared" si="1"/>
        <v>VEJEZ</v>
      </c>
    </row>
    <row r="114" spans="2:10" ht="54.95" customHeight="1" x14ac:dyDescent="0.25">
      <c r="B114" s="146"/>
      <c r="C114" s="127"/>
      <c r="D114" s="127" t="s">
        <v>6</v>
      </c>
      <c r="E114" s="139">
        <v>47</v>
      </c>
      <c r="F114" s="144">
        <v>44040</v>
      </c>
      <c r="G114" s="139" t="s">
        <v>211</v>
      </c>
      <c r="H114" s="139" t="s">
        <v>292</v>
      </c>
      <c r="I114" s="144">
        <v>44047</v>
      </c>
      <c r="J114" t="str">
        <f t="shared" si="1"/>
        <v>ADULTEZ</v>
      </c>
    </row>
    <row r="115" spans="2:10" ht="54.95" customHeight="1" x14ac:dyDescent="0.25">
      <c r="B115" s="146"/>
      <c r="C115" s="127"/>
      <c r="D115" s="127" t="s">
        <v>6</v>
      </c>
      <c r="E115" s="139">
        <v>66</v>
      </c>
      <c r="F115" s="144">
        <v>44029</v>
      </c>
      <c r="G115" s="139" t="s">
        <v>295</v>
      </c>
      <c r="H115" s="139" t="s">
        <v>293</v>
      </c>
      <c r="I115" s="144">
        <v>44053</v>
      </c>
      <c r="J115" t="str">
        <f t="shared" si="1"/>
        <v>VEJEZ</v>
      </c>
    </row>
    <row r="116" spans="2:10" ht="54.95" customHeight="1" x14ac:dyDescent="0.25">
      <c r="B116" s="146"/>
      <c r="C116" s="127" t="s">
        <v>7</v>
      </c>
      <c r="D116" s="127"/>
      <c r="E116" s="139">
        <v>77</v>
      </c>
      <c r="F116" s="144">
        <v>44048</v>
      </c>
      <c r="G116" s="139" t="s">
        <v>295</v>
      </c>
      <c r="H116" s="139" t="s">
        <v>293</v>
      </c>
      <c r="I116" s="144">
        <v>44053</v>
      </c>
      <c r="J116" t="str">
        <f t="shared" si="1"/>
        <v>VEJEZ</v>
      </c>
    </row>
    <row r="117" spans="2:10" ht="54.95" customHeight="1" x14ac:dyDescent="0.25">
      <c r="B117" s="146"/>
      <c r="C117" s="127" t="s">
        <v>7</v>
      </c>
      <c r="D117" s="127"/>
      <c r="E117" s="139">
        <v>97</v>
      </c>
      <c r="F117" s="144">
        <v>43972</v>
      </c>
      <c r="G117" s="139" t="s">
        <v>295</v>
      </c>
      <c r="H117" s="139" t="s">
        <v>293</v>
      </c>
      <c r="I117" s="144">
        <v>44054</v>
      </c>
      <c r="J117" t="str">
        <f t="shared" si="1"/>
        <v>VEJEZ</v>
      </c>
    </row>
    <row r="118" spans="2:10" ht="54.95" customHeight="1" x14ac:dyDescent="0.25">
      <c r="B118" s="146"/>
      <c r="C118" s="127" t="s">
        <v>7</v>
      </c>
      <c r="D118" s="127"/>
      <c r="E118" s="139">
        <v>80</v>
      </c>
      <c r="F118" s="144">
        <v>44031</v>
      </c>
      <c r="G118" s="139" t="s">
        <v>295</v>
      </c>
      <c r="H118" s="139" t="s">
        <v>293</v>
      </c>
      <c r="I118" s="144">
        <v>44054</v>
      </c>
      <c r="J118" t="str">
        <f t="shared" si="1"/>
        <v>VEJEZ</v>
      </c>
    </row>
    <row r="119" spans="2:10" ht="54.95" customHeight="1" x14ac:dyDescent="0.25">
      <c r="B119" s="155"/>
      <c r="C119" s="127"/>
      <c r="D119" s="127" t="s">
        <v>6</v>
      </c>
      <c r="E119" s="139">
        <v>63</v>
      </c>
      <c r="F119" s="144">
        <v>44052</v>
      </c>
      <c r="G119" s="139" t="s">
        <v>269</v>
      </c>
      <c r="H119" s="139" t="s">
        <v>292</v>
      </c>
      <c r="I119" s="144">
        <v>44054</v>
      </c>
      <c r="J119" t="str">
        <f t="shared" si="1"/>
        <v>VEJEZ</v>
      </c>
    </row>
    <row r="120" spans="2:10" ht="54.95" customHeight="1" x14ac:dyDescent="0.25">
      <c r="B120" s="155"/>
      <c r="C120" s="127" t="s">
        <v>7</v>
      </c>
      <c r="D120" s="127"/>
      <c r="E120" s="139">
        <v>58</v>
      </c>
      <c r="F120" s="144">
        <v>44048</v>
      </c>
      <c r="G120" s="139" t="s">
        <v>42</v>
      </c>
      <c r="H120" s="139" t="s">
        <v>292</v>
      </c>
      <c r="I120" s="144">
        <v>44054</v>
      </c>
      <c r="J120" t="str">
        <f t="shared" si="1"/>
        <v>ADULTEZ</v>
      </c>
    </row>
    <row r="121" spans="2:10" ht="54.95" customHeight="1" x14ac:dyDescent="0.25">
      <c r="B121" s="146"/>
      <c r="C121" s="127"/>
      <c r="D121" s="127" t="s">
        <v>6</v>
      </c>
      <c r="E121" s="139">
        <v>87</v>
      </c>
      <c r="F121" s="144">
        <v>44051</v>
      </c>
      <c r="G121" s="139" t="s">
        <v>295</v>
      </c>
      <c r="H121" s="139" t="s">
        <v>292</v>
      </c>
      <c r="I121" s="144">
        <v>44055</v>
      </c>
      <c r="J121" t="str">
        <f t="shared" si="1"/>
        <v>VEJEZ</v>
      </c>
    </row>
    <row r="122" spans="2:10" ht="54.95" customHeight="1" x14ac:dyDescent="0.25">
      <c r="B122" s="146"/>
      <c r="C122" s="127" t="s">
        <v>7</v>
      </c>
      <c r="D122" s="127"/>
      <c r="E122" s="139">
        <v>64</v>
      </c>
      <c r="F122" s="144">
        <v>44032</v>
      </c>
      <c r="G122" s="139" t="s">
        <v>42</v>
      </c>
      <c r="H122" s="139" t="s">
        <v>292</v>
      </c>
      <c r="I122" s="139" t="s">
        <v>270</v>
      </c>
      <c r="J122" t="str">
        <f t="shared" si="1"/>
        <v>VEJEZ</v>
      </c>
    </row>
    <row r="123" spans="2:10" ht="54.95" customHeight="1" x14ac:dyDescent="0.25">
      <c r="B123" s="146"/>
      <c r="C123" s="127"/>
      <c r="D123" s="127" t="s">
        <v>6</v>
      </c>
      <c r="E123" s="139">
        <v>53</v>
      </c>
      <c r="F123" s="144">
        <v>44050</v>
      </c>
      <c r="G123" s="139" t="s">
        <v>295</v>
      </c>
      <c r="H123" s="139" t="s">
        <v>293</v>
      </c>
      <c r="I123" s="144">
        <v>44060</v>
      </c>
      <c r="J123" t="str">
        <f t="shared" si="1"/>
        <v>ADULTEZ</v>
      </c>
    </row>
    <row r="124" spans="2:10" ht="54.95" customHeight="1" x14ac:dyDescent="0.25">
      <c r="B124" s="146"/>
      <c r="C124" s="127"/>
      <c r="D124" s="127" t="s">
        <v>6</v>
      </c>
      <c r="E124" s="139">
        <v>81</v>
      </c>
      <c r="F124" s="144">
        <v>44055</v>
      </c>
      <c r="G124" s="139" t="s">
        <v>295</v>
      </c>
      <c r="H124" s="139" t="s">
        <v>293</v>
      </c>
      <c r="I124" s="144">
        <v>44060</v>
      </c>
      <c r="J124" t="str">
        <f t="shared" si="1"/>
        <v>VEJEZ</v>
      </c>
    </row>
    <row r="125" spans="2:10" ht="54.95" customHeight="1" x14ac:dyDescent="0.25">
      <c r="B125" s="146"/>
      <c r="C125" s="127"/>
      <c r="D125" s="127" t="s">
        <v>6</v>
      </c>
      <c r="E125" s="139">
        <v>74</v>
      </c>
      <c r="F125" s="144">
        <v>44059</v>
      </c>
      <c r="G125" s="139" t="s">
        <v>295</v>
      </c>
      <c r="H125" s="139" t="s">
        <v>293</v>
      </c>
      <c r="I125" s="144">
        <v>44061</v>
      </c>
      <c r="J125" t="str">
        <f t="shared" si="1"/>
        <v>VEJEZ</v>
      </c>
    </row>
    <row r="126" spans="2:10" ht="54.95" customHeight="1" x14ac:dyDescent="0.25">
      <c r="B126" s="146"/>
      <c r="C126" s="127"/>
      <c r="D126" s="127" t="s">
        <v>6</v>
      </c>
      <c r="E126" s="139">
        <v>30</v>
      </c>
      <c r="F126" s="144">
        <v>44060</v>
      </c>
      <c r="G126" s="139" t="s">
        <v>271</v>
      </c>
      <c r="H126" s="139" t="s">
        <v>292</v>
      </c>
      <c r="I126" s="144">
        <v>44062</v>
      </c>
      <c r="J126" t="str">
        <f t="shared" si="1"/>
        <v>ADULTEZ</v>
      </c>
    </row>
    <row r="127" spans="2:10" ht="54.95" customHeight="1" x14ac:dyDescent="0.25">
      <c r="B127" s="146"/>
      <c r="C127" s="127"/>
      <c r="D127" s="127" t="s">
        <v>6</v>
      </c>
      <c r="E127" s="139">
        <v>73</v>
      </c>
      <c r="F127" s="144">
        <v>44061</v>
      </c>
      <c r="G127" s="139" t="s">
        <v>295</v>
      </c>
      <c r="H127" s="139" t="s">
        <v>293</v>
      </c>
      <c r="I127" s="144">
        <v>44062</v>
      </c>
      <c r="J127" t="str">
        <f t="shared" si="1"/>
        <v>VEJEZ</v>
      </c>
    </row>
    <row r="128" spans="2:10" ht="54.95" customHeight="1" x14ac:dyDescent="0.25">
      <c r="B128" s="146"/>
      <c r="C128" s="127"/>
      <c r="D128" s="127" t="s">
        <v>6</v>
      </c>
      <c r="E128" s="139">
        <v>51</v>
      </c>
      <c r="F128" s="144">
        <v>44048</v>
      </c>
      <c r="G128" s="139" t="s">
        <v>180</v>
      </c>
      <c r="H128" s="139" t="s">
        <v>292</v>
      </c>
      <c r="I128" s="144">
        <v>44063</v>
      </c>
      <c r="J128" t="str">
        <f t="shared" si="1"/>
        <v>ADULTEZ</v>
      </c>
    </row>
    <row r="129" spans="2:10" ht="54.95" customHeight="1" x14ac:dyDescent="0.25">
      <c r="B129" s="146"/>
      <c r="C129" s="127"/>
      <c r="D129" s="127" t="s">
        <v>6</v>
      </c>
      <c r="E129" s="139">
        <v>83</v>
      </c>
      <c r="F129" s="144">
        <v>44057</v>
      </c>
      <c r="G129" s="139" t="s">
        <v>295</v>
      </c>
      <c r="H129" s="139" t="s">
        <v>293</v>
      </c>
      <c r="I129" s="144">
        <v>44064</v>
      </c>
      <c r="J129" t="str">
        <f t="shared" si="1"/>
        <v>VEJEZ</v>
      </c>
    </row>
    <row r="130" spans="2:10" ht="54.95" customHeight="1" x14ac:dyDescent="0.25">
      <c r="B130" s="146"/>
      <c r="C130" s="127"/>
      <c r="D130" s="127" t="s">
        <v>6</v>
      </c>
      <c r="E130" s="139">
        <v>59</v>
      </c>
      <c r="F130" s="144">
        <v>43936</v>
      </c>
      <c r="G130" s="139" t="s">
        <v>295</v>
      </c>
      <c r="H130" s="139" t="s">
        <v>293</v>
      </c>
      <c r="I130" s="144">
        <v>44067</v>
      </c>
      <c r="J130" t="str">
        <f t="shared" si="1"/>
        <v>ADULTEZ</v>
      </c>
    </row>
    <row r="131" spans="2:10" ht="54.95" customHeight="1" x14ac:dyDescent="0.25">
      <c r="B131" s="155"/>
      <c r="C131" s="127"/>
      <c r="D131" s="127" t="s">
        <v>6</v>
      </c>
      <c r="E131" s="139">
        <v>78</v>
      </c>
      <c r="F131" s="144">
        <v>43947</v>
      </c>
      <c r="G131" s="139" t="s">
        <v>295</v>
      </c>
      <c r="H131" s="139" t="s">
        <v>293</v>
      </c>
      <c r="I131" s="144">
        <v>44067</v>
      </c>
      <c r="J131" t="str">
        <f t="shared" si="1"/>
        <v>VEJEZ</v>
      </c>
    </row>
    <row r="132" spans="2:10" ht="54.95" customHeight="1" x14ac:dyDescent="0.25">
      <c r="B132" s="146"/>
      <c r="C132" s="127"/>
      <c r="D132" s="127" t="s">
        <v>6</v>
      </c>
      <c r="E132" s="139">
        <v>58</v>
      </c>
      <c r="F132" s="144">
        <v>44065</v>
      </c>
      <c r="G132" s="139" t="s">
        <v>272</v>
      </c>
      <c r="H132" s="139" t="s">
        <v>292</v>
      </c>
      <c r="I132" s="144">
        <v>44067</v>
      </c>
      <c r="J132" t="str">
        <f t="shared" si="1"/>
        <v>ADULTEZ</v>
      </c>
    </row>
    <row r="133" spans="2:10" ht="54.95" customHeight="1" x14ac:dyDescent="0.25">
      <c r="B133" s="146"/>
      <c r="C133" s="127" t="s">
        <v>7</v>
      </c>
      <c r="D133" s="127"/>
      <c r="E133" s="139">
        <v>49</v>
      </c>
      <c r="F133" s="144">
        <v>44064</v>
      </c>
      <c r="G133" s="139" t="s">
        <v>272</v>
      </c>
      <c r="H133" s="139" t="s">
        <v>292</v>
      </c>
      <c r="I133" s="144">
        <v>44067</v>
      </c>
      <c r="J133" t="str">
        <f t="shared" ref="J133:J196" si="2">IF(E133&lt;=5,"PRIMERA INFANCIA",IF(E133&lt;=11,"INFANCIA",IF(E133&lt;=18,"ADOLESCENCIA",IF(E133&lt;=26,"JUVENTUD",IF(E133&lt;=59,"ADULTEZ",IF(E133&gt;=60,"VEJEZ"))))))</f>
        <v>ADULTEZ</v>
      </c>
    </row>
    <row r="134" spans="2:10" ht="54.95" customHeight="1" x14ac:dyDescent="0.25">
      <c r="B134" s="137"/>
      <c r="C134" s="127" t="s">
        <v>7</v>
      </c>
      <c r="D134" s="127"/>
      <c r="E134" s="139">
        <v>58</v>
      </c>
      <c r="F134" s="144">
        <v>44066</v>
      </c>
      <c r="G134" s="139" t="s">
        <v>148</v>
      </c>
      <c r="H134" s="139" t="s">
        <v>292</v>
      </c>
      <c r="I134" s="144">
        <v>44067</v>
      </c>
      <c r="J134" t="str">
        <f t="shared" si="2"/>
        <v>ADULTEZ</v>
      </c>
    </row>
    <row r="135" spans="2:10" ht="54.95" customHeight="1" x14ac:dyDescent="0.25">
      <c r="B135" s="146"/>
      <c r="C135" s="127"/>
      <c r="D135" s="127" t="s">
        <v>6</v>
      </c>
      <c r="E135" s="139">
        <v>93</v>
      </c>
      <c r="F135" s="144">
        <v>44064</v>
      </c>
      <c r="G135" s="139" t="s">
        <v>148</v>
      </c>
      <c r="H135" s="139" t="s">
        <v>292</v>
      </c>
      <c r="I135" s="144">
        <v>44067</v>
      </c>
      <c r="J135" t="str">
        <f t="shared" si="2"/>
        <v>VEJEZ</v>
      </c>
    </row>
    <row r="136" spans="2:10" ht="54.95" customHeight="1" x14ac:dyDescent="0.25">
      <c r="B136" s="146"/>
      <c r="C136" s="127" t="s">
        <v>7</v>
      </c>
      <c r="D136" s="127"/>
      <c r="E136" s="139">
        <v>89</v>
      </c>
      <c r="F136" s="144">
        <v>44063</v>
      </c>
      <c r="G136" s="139" t="s">
        <v>295</v>
      </c>
      <c r="H136" s="139" t="s">
        <v>293</v>
      </c>
      <c r="I136" s="144">
        <v>44068</v>
      </c>
      <c r="J136" t="str">
        <f t="shared" si="2"/>
        <v>VEJEZ</v>
      </c>
    </row>
    <row r="137" spans="2:10" ht="54.95" customHeight="1" x14ac:dyDescent="0.25">
      <c r="B137" s="146"/>
      <c r="C137" s="127" t="s">
        <v>7</v>
      </c>
      <c r="D137" s="127"/>
      <c r="E137" s="139">
        <v>78</v>
      </c>
      <c r="F137" s="144">
        <v>44068</v>
      </c>
      <c r="G137" s="139" t="s">
        <v>273</v>
      </c>
      <c r="H137" s="139" t="s">
        <v>292</v>
      </c>
      <c r="I137" s="144">
        <v>44069</v>
      </c>
      <c r="J137" t="str">
        <f t="shared" si="2"/>
        <v>VEJEZ</v>
      </c>
    </row>
    <row r="138" spans="2:10" ht="54.95" customHeight="1" x14ac:dyDescent="0.25">
      <c r="B138" s="146"/>
      <c r="C138" s="127" t="s">
        <v>7</v>
      </c>
      <c r="D138" s="127"/>
      <c r="E138" s="139">
        <v>87</v>
      </c>
      <c r="F138" s="144">
        <v>44065</v>
      </c>
      <c r="G138" s="139" t="s">
        <v>295</v>
      </c>
      <c r="H138" s="139" t="s">
        <v>293</v>
      </c>
      <c r="I138" s="144">
        <v>44069</v>
      </c>
      <c r="J138" t="str">
        <f t="shared" si="2"/>
        <v>VEJEZ</v>
      </c>
    </row>
    <row r="139" spans="2:10" ht="54.95" customHeight="1" x14ac:dyDescent="0.25">
      <c r="B139" s="146"/>
      <c r="C139" s="127" t="s">
        <v>7</v>
      </c>
      <c r="D139" s="127"/>
      <c r="E139" s="139">
        <v>55</v>
      </c>
      <c r="F139" s="144">
        <v>44057</v>
      </c>
      <c r="G139" s="139" t="s">
        <v>295</v>
      </c>
      <c r="H139" s="139" t="s">
        <v>293</v>
      </c>
      <c r="I139" s="144">
        <v>44070</v>
      </c>
      <c r="J139" t="str">
        <f t="shared" si="2"/>
        <v>ADULTEZ</v>
      </c>
    </row>
    <row r="140" spans="2:10" ht="54.95" customHeight="1" x14ac:dyDescent="0.25">
      <c r="B140" s="146"/>
      <c r="C140" s="127"/>
      <c r="D140" s="127" t="s">
        <v>6</v>
      </c>
      <c r="E140" s="139">
        <v>47</v>
      </c>
      <c r="F140" s="144">
        <v>44068</v>
      </c>
      <c r="G140" s="139" t="s">
        <v>295</v>
      </c>
      <c r="H140" s="139" t="s">
        <v>293</v>
      </c>
      <c r="I140" s="144">
        <v>44070</v>
      </c>
      <c r="J140" t="str">
        <f t="shared" si="2"/>
        <v>ADULTEZ</v>
      </c>
    </row>
    <row r="141" spans="2:10" ht="54.95" customHeight="1" x14ac:dyDescent="0.25">
      <c r="B141" s="146"/>
      <c r="C141" s="127"/>
      <c r="D141" s="127" t="s">
        <v>6</v>
      </c>
      <c r="E141" s="139">
        <v>73</v>
      </c>
      <c r="F141" s="144">
        <v>44067</v>
      </c>
      <c r="G141" s="139" t="s">
        <v>121</v>
      </c>
      <c r="H141" s="139" t="s">
        <v>292</v>
      </c>
      <c r="I141" s="144">
        <v>44070</v>
      </c>
      <c r="J141" t="str">
        <f t="shared" si="2"/>
        <v>VEJEZ</v>
      </c>
    </row>
    <row r="142" spans="2:10" ht="42.75" customHeight="1" x14ac:dyDescent="0.25">
      <c r="B142" s="13"/>
      <c r="C142" s="205">
        <f>COUNTA(C111:C141)</f>
        <v>11</v>
      </c>
      <c r="D142" s="205">
        <f>COUNTA(D111:D141)</f>
        <v>19</v>
      </c>
      <c r="E142" s="142"/>
      <c r="F142" s="157"/>
      <c r="G142" s="143"/>
      <c r="H142" s="143"/>
      <c r="I142" s="158"/>
    </row>
    <row r="143" spans="2:10" ht="30" x14ac:dyDescent="0.25">
      <c r="B143" s="233" t="s">
        <v>18</v>
      </c>
      <c r="C143" s="127"/>
      <c r="D143" s="127" t="s">
        <v>6</v>
      </c>
      <c r="E143" s="139">
        <v>37</v>
      </c>
      <c r="F143" s="144">
        <v>43902</v>
      </c>
      <c r="G143" s="139" t="s">
        <v>295</v>
      </c>
      <c r="H143" s="139" t="s">
        <v>292</v>
      </c>
      <c r="I143" s="144">
        <v>44063</v>
      </c>
      <c r="J143" t="str">
        <f t="shared" si="2"/>
        <v>ADULTEZ</v>
      </c>
    </row>
    <row r="144" spans="2:10" ht="54.95" customHeight="1" x14ac:dyDescent="0.25">
      <c r="B144" s="146"/>
      <c r="C144" s="127"/>
      <c r="D144" s="127" t="s">
        <v>6</v>
      </c>
      <c r="E144" s="139">
        <v>70</v>
      </c>
      <c r="F144" s="144">
        <v>44056</v>
      </c>
      <c r="G144" s="139" t="s">
        <v>295</v>
      </c>
      <c r="H144" s="139" t="s">
        <v>293</v>
      </c>
      <c r="I144" s="144">
        <v>44075</v>
      </c>
      <c r="J144" t="str">
        <f t="shared" si="2"/>
        <v>VEJEZ</v>
      </c>
    </row>
    <row r="145" spans="2:10" ht="54.95" customHeight="1" x14ac:dyDescent="0.25">
      <c r="B145" s="146"/>
      <c r="C145" s="127"/>
      <c r="D145" s="127" t="s">
        <v>6</v>
      </c>
      <c r="E145" s="139">
        <v>98</v>
      </c>
      <c r="F145" s="144">
        <v>44071</v>
      </c>
      <c r="G145" s="139" t="s">
        <v>295</v>
      </c>
      <c r="H145" s="139" t="s">
        <v>292</v>
      </c>
      <c r="I145" s="144">
        <v>44075</v>
      </c>
      <c r="J145" t="str">
        <f t="shared" si="2"/>
        <v>VEJEZ</v>
      </c>
    </row>
    <row r="146" spans="2:10" ht="54.95" customHeight="1" x14ac:dyDescent="0.25">
      <c r="B146" s="146"/>
      <c r="C146" s="127" t="s">
        <v>7</v>
      </c>
      <c r="D146" s="127"/>
      <c r="E146" s="139">
        <v>98</v>
      </c>
      <c r="F146" s="144">
        <v>44061</v>
      </c>
      <c r="G146" s="139" t="s">
        <v>295</v>
      </c>
      <c r="H146" s="139" t="s">
        <v>292</v>
      </c>
      <c r="I146" s="144">
        <v>44075</v>
      </c>
      <c r="J146" t="str">
        <f t="shared" si="2"/>
        <v>VEJEZ</v>
      </c>
    </row>
    <row r="147" spans="2:10" ht="54.95" customHeight="1" x14ac:dyDescent="0.25">
      <c r="B147" s="146"/>
      <c r="C147" s="127" t="s">
        <v>7</v>
      </c>
      <c r="D147" s="127"/>
      <c r="E147" s="139">
        <v>72</v>
      </c>
      <c r="F147" s="144">
        <v>44074</v>
      </c>
      <c r="G147" s="139" t="s">
        <v>295</v>
      </c>
      <c r="H147" s="139" t="s">
        <v>293</v>
      </c>
      <c r="I147" s="144">
        <v>44075</v>
      </c>
      <c r="J147" t="str">
        <f t="shared" si="2"/>
        <v>VEJEZ</v>
      </c>
    </row>
    <row r="148" spans="2:10" ht="54.95" customHeight="1" x14ac:dyDescent="0.25">
      <c r="B148" s="146"/>
      <c r="C148" s="127"/>
      <c r="D148" s="127" t="s">
        <v>6</v>
      </c>
      <c r="E148" s="139">
        <v>55</v>
      </c>
      <c r="F148" s="144">
        <v>44064</v>
      </c>
      <c r="G148" s="139" t="s">
        <v>151</v>
      </c>
      <c r="H148" s="139" t="s">
        <v>292</v>
      </c>
      <c r="I148" s="144">
        <v>44075</v>
      </c>
      <c r="J148" t="str">
        <f t="shared" si="2"/>
        <v>ADULTEZ</v>
      </c>
    </row>
    <row r="149" spans="2:10" ht="54.95" customHeight="1" x14ac:dyDescent="0.25">
      <c r="B149" s="146"/>
      <c r="C149" s="127" t="s">
        <v>7</v>
      </c>
      <c r="D149" s="127"/>
      <c r="E149" s="139">
        <v>84</v>
      </c>
      <c r="F149" s="144">
        <v>43955</v>
      </c>
      <c r="G149" s="139" t="s">
        <v>295</v>
      </c>
      <c r="H149" s="139" t="s">
        <v>293</v>
      </c>
      <c r="I149" s="144">
        <v>44078</v>
      </c>
      <c r="J149" t="str">
        <f t="shared" si="2"/>
        <v>VEJEZ</v>
      </c>
    </row>
    <row r="150" spans="2:10" ht="54.95" customHeight="1" x14ac:dyDescent="0.25">
      <c r="B150" s="146"/>
      <c r="C150" s="127"/>
      <c r="D150" s="127" t="s">
        <v>6</v>
      </c>
      <c r="E150" s="139">
        <v>79</v>
      </c>
      <c r="F150" s="144">
        <v>44076</v>
      </c>
      <c r="G150" s="139" t="s">
        <v>295</v>
      </c>
      <c r="H150" s="139" t="s">
        <v>292</v>
      </c>
      <c r="I150" s="144">
        <v>44078</v>
      </c>
      <c r="J150" t="str">
        <f t="shared" si="2"/>
        <v>VEJEZ</v>
      </c>
    </row>
    <row r="151" spans="2:10" ht="54.95" customHeight="1" x14ac:dyDescent="0.25">
      <c r="B151" s="146"/>
      <c r="C151" s="127" t="s">
        <v>7</v>
      </c>
      <c r="D151" s="127"/>
      <c r="E151" s="139">
        <v>69</v>
      </c>
      <c r="F151" s="144">
        <v>44078</v>
      </c>
      <c r="G151" s="139" t="s">
        <v>151</v>
      </c>
      <c r="H151" s="139" t="s">
        <v>292</v>
      </c>
      <c r="I151" s="144">
        <v>44078</v>
      </c>
      <c r="J151" t="str">
        <f t="shared" si="2"/>
        <v>VEJEZ</v>
      </c>
    </row>
    <row r="152" spans="2:10" ht="54.95" customHeight="1" x14ac:dyDescent="0.25">
      <c r="B152" s="146"/>
      <c r="C152" s="127" t="s">
        <v>7</v>
      </c>
      <c r="D152" s="127"/>
      <c r="E152" s="139">
        <v>42</v>
      </c>
      <c r="F152" s="144">
        <v>44074</v>
      </c>
      <c r="G152" s="139" t="s">
        <v>147</v>
      </c>
      <c r="H152" s="139" t="s">
        <v>292</v>
      </c>
      <c r="I152" s="144">
        <v>44083</v>
      </c>
      <c r="J152" t="str">
        <f t="shared" si="2"/>
        <v>ADULTEZ</v>
      </c>
    </row>
    <row r="153" spans="2:10" ht="54.95" customHeight="1" x14ac:dyDescent="0.25">
      <c r="B153" s="155"/>
      <c r="C153" s="127"/>
      <c r="D153" s="127" t="s">
        <v>6</v>
      </c>
      <c r="E153" s="139">
        <v>86</v>
      </c>
      <c r="F153" s="144">
        <v>44068</v>
      </c>
      <c r="G153" s="139" t="s">
        <v>296</v>
      </c>
      <c r="H153" s="139" t="s">
        <v>293</v>
      </c>
      <c r="I153" s="144">
        <v>44083</v>
      </c>
      <c r="J153" t="str">
        <f t="shared" si="2"/>
        <v>VEJEZ</v>
      </c>
    </row>
    <row r="154" spans="2:10" ht="54.95" customHeight="1" x14ac:dyDescent="0.25">
      <c r="B154" s="155"/>
      <c r="C154" s="127"/>
      <c r="D154" s="127" t="s">
        <v>6</v>
      </c>
      <c r="E154" s="139">
        <v>36</v>
      </c>
      <c r="F154" s="144">
        <v>44075</v>
      </c>
      <c r="G154" s="139" t="s">
        <v>151</v>
      </c>
      <c r="H154" s="139" t="s">
        <v>88</v>
      </c>
      <c r="I154" s="144">
        <v>44088</v>
      </c>
      <c r="J154" t="str">
        <f t="shared" si="2"/>
        <v>ADULTEZ</v>
      </c>
    </row>
    <row r="155" spans="2:10" x14ac:dyDescent="0.25">
      <c r="B155" s="155"/>
      <c r="C155" s="127"/>
      <c r="D155" s="127" t="s">
        <v>6</v>
      </c>
      <c r="E155" s="139">
        <v>47</v>
      </c>
      <c r="F155" s="144">
        <v>44084</v>
      </c>
      <c r="G155" s="139" t="s">
        <v>296</v>
      </c>
      <c r="H155" s="139" t="s">
        <v>88</v>
      </c>
      <c r="I155" s="144">
        <v>44088</v>
      </c>
      <c r="J155" t="str">
        <f t="shared" si="2"/>
        <v>ADULTEZ</v>
      </c>
    </row>
    <row r="156" spans="2:10" ht="54.95" customHeight="1" x14ac:dyDescent="0.25">
      <c r="B156" s="155"/>
      <c r="C156" s="127"/>
      <c r="D156" s="127" t="s">
        <v>6</v>
      </c>
      <c r="E156" s="139">
        <v>78</v>
      </c>
      <c r="F156" s="144">
        <v>44084</v>
      </c>
      <c r="G156" s="139" t="s">
        <v>33</v>
      </c>
      <c r="H156" s="139" t="s">
        <v>292</v>
      </c>
      <c r="I156" s="144">
        <v>44090</v>
      </c>
      <c r="J156" t="str">
        <f t="shared" si="2"/>
        <v>VEJEZ</v>
      </c>
    </row>
    <row r="157" spans="2:10" ht="54.95" customHeight="1" x14ac:dyDescent="0.25">
      <c r="B157" s="155"/>
      <c r="C157" s="127"/>
      <c r="D157" s="127" t="s">
        <v>6</v>
      </c>
      <c r="E157" s="139">
        <v>95</v>
      </c>
      <c r="F157" s="144">
        <v>44084</v>
      </c>
      <c r="G157" s="139" t="s">
        <v>295</v>
      </c>
      <c r="H157" s="139" t="s">
        <v>293</v>
      </c>
      <c r="I157" s="144">
        <v>44090</v>
      </c>
      <c r="J157" t="str">
        <f t="shared" si="2"/>
        <v>VEJEZ</v>
      </c>
    </row>
    <row r="158" spans="2:10" ht="54.95" customHeight="1" x14ac:dyDescent="0.25">
      <c r="B158" s="155"/>
      <c r="C158" s="127"/>
      <c r="D158" s="127" t="s">
        <v>6</v>
      </c>
      <c r="E158" s="139">
        <v>83</v>
      </c>
      <c r="F158" s="144">
        <v>44082</v>
      </c>
      <c r="G158" s="139" t="s">
        <v>295</v>
      </c>
      <c r="H158" s="139" t="s">
        <v>293</v>
      </c>
      <c r="I158" s="144">
        <v>44091</v>
      </c>
      <c r="J158" t="str">
        <f t="shared" si="2"/>
        <v>VEJEZ</v>
      </c>
    </row>
    <row r="159" spans="2:10" ht="30" x14ac:dyDescent="0.25">
      <c r="B159" s="155"/>
      <c r="C159" s="127"/>
      <c r="D159" s="127" t="s">
        <v>6</v>
      </c>
      <c r="E159" s="139">
        <v>69</v>
      </c>
      <c r="F159" s="144">
        <v>44091</v>
      </c>
      <c r="G159" s="139" t="s">
        <v>295</v>
      </c>
      <c r="H159" s="139" t="s">
        <v>293</v>
      </c>
      <c r="I159" s="144">
        <v>44091</v>
      </c>
      <c r="J159" t="str">
        <f t="shared" si="2"/>
        <v>VEJEZ</v>
      </c>
    </row>
    <row r="160" spans="2:10" ht="54.95" customHeight="1" x14ac:dyDescent="0.25">
      <c r="B160" s="155"/>
      <c r="C160" s="127"/>
      <c r="D160" s="127" t="s">
        <v>6</v>
      </c>
      <c r="E160" s="139">
        <v>89</v>
      </c>
      <c r="F160" s="144">
        <v>44090</v>
      </c>
      <c r="G160" s="139" t="s">
        <v>295</v>
      </c>
      <c r="H160" s="139" t="s">
        <v>292</v>
      </c>
      <c r="I160" s="144">
        <v>44095</v>
      </c>
      <c r="J160" t="str">
        <f t="shared" si="2"/>
        <v>VEJEZ</v>
      </c>
    </row>
    <row r="161" spans="2:10" x14ac:dyDescent="0.25">
      <c r="B161" s="155"/>
      <c r="C161" s="127"/>
      <c r="D161" s="127" t="s">
        <v>6</v>
      </c>
      <c r="E161" s="139">
        <v>20</v>
      </c>
      <c r="F161" s="144">
        <v>44094</v>
      </c>
      <c r="G161" s="139" t="s">
        <v>296</v>
      </c>
      <c r="H161" s="139" t="s">
        <v>292</v>
      </c>
      <c r="I161" s="144">
        <v>44096</v>
      </c>
      <c r="J161" t="str">
        <f t="shared" si="2"/>
        <v>JUVENTUD</v>
      </c>
    </row>
    <row r="162" spans="2:10" ht="54.95" customHeight="1" x14ac:dyDescent="0.25">
      <c r="B162" s="155"/>
      <c r="C162" s="127" t="s">
        <v>7</v>
      </c>
      <c r="D162" s="127"/>
      <c r="E162" s="139">
        <v>100</v>
      </c>
      <c r="F162" s="144">
        <v>44091</v>
      </c>
      <c r="G162" s="139" t="s">
        <v>295</v>
      </c>
      <c r="H162" s="139" t="s">
        <v>293</v>
      </c>
      <c r="I162" s="144">
        <v>44096</v>
      </c>
      <c r="J162" t="str">
        <f t="shared" si="2"/>
        <v>VEJEZ</v>
      </c>
    </row>
    <row r="163" spans="2:10" ht="54.95" customHeight="1" x14ac:dyDescent="0.25">
      <c r="B163" s="140"/>
      <c r="C163" s="127" t="s">
        <v>7</v>
      </c>
      <c r="D163" s="127"/>
      <c r="E163" s="139">
        <v>91</v>
      </c>
      <c r="F163" s="144">
        <v>44095</v>
      </c>
      <c r="G163" s="139" t="s">
        <v>295</v>
      </c>
      <c r="H163" s="139" t="s">
        <v>293</v>
      </c>
      <c r="I163" s="144">
        <v>44097</v>
      </c>
      <c r="J163" t="str">
        <f t="shared" si="2"/>
        <v>VEJEZ</v>
      </c>
    </row>
    <row r="164" spans="2:10" ht="54.95" customHeight="1" x14ac:dyDescent="0.25">
      <c r="B164" s="140"/>
      <c r="C164" s="127"/>
      <c r="D164" s="127" t="s">
        <v>6</v>
      </c>
      <c r="E164" s="139">
        <v>74</v>
      </c>
      <c r="F164" s="144">
        <v>44093</v>
      </c>
      <c r="G164" s="139" t="s">
        <v>295</v>
      </c>
      <c r="H164" s="139" t="s">
        <v>292</v>
      </c>
      <c r="I164" s="144">
        <v>44098</v>
      </c>
      <c r="J164" t="str">
        <f t="shared" si="2"/>
        <v>VEJEZ</v>
      </c>
    </row>
    <row r="165" spans="2:10" ht="54.95" customHeight="1" x14ac:dyDescent="0.25">
      <c r="B165" s="140"/>
      <c r="C165" s="127"/>
      <c r="D165" s="127" t="s">
        <v>6</v>
      </c>
      <c r="E165" s="139">
        <v>32</v>
      </c>
      <c r="F165" s="144">
        <v>44098</v>
      </c>
      <c r="G165" s="139" t="s">
        <v>142</v>
      </c>
      <c r="H165" s="139" t="s">
        <v>292</v>
      </c>
      <c r="I165" s="144">
        <v>44099</v>
      </c>
      <c r="J165" t="str">
        <f t="shared" si="2"/>
        <v>ADULTEZ</v>
      </c>
    </row>
    <row r="166" spans="2:10" ht="54.95" customHeight="1" x14ac:dyDescent="0.25">
      <c r="B166" s="140"/>
      <c r="C166" s="127" t="s">
        <v>7</v>
      </c>
      <c r="D166" s="127"/>
      <c r="E166" s="139">
        <v>72</v>
      </c>
      <c r="F166" s="144">
        <v>44059</v>
      </c>
      <c r="G166" s="139" t="s">
        <v>142</v>
      </c>
      <c r="H166" s="139" t="s">
        <v>292</v>
      </c>
      <c r="I166" s="144">
        <v>44099</v>
      </c>
      <c r="J166" t="str">
        <f t="shared" si="2"/>
        <v>VEJEZ</v>
      </c>
    </row>
    <row r="167" spans="2:10" ht="54.95" customHeight="1" x14ac:dyDescent="0.25">
      <c r="B167" s="140"/>
      <c r="C167" s="127" t="s">
        <v>7</v>
      </c>
      <c r="D167" s="127"/>
      <c r="E167" s="139">
        <v>59</v>
      </c>
      <c r="F167" s="144">
        <v>44101</v>
      </c>
      <c r="G167" s="139" t="s">
        <v>295</v>
      </c>
      <c r="H167" s="139" t="s">
        <v>292</v>
      </c>
      <c r="I167" s="144">
        <v>44102</v>
      </c>
      <c r="J167" t="str">
        <f t="shared" si="2"/>
        <v>ADULTEZ</v>
      </c>
    </row>
    <row r="168" spans="2:10" ht="54.95" customHeight="1" x14ac:dyDescent="0.25">
      <c r="B168" s="140"/>
      <c r="C168" s="127"/>
      <c r="D168" s="127" t="s">
        <v>6</v>
      </c>
      <c r="E168" s="139">
        <v>37</v>
      </c>
      <c r="F168" s="144">
        <v>44099</v>
      </c>
      <c r="G168" s="139" t="s">
        <v>142</v>
      </c>
      <c r="H168" s="139" t="s">
        <v>88</v>
      </c>
      <c r="I168" s="144">
        <v>44102</v>
      </c>
      <c r="J168" t="str">
        <f t="shared" si="2"/>
        <v>ADULTEZ</v>
      </c>
    </row>
    <row r="169" spans="2:10" ht="54.95" customHeight="1" x14ac:dyDescent="0.25">
      <c r="B169" s="140"/>
      <c r="C169" s="127"/>
      <c r="D169" s="127" t="s">
        <v>6</v>
      </c>
      <c r="E169" s="139">
        <v>70</v>
      </c>
      <c r="F169" s="139" t="s">
        <v>274</v>
      </c>
      <c r="G169" s="139" t="s">
        <v>269</v>
      </c>
      <c r="H169" s="139" t="s">
        <v>292</v>
      </c>
      <c r="I169" s="144">
        <v>44102</v>
      </c>
      <c r="J169" t="str">
        <f t="shared" si="2"/>
        <v>VEJEZ</v>
      </c>
    </row>
    <row r="170" spans="2:10" ht="54.95" customHeight="1" x14ac:dyDescent="0.25">
      <c r="B170" s="140"/>
      <c r="C170" s="127" t="s">
        <v>7</v>
      </c>
      <c r="D170" s="127"/>
      <c r="E170" s="139">
        <v>86</v>
      </c>
      <c r="F170" s="144">
        <v>44101</v>
      </c>
      <c r="G170" s="139" t="s">
        <v>295</v>
      </c>
      <c r="H170" s="139" t="s">
        <v>293</v>
      </c>
      <c r="I170" s="144">
        <v>44102</v>
      </c>
      <c r="J170" t="str">
        <f t="shared" si="2"/>
        <v>VEJEZ</v>
      </c>
    </row>
    <row r="171" spans="2:10" ht="54.95" customHeight="1" x14ac:dyDescent="0.25">
      <c r="B171" s="140"/>
      <c r="C171" s="127" t="s">
        <v>7</v>
      </c>
      <c r="D171" s="127"/>
      <c r="E171" s="139">
        <v>81</v>
      </c>
      <c r="F171" s="144">
        <v>44097</v>
      </c>
      <c r="G171" s="139" t="s">
        <v>295</v>
      </c>
      <c r="H171" s="139" t="s">
        <v>292</v>
      </c>
      <c r="I171" s="144">
        <v>44103</v>
      </c>
      <c r="J171" t="str">
        <f t="shared" si="2"/>
        <v>VEJEZ</v>
      </c>
    </row>
    <row r="172" spans="2:10" ht="54.95" customHeight="1" x14ac:dyDescent="0.25">
      <c r="B172" s="140"/>
      <c r="C172" s="127"/>
      <c r="D172" s="127" t="s">
        <v>6</v>
      </c>
      <c r="E172" s="139">
        <v>71</v>
      </c>
      <c r="F172" s="144">
        <v>44100</v>
      </c>
      <c r="G172" s="139" t="s">
        <v>295</v>
      </c>
      <c r="H172" s="139" t="s">
        <v>293</v>
      </c>
      <c r="I172" s="144">
        <v>44103</v>
      </c>
      <c r="J172" t="str">
        <f t="shared" si="2"/>
        <v>VEJEZ</v>
      </c>
    </row>
    <row r="173" spans="2:10" ht="45.75" customHeight="1" x14ac:dyDescent="0.25">
      <c r="B173" s="140"/>
      <c r="C173" s="221">
        <f>COUNTA(C143:C172)</f>
        <v>11</v>
      </c>
      <c r="D173" s="221">
        <f>COUNTA(D143:D172)</f>
        <v>19</v>
      </c>
      <c r="E173" s="59"/>
      <c r="F173" s="56"/>
      <c r="G173" s="56"/>
      <c r="H173" s="106"/>
      <c r="I173" s="159"/>
    </row>
    <row r="174" spans="2:10" ht="54.95" customHeight="1" x14ac:dyDescent="0.25">
      <c r="B174" s="13" t="s">
        <v>19</v>
      </c>
      <c r="C174" s="127"/>
      <c r="D174" s="127" t="s">
        <v>6</v>
      </c>
      <c r="E174" s="139">
        <v>42</v>
      </c>
      <c r="F174" s="144">
        <v>44104</v>
      </c>
      <c r="G174" s="139" t="s">
        <v>275</v>
      </c>
      <c r="H174" s="139" t="s">
        <v>292</v>
      </c>
      <c r="I174" s="144">
        <v>44106</v>
      </c>
      <c r="J174" t="str">
        <f t="shared" si="2"/>
        <v>ADULTEZ</v>
      </c>
    </row>
    <row r="175" spans="2:10" ht="54.95" customHeight="1" x14ac:dyDescent="0.25">
      <c r="B175" s="235"/>
      <c r="C175" s="127"/>
      <c r="D175" s="127" t="s">
        <v>6</v>
      </c>
      <c r="E175" s="139">
        <v>51</v>
      </c>
      <c r="F175" s="144">
        <v>44104</v>
      </c>
      <c r="G175" s="139" t="s">
        <v>121</v>
      </c>
      <c r="H175" s="139" t="s">
        <v>292</v>
      </c>
      <c r="I175" s="144">
        <v>44111</v>
      </c>
      <c r="J175" t="str">
        <f t="shared" si="2"/>
        <v>ADULTEZ</v>
      </c>
    </row>
    <row r="176" spans="2:10" ht="54.95" customHeight="1" x14ac:dyDescent="0.25">
      <c r="B176" s="146"/>
      <c r="C176" s="127"/>
      <c r="D176" s="127" t="s">
        <v>6</v>
      </c>
      <c r="E176" s="139">
        <v>80</v>
      </c>
      <c r="F176" s="144">
        <v>44111</v>
      </c>
      <c r="G176" s="139" t="s">
        <v>295</v>
      </c>
      <c r="H176" s="139" t="s">
        <v>293</v>
      </c>
      <c r="I176" s="144">
        <v>44113</v>
      </c>
      <c r="J176" t="str">
        <f t="shared" si="2"/>
        <v>VEJEZ</v>
      </c>
    </row>
    <row r="177" spans="2:10" ht="54.95" customHeight="1" x14ac:dyDescent="0.25">
      <c r="B177" s="146"/>
      <c r="C177" s="127" t="s">
        <v>7</v>
      </c>
      <c r="D177" s="127"/>
      <c r="E177" s="139">
        <v>50</v>
      </c>
      <c r="F177" s="144">
        <v>44113</v>
      </c>
      <c r="G177" s="139" t="s">
        <v>296</v>
      </c>
      <c r="H177" s="139" t="s">
        <v>293</v>
      </c>
      <c r="I177" s="144">
        <v>44117</v>
      </c>
      <c r="J177" t="str">
        <f t="shared" si="2"/>
        <v>ADULTEZ</v>
      </c>
    </row>
    <row r="178" spans="2:10" ht="54.95" customHeight="1" x14ac:dyDescent="0.25">
      <c r="B178" s="146"/>
      <c r="C178" s="127"/>
      <c r="D178" s="127" t="s">
        <v>6</v>
      </c>
      <c r="E178" s="139">
        <v>63</v>
      </c>
      <c r="F178" s="144">
        <v>44114</v>
      </c>
      <c r="G178" s="139" t="s">
        <v>276</v>
      </c>
      <c r="H178" s="139" t="s">
        <v>292</v>
      </c>
      <c r="I178" s="144">
        <v>44119</v>
      </c>
      <c r="J178" t="str">
        <f t="shared" si="2"/>
        <v>VEJEZ</v>
      </c>
    </row>
    <row r="179" spans="2:10" ht="54.95" customHeight="1" x14ac:dyDescent="0.25">
      <c r="B179" s="146"/>
      <c r="C179" s="127"/>
      <c r="D179" s="127" t="s">
        <v>6</v>
      </c>
      <c r="E179" s="139">
        <v>52</v>
      </c>
      <c r="F179" s="144">
        <v>44119</v>
      </c>
      <c r="G179" s="139" t="s">
        <v>295</v>
      </c>
      <c r="H179" s="139" t="s">
        <v>292</v>
      </c>
      <c r="I179" s="144">
        <v>44123</v>
      </c>
      <c r="J179" t="str">
        <f t="shared" si="2"/>
        <v>ADULTEZ</v>
      </c>
    </row>
    <row r="180" spans="2:10" ht="54.95" customHeight="1" x14ac:dyDescent="0.25">
      <c r="B180" s="146"/>
      <c r="C180" s="127" t="s">
        <v>7</v>
      </c>
      <c r="D180" s="127"/>
      <c r="E180" s="139">
        <v>92</v>
      </c>
      <c r="F180" s="144">
        <v>44132</v>
      </c>
      <c r="G180" s="139" t="s">
        <v>295</v>
      </c>
      <c r="H180" s="139" t="s">
        <v>292</v>
      </c>
      <c r="I180" s="144">
        <v>44133</v>
      </c>
      <c r="J180" t="str">
        <f t="shared" si="2"/>
        <v>VEJEZ</v>
      </c>
    </row>
    <row r="181" spans="2:10" ht="54.95" customHeight="1" x14ac:dyDescent="0.25">
      <c r="B181" s="146"/>
      <c r="C181" s="127" t="s">
        <v>7</v>
      </c>
      <c r="D181" s="127"/>
      <c r="E181" s="139">
        <v>66</v>
      </c>
      <c r="F181" s="144">
        <v>44112</v>
      </c>
      <c r="G181" s="139" t="s">
        <v>57</v>
      </c>
      <c r="H181" s="139" t="s">
        <v>292</v>
      </c>
      <c r="I181" s="144">
        <v>44133</v>
      </c>
      <c r="J181" t="str">
        <f t="shared" si="2"/>
        <v>VEJEZ</v>
      </c>
    </row>
    <row r="182" spans="2:10" ht="49.5" customHeight="1" x14ac:dyDescent="0.25">
      <c r="B182" s="36"/>
      <c r="C182" s="205">
        <f>COUNTA(C174:C181)</f>
        <v>3</v>
      </c>
      <c r="D182" s="205">
        <f>COUNTA(D174:D181)</f>
        <v>5</v>
      </c>
      <c r="E182" s="59"/>
      <c r="F182" s="56"/>
      <c r="G182" s="56"/>
      <c r="H182" s="106"/>
      <c r="I182" s="159"/>
    </row>
    <row r="183" spans="2:10" ht="54.95" customHeight="1" x14ac:dyDescent="0.25">
      <c r="B183" s="233" t="s">
        <v>20</v>
      </c>
      <c r="C183" s="127"/>
      <c r="D183" s="127" t="s">
        <v>6</v>
      </c>
      <c r="E183" s="139">
        <v>49</v>
      </c>
      <c r="F183" s="144">
        <v>44135</v>
      </c>
      <c r="G183" s="139" t="s">
        <v>277</v>
      </c>
      <c r="H183" s="139" t="s">
        <v>292</v>
      </c>
      <c r="I183" s="144">
        <v>44139</v>
      </c>
      <c r="J183" t="str">
        <f t="shared" si="2"/>
        <v>ADULTEZ</v>
      </c>
    </row>
    <row r="184" spans="2:10" ht="54.95" customHeight="1" x14ac:dyDescent="0.25">
      <c r="B184" s="146"/>
      <c r="C184" s="127" t="s">
        <v>7</v>
      </c>
      <c r="D184" s="127"/>
      <c r="E184" s="139">
        <v>70</v>
      </c>
      <c r="F184" s="144">
        <v>44134</v>
      </c>
      <c r="G184" s="139" t="s">
        <v>295</v>
      </c>
      <c r="H184" s="139" t="s">
        <v>293</v>
      </c>
      <c r="I184" s="144">
        <v>44139</v>
      </c>
      <c r="J184" t="str">
        <f t="shared" si="2"/>
        <v>VEJEZ</v>
      </c>
    </row>
    <row r="185" spans="2:10" ht="54.95" customHeight="1" x14ac:dyDescent="0.25">
      <c r="B185" s="146"/>
      <c r="C185" s="127"/>
      <c r="D185" s="127" t="s">
        <v>6</v>
      </c>
      <c r="E185" s="139">
        <v>73</v>
      </c>
      <c r="F185" s="144">
        <v>44136</v>
      </c>
      <c r="G185" s="139" t="s">
        <v>140</v>
      </c>
      <c r="H185" s="139" t="s">
        <v>292</v>
      </c>
      <c r="I185" s="144">
        <v>44140</v>
      </c>
      <c r="J185" t="str">
        <f t="shared" si="2"/>
        <v>VEJEZ</v>
      </c>
    </row>
    <row r="186" spans="2:10" ht="54.95" customHeight="1" x14ac:dyDescent="0.25">
      <c r="B186" s="140"/>
      <c r="C186" s="127" t="s">
        <v>7</v>
      </c>
      <c r="D186" s="127"/>
      <c r="E186" s="139">
        <v>14</v>
      </c>
      <c r="F186" s="144">
        <v>44132</v>
      </c>
      <c r="G186" s="139" t="s">
        <v>278</v>
      </c>
      <c r="H186" s="139" t="s">
        <v>88</v>
      </c>
      <c r="I186" s="144">
        <v>44140</v>
      </c>
      <c r="J186" t="str">
        <f t="shared" si="2"/>
        <v>ADOLESCENCIA</v>
      </c>
    </row>
    <row r="187" spans="2:10" ht="54.95" customHeight="1" x14ac:dyDescent="0.25">
      <c r="B187" s="146"/>
      <c r="C187" s="127" t="s">
        <v>7</v>
      </c>
      <c r="D187" s="127"/>
      <c r="E187" s="139">
        <v>87</v>
      </c>
      <c r="F187" s="144">
        <v>44136</v>
      </c>
      <c r="G187" s="139" t="s">
        <v>140</v>
      </c>
      <c r="H187" s="139" t="s">
        <v>292</v>
      </c>
      <c r="I187" s="144">
        <v>44140</v>
      </c>
      <c r="J187" t="str">
        <f t="shared" si="2"/>
        <v>VEJEZ</v>
      </c>
    </row>
    <row r="188" spans="2:10" ht="54.95" customHeight="1" x14ac:dyDescent="0.25">
      <c r="B188" s="146"/>
      <c r="C188" s="127" t="s">
        <v>7</v>
      </c>
      <c r="D188" s="127"/>
      <c r="E188" s="139">
        <v>81</v>
      </c>
      <c r="F188" s="144">
        <v>44120</v>
      </c>
      <c r="G188" s="139" t="s">
        <v>295</v>
      </c>
      <c r="H188" s="139" t="s">
        <v>293</v>
      </c>
      <c r="I188" s="144">
        <v>44141</v>
      </c>
      <c r="J188" t="str">
        <f t="shared" si="2"/>
        <v>VEJEZ</v>
      </c>
    </row>
    <row r="189" spans="2:10" ht="54.95" customHeight="1" x14ac:dyDescent="0.25">
      <c r="B189" s="146"/>
      <c r="C189" s="127" t="s">
        <v>7</v>
      </c>
      <c r="D189" s="127"/>
      <c r="E189" s="139">
        <v>93</v>
      </c>
      <c r="F189" s="144">
        <v>44134</v>
      </c>
      <c r="G189" s="139" t="s">
        <v>295</v>
      </c>
      <c r="H189" s="139" t="s">
        <v>293</v>
      </c>
      <c r="I189" s="144">
        <v>44141</v>
      </c>
      <c r="J189" t="str">
        <f t="shared" si="2"/>
        <v>VEJEZ</v>
      </c>
    </row>
    <row r="190" spans="2:10" ht="54.95" customHeight="1" x14ac:dyDescent="0.25">
      <c r="B190" s="146"/>
      <c r="C190" s="127"/>
      <c r="D190" s="127" t="s">
        <v>6</v>
      </c>
      <c r="E190" s="139">
        <v>86</v>
      </c>
      <c r="F190" s="144">
        <v>44141</v>
      </c>
      <c r="G190" s="139" t="s">
        <v>279</v>
      </c>
      <c r="H190" s="139" t="s">
        <v>292</v>
      </c>
      <c r="I190" s="144">
        <v>44145</v>
      </c>
      <c r="J190" t="str">
        <f t="shared" si="2"/>
        <v>VEJEZ</v>
      </c>
    </row>
    <row r="191" spans="2:10" ht="54.95" customHeight="1" x14ac:dyDescent="0.25">
      <c r="B191" s="146"/>
      <c r="C191" s="127"/>
      <c r="D191" s="127" t="s">
        <v>6</v>
      </c>
      <c r="E191" s="139">
        <v>80</v>
      </c>
      <c r="F191" s="144">
        <v>44146</v>
      </c>
      <c r="G191" s="139" t="s">
        <v>295</v>
      </c>
      <c r="H191" s="139" t="s">
        <v>292</v>
      </c>
      <c r="I191" s="144">
        <v>44148</v>
      </c>
      <c r="J191" t="str">
        <f t="shared" si="2"/>
        <v>VEJEZ</v>
      </c>
    </row>
    <row r="192" spans="2:10" ht="30" x14ac:dyDescent="0.25">
      <c r="B192" s="146"/>
      <c r="C192" s="127"/>
      <c r="D192" s="127" t="s">
        <v>6</v>
      </c>
      <c r="E192" s="139">
        <v>75</v>
      </c>
      <c r="F192" s="144">
        <v>44146</v>
      </c>
      <c r="G192" s="139" t="s">
        <v>142</v>
      </c>
      <c r="H192" s="139" t="s">
        <v>292</v>
      </c>
      <c r="I192" s="144">
        <v>44151</v>
      </c>
      <c r="J192" t="str">
        <f t="shared" si="2"/>
        <v>VEJEZ</v>
      </c>
    </row>
    <row r="193" spans="2:10" ht="54.95" customHeight="1" x14ac:dyDescent="0.25">
      <c r="B193" s="146"/>
      <c r="C193" s="127" t="s">
        <v>7</v>
      </c>
      <c r="D193" s="127"/>
      <c r="E193" s="139">
        <v>63</v>
      </c>
      <c r="F193" s="144">
        <v>44147</v>
      </c>
      <c r="G193" s="139" t="s">
        <v>142</v>
      </c>
      <c r="H193" s="139" t="s">
        <v>292</v>
      </c>
      <c r="I193" s="144">
        <v>44151</v>
      </c>
      <c r="J193" t="str">
        <f t="shared" si="2"/>
        <v>VEJEZ</v>
      </c>
    </row>
    <row r="194" spans="2:10" x14ac:dyDescent="0.25">
      <c r="B194" s="146"/>
      <c r="C194" s="127"/>
      <c r="D194" s="127" t="s">
        <v>6</v>
      </c>
      <c r="E194" s="139">
        <v>39</v>
      </c>
      <c r="F194" s="144">
        <v>44147</v>
      </c>
      <c r="G194" s="139" t="s">
        <v>296</v>
      </c>
      <c r="H194" s="139" t="s">
        <v>292</v>
      </c>
      <c r="I194" s="144">
        <v>44152</v>
      </c>
      <c r="J194" t="str">
        <f t="shared" si="2"/>
        <v>ADULTEZ</v>
      </c>
    </row>
    <row r="195" spans="2:10" ht="54.95" customHeight="1" x14ac:dyDescent="0.25">
      <c r="B195" s="146"/>
      <c r="C195" s="127" t="s">
        <v>7</v>
      </c>
      <c r="D195" s="127"/>
      <c r="E195" s="139">
        <v>81</v>
      </c>
      <c r="F195" s="144">
        <v>44150</v>
      </c>
      <c r="G195" s="139" t="s">
        <v>295</v>
      </c>
      <c r="H195" s="139" t="s">
        <v>293</v>
      </c>
      <c r="I195" s="144">
        <v>44152</v>
      </c>
      <c r="J195" t="str">
        <f t="shared" si="2"/>
        <v>VEJEZ</v>
      </c>
    </row>
    <row r="196" spans="2:10" ht="54.95" customHeight="1" x14ac:dyDescent="0.25">
      <c r="B196" s="146"/>
      <c r="C196" s="127"/>
      <c r="D196" s="127" t="s">
        <v>6</v>
      </c>
      <c r="E196" s="139">
        <v>52</v>
      </c>
      <c r="F196" s="144">
        <v>44154</v>
      </c>
      <c r="G196" s="139" t="s">
        <v>280</v>
      </c>
      <c r="H196" s="139" t="s">
        <v>292</v>
      </c>
      <c r="I196" s="144">
        <v>44155</v>
      </c>
      <c r="J196" t="str">
        <f t="shared" si="2"/>
        <v>ADULTEZ</v>
      </c>
    </row>
    <row r="197" spans="2:10" ht="54.95" customHeight="1" x14ac:dyDescent="0.25">
      <c r="B197" s="146"/>
      <c r="C197" s="127" t="s">
        <v>7</v>
      </c>
      <c r="D197" s="127"/>
      <c r="E197" s="139">
        <v>61</v>
      </c>
      <c r="F197" s="144">
        <v>44156</v>
      </c>
      <c r="G197" s="139" t="s">
        <v>295</v>
      </c>
      <c r="H197" s="139" t="s">
        <v>293</v>
      </c>
      <c r="I197" s="144">
        <v>44158</v>
      </c>
      <c r="J197" t="str">
        <f t="shared" ref="J197:J215" si="3">IF(E197&lt;=5,"PRIMERA INFANCIA",IF(E197&lt;=11,"INFANCIA",IF(E197&lt;=18,"ADOLESCENCIA",IF(E197&lt;=26,"JUVENTUD",IF(E197&lt;=59,"ADULTEZ",IF(E197&gt;=60,"VEJEZ"))))))</f>
        <v>VEJEZ</v>
      </c>
    </row>
    <row r="198" spans="2:10" ht="54.95" customHeight="1" x14ac:dyDescent="0.25">
      <c r="B198" s="146"/>
      <c r="C198" s="127"/>
      <c r="D198" s="127" t="s">
        <v>6</v>
      </c>
      <c r="E198" s="139">
        <v>48</v>
      </c>
      <c r="F198" s="144">
        <v>44160</v>
      </c>
      <c r="G198" s="139" t="s">
        <v>295</v>
      </c>
      <c r="H198" s="139" t="s">
        <v>292</v>
      </c>
      <c r="I198" s="144">
        <v>44160</v>
      </c>
      <c r="J198" t="str">
        <f t="shared" si="3"/>
        <v>ADULTEZ</v>
      </c>
    </row>
    <row r="199" spans="2:10" ht="54.95" customHeight="1" x14ac:dyDescent="0.25">
      <c r="B199" s="146"/>
      <c r="C199" s="127" t="s">
        <v>7</v>
      </c>
      <c r="D199" s="127"/>
      <c r="E199" s="139">
        <v>66</v>
      </c>
      <c r="F199" s="144">
        <v>44159</v>
      </c>
      <c r="G199" s="139" t="s">
        <v>295</v>
      </c>
      <c r="H199" s="139" t="s">
        <v>293</v>
      </c>
      <c r="I199" s="144">
        <v>44161</v>
      </c>
      <c r="J199" t="str">
        <f t="shared" si="3"/>
        <v>VEJEZ</v>
      </c>
    </row>
    <row r="200" spans="2:10" ht="40.5" customHeight="1" x14ac:dyDescent="0.25">
      <c r="B200" s="36"/>
      <c r="C200" s="205">
        <f>COUNTA(C183:C199)</f>
        <v>9</v>
      </c>
      <c r="D200" s="205">
        <f>COUNTA(D183:D199)</f>
        <v>8</v>
      </c>
      <c r="E200" s="59"/>
      <c r="F200" s="56"/>
      <c r="G200" s="56"/>
      <c r="H200" s="106"/>
      <c r="I200" s="159"/>
    </row>
    <row r="201" spans="2:10" ht="30" x14ac:dyDescent="0.25">
      <c r="B201" s="233" t="s">
        <v>21</v>
      </c>
      <c r="C201" s="127"/>
      <c r="D201" s="127" t="s">
        <v>6</v>
      </c>
      <c r="E201" s="139">
        <v>41</v>
      </c>
      <c r="F201" s="144">
        <v>44169</v>
      </c>
      <c r="G201" s="139" t="s">
        <v>281</v>
      </c>
      <c r="H201" s="137" t="s">
        <v>292</v>
      </c>
      <c r="I201" s="144">
        <v>44172</v>
      </c>
      <c r="J201" t="str">
        <f t="shared" si="3"/>
        <v>ADULTEZ</v>
      </c>
    </row>
    <row r="202" spans="2:10" ht="54.95" customHeight="1" x14ac:dyDescent="0.25">
      <c r="B202" s="146"/>
      <c r="C202" s="127" t="s">
        <v>7</v>
      </c>
      <c r="D202" s="127"/>
      <c r="E202" s="139">
        <v>85</v>
      </c>
      <c r="F202" s="144">
        <v>44162</v>
      </c>
      <c r="G202" s="139" t="s">
        <v>295</v>
      </c>
      <c r="H202" s="137" t="s">
        <v>292</v>
      </c>
      <c r="I202" s="144">
        <v>44172</v>
      </c>
      <c r="J202" t="str">
        <f t="shared" si="3"/>
        <v>VEJEZ</v>
      </c>
    </row>
    <row r="203" spans="2:10" ht="54.95" customHeight="1" x14ac:dyDescent="0.25">
      <c r="B203" s="146"/>
      <c r="C203" s="127" t="s">
        <v>7</v>
      </c>
      <c r="D203" s="127"/>
      <c r="E203" s="139">
        <v>65</v>
      </c>
      <c r="F203" s="144">
        <v>44168</v>
      </c>
      <c r="G203" s="139" t="s">
        <v>295</v>
      </c>
      <c r="H203" s="137" t="s">
        <v>293</v>
      </c>
      <c r="I203" s="144">
        <v>44173</v>
      </c>
      <c r="J203" t="str">
        <f t="shared" si="3"/>
        <v>VEJEZ</v>
      </c>
    </row>
    <row r="204" spans="2:10" ht="54.95" customHeight="1" x14ac:dyDescent="0.25">
      <c r="B204" s="146"/>
      <c r="C204" s="127"/>
      <c r="D204" s="127" t="s">
        <v>6</v>
      </c>
      <c r="E204" s="139">
        <v>63</v>
      </c>
      <c r="F204" s="144">
        <v>44152</v>
      </c>
      <c r="G204" s="139" t="s">
        <v>295</v>
      </c>
      <c r="H204" s="137" t="s">
        <v>293</v>
      </c>
      <c r="I204" s="144">
        <v>44173</v>
      </c>
      <c r="J204" t="str">
        <f t="shared" si="3"/>
        <v>VEJEZ</v>
      </c>
    </row>
    <row r="205" spans="2:10" ht="54.95" customHeight="1" x14ac:dyDescent="0.25">
      <c r="B205" s="146"/>
      <c r="C205" s="127" t="s">
        <v>7</v>
      </c>
      <c r="D205" s="127"/>
      <c r="E205" s="139">
        <v>90</v>
      </c>
      <c r="F205" s="144">
        <v>44174</v>
      </c>
      <c r="G205" s="139" t="s">
        <v>295</v>
      </c>
      <c r="H205" s="137" t="s">
        <v>293</v>
      </c>
      <c r="I205" s="144">
        <v>44175</v>
      </c>
      <c r="J205" t="str">
        <f t="shared" si="3"/>
        <v>VEJEZ</v>
      </c>
    </row>
    <row r="206" spans="2:10" ht="30" x14ac:dyDescent="0.25">
      <c r="B206" s="146"/>
      <c r="C206" s="127"/>
      <c r="D206" s="127" t="s">
        <v>6</v>
      </c>
      <c r="E206" s="139">
        <v>76</v>
      </c>
      <c r="F206" s="144">
        <v>44171</v>
      </c>
      <c r="G206" s="139" t="s">
        <v>282</v>
      </c>
      <c r="H206" s="137" t="s">
        <v>292</v>
      </c>
      <c r="I206" s="144">
        <v>44176</v>
      </c>
      <c r="J206" t="str">
        <f t="shared" si="3"/>
        <v>VEJEZ</v>
      </c>
    </row>
    <row r="207" spans="2:10" ht="54.95" customHeight="1" x14ac:dyDescent="0.25">
      <c r="B207" s="146"/>
      <c r="C207" s="127" t="s">
        <v>7</v>
      </c>
      <c r="D207" s="127"/>
      <c r="E207" s="139">
        <v>99</v>
      </c>
      <c r="F207" s="144">
        <v>44171</v>
      </c>
      <c r="G207" s="139" t="s">
        <v>295</v>
      </c>
      <c r="H207" s="137" t="s">
        <v>293</v>
      </c>
      <c r="I207" s="144">
        <v>44176</v>
      </c>
      <c r="J207" t="str">
        <f t="shared" si="3"/>
        <v>VEJEZ</v>
      </c>
    </row>
    <row r="208" spans="2:10" ht="54.95" customHeight="1" x14ac:dyDescent="0.25">
      <c r="B208" s="146"/>
      <c r="C208" s="127"/>
      <c r="D208" s="127" t="s">
        <v>6</v>
      </c>
      <c r="E208" s="139">
        <v>29</v>
      </c>
      <c r="F208" s="144">
        <v>44181</v>
      </c>
      <c r="G208" s="139" t="s">
        <v>69</v>
      </c>
      <c r="H208" s="137" t="s">
        <v>292</v>
      </c>
      <c r="I208" s="144">
        <v>44182</v>
      </c>
      <c r="J208" t="str">
        <f t="shared" si="3"/>
        <v>ADULTEZ</v>
      </c>
    </row>
    <row r="209" spans="2:10" ht="54.95" customHeight="1" x14ac:dyDescent="0.25">
      <c r="B209" s="160"/>
      <c r="C209" s="231" t="s">
        <v>7</v>
      </c>
      <c r="D209" s="231"/>
      <c r="E209" s="161">
        <v>81</v>
      </c>
      <c r="F209" s="162">
        <v>44169</v>
      </c>
      <c r="G209" s="161" t="s">
        <v>295</v>
      </c>
      <c r="H209" s="163" t="s">
        <v>293</v>
      </c>
      <c r="I209" s="162">
        <v>44182</v>
      </c>
      <c r="J209" t="str">
        <f t="shared" si="3"/>
        <v>VEJEZ</v>
      </c>
    </row>
    <row r="210" spans="2:10" ht="54.95" customHeight="1" x14ac:dyDescent="0.25">
      <c r="B210" s="146"/>
      <c r="C210" s="127" t="s">
        <v>7</v>
      </c>
      <c r="D210" s="127"/>
      <c r="E210" s="139">
        <v>50</v>
      </c>
      <c r="F210" s="144">
        <v>44182</v>
      </c>
      <c r="G210" s="139" t="s">
        <v>296</v>
      </c>
      <c r="H210" s="137" t="s">
        <v>293</v>
      </c>
      <c r="I210" s="144">
        <v>44183</v>
      </c>
      <c r="J210" t="str">
        <f t="shared" si="3"/>
        <v>ADULTEZ</v>
      </c>
    </row>
    <row r="211" spans="2:10" ht="54.95" customHeight="1" x14ac:dyDescent="0.25">
      <c r="B211" s="146"/>
      <c r="C211" s="127"/>
      <c r="D211" s="127" t="s">
        <v>6</v>
      </c>
      <c r="E211" s="139">
        <v>67</v>
      </c>
      <c r="F211" s="144">
        <v>44184</v>
      </c>
      <c r="G211" s="139" t="s">
        <v>269</v>
      </c>
      <c r="H211" s="137" t="s">
        <v>292</v>
      </c>
      <c r="I211" s="144">
        <v>44186</v>
      </c>
      <c r="J211" t="str">
        <f t="shared" si="3"/>
        <v>VEJEZ</v>
      </c>
    </row>
    <row r="212" spans="2:10" ht="54.95" customHeight="1" x14ac:dyDescent="0.25">
      <c r="B212" s="146"/>
      <c r="C212" s="127"/>
      <c r="D212" s="127" t="s">
        <v>6</v>
      </c>
      <c r="E212" s="139">
        <v>84</v>
      </c>
      <c r="F212" s="144">
        <v>44183</v>
      </c>
      <c r="G212" s="139" t="s">
        <v>283</v>
      </c>
      <c r="H212" s="137" t="s">
        <v>292</v>
      </c>
      <c r="I212" s="144">
        <v>44186</v>
      </c>
      <c r="J212" t="str">
        <f t="shared" si="3"/>
        <v>VEJEZ</v>
      </c>
    </row>
    <row r="213" spans="2:10" ht="54.95" customHeight="1" x14ac:dyDescent="0.25">
      <c r="B213" s="146"/>
      <c r="C213" s="127" t="s">
        <v>7</v>
      </c>
      <c r="D213" s="127"/>
      <c r="E213" s="139">
        <v>90</v>
      </c>
      <c r="F213" s="144">
        <v>44168</v>
      </c>
      <c r="G213" s="139" t="s">
        <v>295</v>
      </c>
      <c r="H213" s="137" t="s">
        <v>293</v>
      </c>
      <c r="I213" s="144">
        <v>44186</v>
      </c>
      <c r="J213" t="str">
        <f t="shared" si="3"/>
        <v>VEJEZ</v>
      </c>
    </row>
    <row r="214" spans="2:10" ht="54.95" customHeight="1" x14ac:dyDescent="0.25">
      <c r="B214" s="146"/>
      <c r="C214" s="127"/>
      <c r="D214" s="127" t="s">
        <v>6</v>
      </c>
      <c r="E214" s="139">
        <v>98</v>
      </c>
      <c r="F214" s="144">
        <v>44186</v>
      </c>
      <c r="G214" s="139" t="s">
        <v>295</v>
      </c>
      <c r="H214" s="137" t="s">
        <v>293</v>
      </c>
      <c r="I214" s="144">
        <v>44186</v>
      </c>
      <c r="J214" t="str">
        <f t="shared" si="3"/>
        <v>VEJEZ</v>
      </c>
    </row>
    <row r="215" spans="2:10" ht="54.95" customHeight="1" x14ac:dyDescent="0.25">
      <c r="B215" s="146"/>
      <c r="C215" s="127" t="s">
        <v>7</v>
      </c>
      <c r="D215" s="127"/>
      <c r="E215" s="139">
        <v>50</v>
      </c>
      <c r="F215" s="144">
        <v>44185</v>
      </c>
      <c r="G215" s="139" t="s">
        <v>295</v>
      </c>
      <c r="H215" s="137" t="s">
        <v>293</v>
      </c>
      <c r="I215" s="144">
        <v>44187</v>
      </c>
      <c r="J215" t="str">
        <f t="shared" si="3"/>
        <v>ADULTEZ</v>
      </c>
    </row>
    <row r="216" spans="2:10" ht="36" customHeight="1" x14ac:dyDescent="0.25">
      <c r="B216" s="36"/>
      <c r="C216" s="205">
        <f>COUNTA(C201:C215)</f>
        <v>8</v>
      </c>
      <c r="D216" s="205">
        <f>COUNTA(D201:D215)</f>
        <v>7</v>
      </c>
      <c r="E216" s="59"/>
      <c r="F216" s="106"/>
      <c r="G216" s="106" t="s">
        <v>295</v>
      </c>
      <c r="H216" s="137"/>
      <c r="I216" s="106"/>
    </row>
    <row r="219" spans="2:10" x14ac:dyDescent="0.25">
      <c r="C219" s="288" t="s">
        <v>25</v>
      </c>
      <c r="D219" s="249">
        <f>SUM(D25,D37,D48,D50,D56,D82,D110,D142,D173,D182,D200,D216)</f>
        <v>109</v>
      </c>
      <c r="E219" s="249"/>
    </row>
    <row r="220" spans="2:10" x14ac:dyDescent="0.25">
      <c r="C220" s="288"/>
      <c r="D220" s="249"/>
      <c r="E220" s="249"/>
    </row>
    <row r="221" spans="2:10" x14ac:dyDescent="0.25">
      <c r="C221" s="289" t="s">
        <v>26</v>
      </c>
      <c r="D221" s="264">
        <f>SUM(C25,C37,C48,C50,C56,C82,C110,C142,C173,C182,C200,C216)</f>
        <v>91</v>
      </c>
      <c r="E221" s="264"/>
    </row>
    <row r="222" spans="2:10" x14ac:dyDescent="0.25">
      <c r="C222" s="289"/>
      <c r="D222" s="264"/>
      <c r="E222" s="264"/>
    </row>
    <row r="223" spans="2:10" x14ac:dyDescent="0.25">
      <c r="C223" s="282" t="s">
        <v>303</v>
      </c>
      <c r="D223" s="284">
        <v>1</v>
      </c>
      <c r="E223" s="284"/>
      <c r="F223">
        <f>SUM(D219:E224)</f>
        <v>201</v>
      </c>
    </row>
    <row r="224" spans="2:10" x14ac:dyDescent="0.25">
      <c r="C224" s="283"/>
      <c r="D224" s="284"/>
      <c r="E224" s="284"/>
    </row>
  </sheetData>
  <mergeCells count="16">
    <mergeCell ref="C223:C224"/>
    <mergeCell ref="D223:E224"/>
    <mergeCell ref="B1:F1"/>
    <mergeCell ref="C219:C220"/>
    <mergeCell ref="D219:E220"/>
    <mergeCell ref="C221:C222"/>
    <mergeCell ref="D221:E222"/>
    <mergeCell ref="C3:D3"/>
    <mergeCell ref="L10:M10"/>
    <mergeCell ref="L11:M11"/>
    <mergeCell ref="L12:M12"/>
    <mergeCell ref="L5:M5"/>
    <mergeCell ref="L6:M6"/>
    <mergeCell ref="L7:M7"/>
    <mergeCell ref="L8:M8"/>
    <mergeCell ref="L9:M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AÑO 2012</vt:lpstr>
      <vt:lpstr>AÑO 2013 </vt:lpstr>
      <vt:lpstr>AÑO 2014 </vt:lpstr>
      <vt:lpstr>AÑO 2015 </vt:lpstr>
      <vt:lpstr>AÑO 2016 </vt:lpstr>
      <vt:lpstr>AÑO 2017 </vt:lpstr>
      <vt:lpstr>AÑO 2018 </vt:lpstr>
      <vt:lpstr>AÑO 2019 </vt:lpstr>
      <vt:lpstr>AÑO 2020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2021-01-29T17:51:10Z</cp:lastPrinted>
  <dcterms:created xsi:type="dcterms:W3CDTF">2021-01-28T14:08:36Z</dcterms:created>
  <dcterms:modified xsi:type="dcterms:W3CDTF">2021-02-23T23:43:16Z</dcterms:modified>
</cp:coreProperties>
</file>