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01.ENCARGADO_D3\Documents\SMSANMARCOS13 desk\WENDY\2020\COVID 19\"/>
    </mc:Choice>
  </mc:AlternateContent>
  <bookViews>
    <workbookView xWindow="0" yWindow="0" windowWidth="20490" windowHeight="7755"/>
  </bookViews>
  <sheets>
    <sheet name="EJECUCIO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9" i="1"/>
  <c r="C10" i="1"/>
  <c r="C11" i="1"/>
  <c r="C12" i="1"/>
  <c r="C13" i="1"/>
  <c r="C14" i="1"/>
  <c r="C15" i="1"/>
  <c r="C17" i="1"/>
  <c r="C18" i="1"/>
  <c r="C19" i="1"/>
  <c r="C22" i="1"/>
  <c r="C23" i="1"/>
  <c r="C24" i="1"/>
  <c r="C27" i="1" l="1"/>
</calcChain>
</file>

<file path=xl/sharedStrings.xml><?xml version="1.0" encoding="utf-8"?>
<sst xmlns="http://schemas.openxmlformats.org/spreadsheetml/2006/main" count="27" uniqueCount="27">
  <si>
    <t>TOTAL</t>
  </si>
  <si>
    <t>EQUIPOS MEDICOS Y DE LABORATORIO</t>
  </si>
  <si>
    <t>MOBILIARIOS</t>
  </si>
  <si>
    <t>A PERSONAS NATURALES</t>
  </si>
  <si>
    <t>COMISIONES Y GASTOS BANCARIOS</t>
  </si>
  <si>
    <t>SERVICIOS FGENERALES Y ARRENDAMIENTOS DIVERSOS</t>
  </si>
  <si>
    <t>IMPRESIONES, PUBLICACIONES Y REPRODUCCIONES</t>
  </si>
  <si>
    <t>SERVICIOS DE PUBLICIDAD</t>
  </si>
  <si>
    <t>TRANSPORTES, FLETES Y ALMACENAMIENTOS</t>
  </si>
  <si>
    <t>MANTENIMIENTO Y REPARACION DE VEHICULOS</t>
  </si>
  <si>
    <t>SERVICIOS DE TELECOMUNICACIONES</t>
  </si>
  <si>
    <t>BIENES DE USO Y CONSUMO DIVERSOS</t>
  </si>
  <si>
    <t>MATERIALES ELECTRICOS</t>
  </si>
  <si>
    <t>HERRAMIENTAS, REPUESTOS Y ACCESORIOS</t>
  </si>
  <si>
    <t>MATERIALES E INSTRUMENTAL DE LABORATORIO Y USO MEDICO</t>
  </si>
  <si>
    <t>COMBUSTIBLES Y LUBRICANTES</t>
  </si>
  <si>
    <t>LLANTAS Y NEUMATICOS</t>
  </si>
  <si>
    <t>PRODUCTOS FARMACEUTICOS Y MEDICINALES</t>
  </si>
  <si>
    <t>PRODUCTOS QUIMICOS</t>
  </si>
  <si>
    <t>PRODUCTOS DE CUERO Y CAUCHO</t>
  </si>
  <si>
    <t>PRODUCTOS TEXTILES Y VESTUARIOS</t>
  </si>
  <si>
    <t>PRODUCTOS ALIMENTICIOS PARA PERSONAS</t>
  </si>
  <si>
    <t>SUELDOS</t>
  </si>
  <si>
    <t>TOTAL EJECUTADO</t>
  </si>
  <si>
    <t>NOMBRE</t>
  </si>
  <si>
    <t>CODIGO</t>
  </si>
  <si>
    <t>EJECUCION DE GASTOS EMERGENCIA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</si>
</sst>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44" fontId="2" fillId="0" borderId="1" xfId="1" applyFont="1" applyBorder="1"/>
    <xf numFmtId="164" fontId="2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center"/>
    </xf>
    <xf numFmtId="44" fontId="0" fillId="0" borderId="4" xfId="1" applyFont="1" applyBorder="1"/>
    <xf numFmtId="164" fontId="0" fillId="0" borderId="5" xfId="0" applyNumberForma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44" fontId="3" fillId="3" borderId="10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76201</xdr:rowOff>
    </xdr:from>
    <xdr:to>
      <xdr:col>1</xdr:col>
      <xdr:colOff>190500</xdr:colOff>
      <xdr:row>1</xdr:row>
      <xdr:rowOff>685801</xdr:rowOff>
    </xdr:to>
    <xdr:pic>
      <xdr:nvPicPr>
        <xdr:cNvPr id="3" name="Imagen 2" descr="C:\Users\SECRETARIA-01\Downloads\san marcos polideportivo LOGO (2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6701"/>
          <a:ext cx="9715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SM/Desktop/NUEVA%20COMPARTIDA/PROCESOS%20ENTREGADOS%202020/COVID-19/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MODIFICACACION"/>
      <sheetName val="PROCESOS"/>
      <sheetName val="DETALLE DE GASTOS EMERGENCIA"/>
      <sheetName val="PRESUPUESTO"/>
      <sheetName val="DETALLE DE PROCESOS"/>
      <sheetName val="EJECUCION (2)"/>
      <sheetName val="EJECUCION9 "/>
      <sheetName val="COVID COPIA"/>
      <sheetName val="EJECUCION5"/>
      <sheetName val="COVID OK"/>
      <sheetName val="WENDY FINAL COVID 07052020"/>
      <sheetName val="COVID 1a FASE ACTUALIZADO"/>
    </sheetNames>
    <sheetDataSet>
      <sheetData sheetId="0"/>
      <sheetData sheetId="1"/>
      <sheetData sheetId="2"/>
      <sheetData sheetId="3"/>
      <sheetData sheetId="4">
        <row r="101">
          <cell r="F101">
            <v>1000</v>
          </cell>
        </row>
        <row r="103">
          <cell r="F103">
            <v>4665</v>
          </cell>
        </row>
        <row r="104">
          <cell r="F104">
            <v>50</v>
          </cell>
        </row>
        <row r="106">
          <cell r="F106">
            <v>88</v>
          </cell>
        </row>
        <row r="107">
          <cell r="F107">
            <v>37.6</v>
          </cell>
        </row>
        <row r="108">
          <cell r="F108">
            <v>122.53</v>
          </cell>
        </row>
        <row r="109">
          <cell r="F109">
            <v>1000</v>
          </cell>
        </row>
        <row r="110">
          <cell r="F110">
            <v>225</v>
          </cell>
        </row>
        <row r="111">
          <cell r="F111">
            <v>2250</v>
          </cell>
        </row>
        <row r="112">
          <cell r="F112">
            <v>4824</v>
          </cell>
        </row>
        <row r="113">
          <cell r="F113">
            <v>240</v>
          </cell>
        </row>
        <row r="114">
          <cell r="F114">
            <v>80</v>
          </cell>
        </row>
        <row r="115">
          <cell r="F115">
            <v>1333.35</v>
          </cell>
        </row>
        <row r="116">
          <cell r="F116">
            <v>720</v>
          </cell>
        </row>
        <row r="117">
          <cell r="F117">
            <v>900</v>
          </cell>
        </row>
        <row r="118">
          <cell r="F118">
            <v>262.5</v>
          </cell>
        </row>
        <row r="120">
          <cell r="F120">
            <v>675</v>
          </cell>
        </row>
        <row r="121">
          <cell r="F121">
            <v>1005</v>
          </cell>
        </row>
        <row r="122">
          <cell r="F122">
            <v>80</v>
          </cell>
        </row>
        <row r="123">
          <cell r="F123">
            <v>1005</v>
          </cell>
        </row>
        <row r="124">
          <cell r="F124">
            <v>346.91</v>
          </cell>
        </row>
        <row r="125">
          <cell r="F125">
            <v>1186.5</v>
          </cell>
        </row>
        <row r="126">
          <cell r="F126">
            <v>225</v>
          </cell>
        </row>
        <row r="127">
          <cell r="F127">
            <v>2325</v>
          </cell>
        </row>
        <row r="128">
          <cell r="F128">
            <v>600</v>
          </cell>
        </row>
        <row r="129">
          <cell r="F129">
            <v>82.5</v>
          </cell>
        </row>
        <row r="130">
          <cell r="F130">
            <v>125</v>
          </cell>
        </row>
        <row r="131">
          <cell r="F131">
            <v>1244.46</v>
          </cell>
        </row>
        <row r="132">
          <cell r="F132">
            <v>737</v>
          </cell>
        </row>
        <row r="133">
          <cell r="F133">
            <v>603</v>
          </cell>
        </row>
        <row r="134">
          <cell r="F134">
            <v>360</v>
          </cell>
        </row>
        <row r="135">
          <cell r="F135">
            <v>270</v>
          </cell>
        </row>
        <row r="136">
          <cell r="F136">
            <v>180</v>
          </cell>
        </row>
        <row r="137">
          <cell r="F137">
            <v>2.54</v>
          </cell>
        </row>
        <row r="138">
          <cell r="F138">
            <v>3.96</v>
          </cell>
        </row>
        <row r="139">
          <cell r="F139">
            <v>3.96</v>
          </cell>
        </row>
        <row r="140">
          <cell r="F140">
            <v>562.20000000000005</v>
          </cell>
        </row>
        <row r="141">
          <cell r="F141">
            <v>240</v>
          </cell>
        </row>
        <row r="142">
          <cell r="F142">
            <v>250</v>
          </cell>
        </row>
        <row r="143">
          <cell r="F143">
            <v>222</v>
          </cell>
        </row>
        <row r="144">
          <cell r="F144">
            <v>250</v>
          </cell>
        </row>
        <row r="145">
          <cell r="F145">
            <v>39.86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9"/>
  <sheetViews>
    <sheetView tabSelected="1" workbookViewId="0">
      <selection activeCell="A2" sqref="A2:C2"/>
    </sheetView>
  </sheetViews>
  <sheetFormatPr baseColWidth="10" defaultRowHeight="15" x14ac:dyDescent="0.25"/>
  <cols>
    <col min="1" max="1" width="12.28515625" style="3" customWidth="1"/>
    <col min="2" max="2" width="56.7109375" style="2" customWidth="1"/>
    <col min="3" max="3" width="34.7109375" style="1" customWidth="1"/>
    <col min="4" max="58" width="18.85546875" customWidth="1"/>
    <col min="59" max="59" width="10" bestFit="1" customWidth="1"/>
    <col min="60" max="60" width="11" bestFit="1" customWidth="1"/>
    <col min="61" max="61" width="12.5703125" bestFit="1" customWidth="1"/>
  </cols>
  <sheetData>
    <row r="1" spans="1:3" x14ac:dyDescent="0.25">
      <c r="A1" s="11"/>
      <c r="B1" s="11"/>
      <c r="C1" s="11"/>
    </row>
    <row r="2" spans="1:3" ht="72.75" customHeight="1" x14ac:dyDescent="0.25">
      <c r="A2" s="12" t="s">
        <v>26</v>
      </c>
      <c r="B2" s="12"/>
      <c r="C2" s="12"/>
    </row>
    <row r="3" spans="1:3" x14ac:dyDescent="0.25">
      <c r="A3" s="13" t="s">
        <v>25</v>
      </c>
      <c r="B3" s="14" t="s">
        <v>24</v>
      </c>
      <c r="C3" s="15" t="s">
        <v>23</v>
      </c>
    </row>
    <row r="4" spans="1:3" ht="15.75" thickBot="1" x14ac:dyDescent="0.3">
      <c r="A4" s="16"/>
      <c r="B4" s="17"/>
      <c r="C4" s="18"/>
    </row>
    <row r="5" spans="1:3" ht="15.75" thickTop="1" x14ac:dyDescent="0.25">
      <c r="A5" s="10">
        <v>51201</v>
      </c>
      <c r="B5" s="9" t="s">
        <v>22</v>
      </c>
      <c r="C5" s="8">
        <f>23205+3150+'[1]DETALLE DE PROCESOS'!F103+'[1]DETALLE DE PROCESOS'!F110+'[1]DETALLE DE PROCESOS'!F111+'[1]DETALLE DE PROCESOS'!F117+'[1]DETALLE DE PROCESOS'!F120+'[1]DETALLE DE PROCESOS'!F126+'[1]DETALLE DE PROCESOS'!F116+'[1]DETALLE DE PROCESOS'!F127+'[1]DETALLE DE PROCESOS'!F134+'[1]DETALLE DE PROCESOS'!F135+'[1]DETALLE DE PROCESOS'!F136</f>
        <v>39150</v>
      </c>
    </row>
    <row r="6" spans="1:3" x14ac:dyDescent="0.25">
      <c r="A6" s="10">
        <v>54101</v>
      </c>
      <c r="B6" s="9" t="s">
        <v>21</v>
      </c>
      <c r="C6" s="8">
        <f>3282+'[1]DETALLE DE PROCESOS'!F107+'[1]DETALLE DE PROCESOS'!F114+'[1]DETALLE DE PROCESOS'!F122+'[1]DETALLE DE PROCESOS'!F129</f>
        <v>3562.1</v>
      </c>
    </row>
    <row r="7" spans="1:3" x14ac:dyDescent="0.25">
      <c r="A7" s="10">
        <v>54104</v>
      </c>
      <c r="B7" s="9" t="s">
        <v>20</v>
      </c>
      <c r="C7" s="8">
        <v>656.19</v>
      </c>
    </row>
    <row r="8" spans="1:3" x14ac:dyDescent="0.25">
      <c r="A8" s="10">
        <v>54106</v>
      </c>
      <c r="B8" s="9" t="s">
        <v>19</v>
      </c>
      <c r="C8" s="8">
        <v>796.2</v>
      </c>
    </row>
    <row r="9" spans="1:3" x14ac:dyDescent="0.25">
      <c r="A9" s="10">
        <v>54107</v>
      </c>
      <c r="B9" s="9" t="s">
        <v>18</v>
      </c>
      <c r="C9" s="8">
        <f>25518.1+621.5+'[1]DETALLE DE PROCESOS'!F128</f>
        <v>26739.599999999999</v>
      </c>
    </row>
    <row r="10" spans="1:3" x14ac:dyDescent="0.25">
      <c r="A10" s="10">
        <v>54108</v>
      </c>
      <c r="B10" s="9" t="s">
        <v>17</v>
      </c>
      <c r="C10" s="8">
        <f>+'[1]DETALLE DE PROCESOS'!F140+'[1]DETALLE DE PROCESOS'!F145</f>
        <v>602.06000000000006</v>
      </c>
    </row>
    <row r="11" spans="1:3" x14ac:dyDescent="0.25">
      <c r="A11" s="10">
        <v>54109</v>
      </c>
      <c r="B11" s="9" t="s">
        <v>16</v>
      </c>
      <c r="C11" s="8">
        <f>'[1]DETALLE DE PROCESOS'!F143</f>
        <v>222</v>
      </c>
    </row>
    <row r="12" spans="1:3" x14ac:dyDescent="0.25">
      <c r="A12" s="10">
        <v>54110</v>
      </c>
      <c r="B12" s="9" t="s">
        <v>15</v>
      </c>
      <c r="C12" s="8">
        <f>2250+1000+'[1]DETALLE DE PROCESOS'!F101</f>
        <v>4250</v>
      </c>
    </row>
    <row r="13" spans="1:3" ht="30" x14ac:dyDescent="0.25">
      <c r="A13" s="10">
        <v>54113</v>
      </c>
      <c r="B13" s="9" t="s">
        <v>14</v>
      </c>
      <c r="C13" s="8">
        <f>13362.1+'[1]DETALLE DE PROCESOS'!F118</f>
        <v>13624.6</v>
      </c>
    </row>
    <row r="14" spans="1:3" x14ac:dyDescent="0.25">
      <c r="A14" s="10">
        <v>54118</v>
      </c>
      <c r="B14" s="9" t="s">
        <v>13</v>
      </c>
      <c r="C14" s="8">
        <f>1331.13+'[1]DETALLE DE PROCESOS'!F106+'[1]DETALLE DE PROCESOS'!F142</f>
        <v>1669.13</v>
      </c>
    </row>
    <row r="15" spans="1:3" x14ac:dyDescent="0.25">
      <c r="A15" s="10">
        <v>54119</v>
      </c>
      <c r="B15" s="9" t="s">
        <v>12</v>
      </c>
      <c r="C15" s="8">
        <f>267.7+'[1]DETALLE DE PROCESOS'!F108</f>
        <v>390.23</v>
      </c>
    </row>
    <row r="16" spans="1:3" x14ac:dyDescent="0.25">
      <c r="A16" s="10">
        <v>54199</v>
      </c>
      <c r="B16" s="9" t="s">
        <v>11</v>
      </c>
      <c r="C16" s="8">
        <v>738</v>
      </c>
    </row>
    <row r="17" spans="1:3" x14ac:dyDescent="0.25">
      <c r="A17" s="10">
        <v>54203</v>
      </c>
      <c r="B17" s="9" t="s">
        <v>10</v>
      </c>
      <c r="C17" s="8">
        <f>212.4+'[1]DETALLE DE PROCESOS'!F104</f>
        <v>262.39999999999998</v>
      </c>
    </row>
    <row r="18" spans="1:3" x14ac:dyDescent="0.25">
      <c r="A18" s="10">
        <v>54302</v>
      </c>
      <c r="B18" s="9" t="s">
        <v>9</v>
      </c>
      <c r="C18" s="8">
        <f>'[1]DETALLE DE PROCESOS'!F113+'[1]DETALLE DE PROCESOS'!F141+'[1]DETALLE DE PROCESOS'!F144</f>
        <v>730</v>
      </c>
    </row>
    <row r="19" spans="1:3" x14ac:dyDescent="0.25">
      <c r="A19" s="10">
        <v>54304</v>
      </c>
      <c r="B19" s="9" t="s">
        <v>8</v>
      </c>
      <c r="C19" s="8">
        <f>1333.35+1005+'[1]DETALLE DE PROCESOS'!F121+'[1]DETALLE DE PROCESOS'!F123+'[1]DETALLE DE PROCESOS'!F125+'[1]DETALLE DE PROCESOS'!F124+'[1]DETALLE DE PROCESOS'!F131+'[1]DETALLE DE PROCESOS'!F132+'[1]DETALLE DE PROCESOS'!F133</f>
        <v>8466.2200000000012</v>
      </c>
    </row>
    <row r="20" spans="1:3" x14ac:dyDescent="0.25">
      <c r="A20" s="10">
        <v>54305</v>
      </c>
      <c r="B20" s="9" t="s">
        <v>7</v>
      </c>
      <c r="C20" s="8">
        <v>8177</v>
      </c>
    </row>
    <row r="21" spans="1:3" ht="30" x14ac:dyDescent="0.25">
      <c r="A21" s="10">
        <v>54313</v>
      </c>
      <c r="B21" s="9" t="s">
        <v>6</v>
      </c>
      <c r="C21" s="8">
        <v>2067</v>
      </c>
    </row>
    <row r="22" spans="1:3" ht="30" x14ac:dyDescent="0.25">
      <c r="A22" s="10">
        <v>54399</v>
      </c>
      <c r="B22" s="9" t="s">
        <v>5</v>
      </c>
      <c r="C22" s="8">
        <f>1000+'[1]DETALLE DE PROCESOS'!F109+'[1]DETALLE DE PROCESOS'!F115</f>
        <v>3333.35</v>
      </c>
    </row>
    <row r="23" spans="1:3" x14ac:dyDescent="0.25">
      <c r="A23" s="10">
        <v>55603</v>
      </c>
      <c r="B23" s="9" t="s">
        <v>4</v>
      </c>
      <c r="C23" s="8">
        <f>+'[1]DETALLE DE PROCESOS'!F137+'[1]DETALLE DE PROCESOS'!F138+'[1]DETALLE DE PROCESOS'!F139</f>
        <v>10.46</v>
      </c>
    </row>
    <row r="24" spans="1:3" x14ac:dyDescent="0.25">
      <c r="A24" s="10">
        <v>56304</v>
      </c>
      <c r="B24" s="9" t="s">
        <v>3</v>
      </c>
      <c r="C24" s="8">
        <f>174119+'[1]DETALLE DE PROCESOS'!F112+'[1]DETALLE DE PROCESOS'!F130-8-3</f>
        <v>179057</v>
      </c>
    </row>
    <row r="25" spans="1:3" x14ac:dyDescent="0.25">
      <c r="A25" s="10">
        <v>61101</v>
      </c>
      <c r="B25" s="9" t="s">
        <v>2</v>
      </c>
      <c r="C25" s="8">
        <v>297</v>
      </c>
    </row>
    <row r="26" spans="1:3" x14ac:dyDescent="0.25">
      <c r="A26" s="10">
        <v>61103</v>
      </c>
      <c r="B26" s="9" t="s">
        <v>1</v>
      </c>
      <c r="C26" s="8">
        <v>553.70000000000005</v>
      </c>
    </row>
    <row r="27" spans="1:3" ht="25.5" customHeight="1" thickBot="1" x14ac:dyDescent="0.3">
      <c r="A27" s="7" t="s">
        <v>0</v>
      </c>
      <c r="B27" s="6"/>
      <c r="C27" s="5">
        <f>SUM(C5:C26)</f>
        <v>295354.24000000005</v>
      </c>
    </row>
    <row r="28" spans="1:3" ht="15.75" thickTop="1" x14ac:dyDescent="0.25">
      <c r="B28" s="4"/>
    </row>
    <row r="29" spans="1:3" x14ac:dyDescent="0.25">
      <c r="B29" s="4"/>
    </row>
  </sheetData>
  <mergeCells count="4">
    <mergeCell ref="A3:A4"/>
    <mergeCell ref="B3:B4"/>
    <mergeCell ref="C3:C4"/>
    <mergeCell ref="A2:C2"/>
  </mergeCells>
  <pageMargins left="1.26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AMSM</dc:creator>
  <cp:lastModifiedBy>SECRETARIA-01</cp:lastModifiedBy>
  <cp:lastPrinted>2020-07-30T15:39:01Z</cp:lastPrinted>
  <dcterms:created xsi:type="dcterms:W3CDTF">2020-07-29T14:47:25Z</dcterms:created>
  <dcterms:modified xsi:type="dcterms:W3CDTF">2020-07-30T16:12:57Z</dcterms:modified>
</cp:coreProperties>
</file>