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200" windowHeight="10995" tabRatio="599" firstSheet="1" activeTab="1"/>
  </bookViews>
  <sheets>
    <sheet name="detalle" sheetId="12" r:id="rId1"/>
    <sheet name="OCTUBRE" sheetId="10" r:id="rId2"/>
  </sheets>
  <definedNames>
    <definedName name="_xlnm.Print_Area" localSheetId="0">detalle!$B$7:$N$130</definedName>
    <definedName name="_xlnm.Print_Titles" localSheetId="0">detalle!$2:$6</definedName>
  </definedNames>
  <calcPr calcId="124519"/>
</workbook>
</file>

<file path=xl/calcChain.xml><?xml version="1.0" encoding="utf-8"?>
<calcChain xmlns="http://schemas.openxmlformats.org/spreadsheetml/2006/main">
  <c r="I361" i="10"/>
  <c r="G360"/>
  <c r="G359"/>
  <c r="G358"/>
  <c r="G357"/>
  <c r="G356"/>
  <c r="I355"/>
  <c r="G354"/>
  <c r="G353"/>
  <c r="G351"/>
  <c r="I350"/>
  <c r="I349"/>
  <c r="G348"/>
  <c r="G347"/>
  <c r="G346"/>
  <c r="G345"/>
  <c r="G344"/>
  <c r="I343"/>
  <c r="I342"/>
  <c r="I341"/>
  <c r="I340"/>
  <c r="G339"/>
  <c r="I338"/>
  <c r="G337"/>
  <c r="I336"/>
  <c r="G335"/>
  <c r="G334"/>
  <c r="G333"/>
  <c r="G332"/>
  <c r="G331"/>
  <c r="I330"/>
  <c r="I329"/>
  <c r="I328"/>
  <c r="G327"/>
  <c r="G326"/>
  <c r="G325"/>
  <c r="G324"/>
  <c r="I323"/>
  <c r="I322"/>
  <c r="I321"/>
  <c r="G320"/>
  <c r="I319"/>
  <c r="G318"/>
  <c r="G317"/>
  <c r="G316"/>
  <c r="G315"/>
  <c r="I314"/>
  <c r="G313"/>
  <c r="G312"/>
  <c r="I311"/>
  <c r="I310"/>
  <c r="G309"/>
  <c r="I308"/>
  <c r="I307"/>
  <c r="G306"/>
  <c r="G305"/>
  <c r="I304"/>
  <c r="G303"/>
  <c r="G302"/>
  <c r="G301"/>
  <c r="G300"/>
  <c r="I298"/>
  <c r="I297"/>
  <c r="G296"/>
  <c r="I295"/>
  <c r="G294"/>
  <c r="I293"/>
  <c r="G292"/>
  <c r="I291"/>
  <c r="G289"/>
  <c r="I288"/>
  <c r="G287"/>
  <c r="G286"/>
  <c r="G285"/>
  <c r="G284"/>
  <c r="I283"/>
  <c r="I282"/>
  <c r="I281"/>
  <c r="G280"/>
  <c r="I279"/>
  <c r="G278"/>
  <c r="G277"/>
  <c r="I276"/>
  <c r="I275"/>
  <c r="G274"/>
  <c r="G273"/>
  <c r="G272"/>
  <c r="G271"/>
  <c r="I270"/>
  <c r="I269"/>
  <c r="G268"/>
  <c r="I267"/>
  <c r="I260"/>
  <c r="G260"/>
  <c r="G144"/>
  <c r="I145"/>
  <c r="G146"/>
  <c r="G147"/>
  <c r="G148"/>
  <c r="G149"/>
  <c r="G150"/>
  <c r="G151"/>
  <c r="I152"/>
  <c r="G153"/>
  <c r="G154"/>
  <c r="G155"/>
  <c r="G156"/>
  <c r="G157"/>
  <c r="G158"/>
  <c r="G159"/>
  <c r="I160"/>
  <c r="G161"/>
  <c r="G162"/>
  <c r="I163"/>
  <c r="G164"/>
  <c r="G165"/>
  <c r="I166"/>
  <c r="G167"/>
  <c r="I168"/>
  <c r="I169"/>
  <c r="I170"/>
  <c r="I171"/>
  <c r="G172"/>
  <c r="G173"/>
  <c r="I174"/>
  <c r="I175"/>
  <c r="G176"/>
  <c r="G177"/>
  <c r="G178"/>
  <c r="I179"/>
  <c r="G180"/>
  <c r="G181"/>
  <c r="G182"/>
  <c r="I183"/>
  <c r="I184"/>
  <c r="I185"/>
  <c r="G186"/>
  <c r="G187"/>
  <c r="G188"/>
  <c r="G189"/>
  <c r="G190"/>
  <c r="G191"/>
  <c r="I192"/>
  <c r="G193"/>
  <c r="G194"/>
  <c r="I195"/>
  <c r="G196"/>
  <c r="I197"/>
  <c r="I198"/>
  <c r="I199"/>
  <c r="I200"/>
  <c r="G201"/>
  <c r="G202"/>
  <c r="G203"/>
  <c r="G204"/>
  <c r="G205"/>
  <c r="G206"/>
  <c r="I207"/>
  <c r="G208"/>
  <c r="G209"/>
  <c r="G210"/>
  <c r="G211"/>
  <c r="I212"/>
  <c r="G213"/>
  <c r="G214"/>
  <c r="G215"/>
  <c r="G216"/>
  <c r="G217"/>
  <c r="G218"/>
  <c r="I219"/>
  <c r="I220"/>
  <c r="G221"/>
  <c r="G222"/>
  <c r="I223"/>
  <c r="G224"/>
  <c r="I225"/>
  <c r="G227"/>
  <c r="I228"/>
  <c r="I229"/>
  <c r="G230"/>
  <c r="I231"/>
  <c r="G232"/>
  <c r="G233"/>
  <c r="G234"/>
  <c r="I235"/>
  <c r="G236"/>
  <c r="I237"/>
  <c r="I238"/>
  <c r="G239"/>
  <c r="I240"/>
  <c r="I241"/>
  <c r="G242"/>
  <c r="G243"/>
  <c r="G244"/>
  <c r="G245"/>
  <c r="G246"/>
  <c r="G247"/>
  <c r="G248"/>
  <c r="G249"/>
  <c r="I250"/>
  <c r="I251"/>
  <c r="I252"/>
  <c r="G253"/>
  <c r="G254"/>
  <c r="G255"/>
  <c r="G256"/>
  <c r="G257"/>
  <c r="I258"/>
  <c r="G259"/>
  <c r="H135"/>
  <c r="F135"/>
  <c r="I134"/>
  <c r="G133"/>
  <c r="G132"/>
  <c r="G131"/>
  <c r="G130"/>
  <c r="I129"/>
  <c r="G128"/>
  <c r="G127"/>
  <c r="I126"/>
  <c r="G125"/>
  <c r="G124"/>
  <c r="I123"/>
  <c r="G122"/>
  <c r="I121"/>
  <c r="I120"/>
  <c r="G119"/>
  <c r="G118"/>
  <c r="I117"/>
  <c r="G116"/>
  <c r="G115"/>
  <c r="I114"/>
  <c r="G113"/>
  <c r="G112"/>
  <c r="G111"/>
  <c r="G110"/>
  <c r="I109"/>
  <c r="G108"/>
  <c r="I107"/>
  <c r="G106"/>
  <c r="G105"/>
  <c r="G104"/>
  <c r="G103"/>
  <c r="I102"/>
  <c r="I101"/>
  <c r="I100"/>
  <c r="G99"/>
  <c r="G98"/>
  <c r="I97"/>
  <c r="G96"/>
  <c r="G95"/>
  <c r="I94"/>
  <c r="G93"/>
  <c r="G92"/>
  <c r="G91"/>
  <c r="G90"/>
  <c r="G89"/>
  <c r="I88"/>
  <c r="G87"/>
  <c r="I86"/>
  <c r="I85"/>
  <c r="I84"/>
  <c r="G83"/>
  <c r="G82"/>
  <c r="G81"/>
  <c r="G80"/>
  <c r="G79"/>
  <c r="G78"/>
  <c r="I77"/>
  <c r="G76"/>
  <c r="G75"/>
  <c r="G74"/>
  <c r="I73"/>
  <c r="I72"/>
  <c r="I71"/>
  <c r="G70"/>
  <c r="I69"/>
  <c r="G68"/>
  <c r="G67"/>
  <c r="I66"/>
  <c r="I65"/>
  <c r="I64"/>
  <c r="G63"/>
  <c r="I62"/>
  <c r="I61"/>
  <c r="G60"/>
  <c r="G59"/>
  <c r="I58"/>
  <c r="I57"/>
  <c r="I56"/>
  <c r="G55"/>
  <c r="G54"/>
  <c r="G53"/>
  <c r="G52"/>
  <c r="I51"/>
  <c r="G50"/>
  <c r="I49"/>
  <c r="G48"/>
  <c r="G47"/>
  <c r="I46"/>
  <c r="G45"/>
  <c r="G44"/>
  <c r="I43"/>
  <c r="G42"/>
  <c r="G41"/>
  <c r="G40"/>
  <c r="G39"/>
  <c r="G38"/>
  <c r="I37"/>
  <c r="G36"/>
  <c r="I35"/>
  <c r="I34"/>
  <c r="I33"/>
  <c r="G32"/>
  <c r="G31"/>
  <c r="G30"/>
  <c r="G29"/>
  <c r="I28"/>
  <c r="G27"/>
  <c r="G26"/>
  <c r="I25"/>
  <c r="G24"/>
  <c r="I23"/>
  <c r="I22"/>
  <c r="G21"/>
  <c r="I20"/>
  <c r="G19"/>
  <c r="G18"/>
  <c r="G17"/>
  <c r="G16"/>
  <c r="I15"/>
  <c r="I14"/>
  <c r="I13"/>
  <c r="G12"/>
  <c r="G11"/>
  <c r="I10"/>
  <c r="I9"/>
  <c r="G8"/>
  <c r="G7"/>
  <c r="I6"/>
  <c r="I135" l="1"/>
  <c r="G135"/>
  <c r="N130" i="12"/>
  <c r="M130"/>
  <c r="L130" s="1"/>
  <c r="K130"/>
  <c r="J130"/>
  <c r="N126"/>
  <c r="M126"/>
  <c r="L126"/>
  <c r="K126"/>
  <c r="J126"/>
  <c r="N125"/>
  <c r="M125"/>
  <c r="K125"/>
  <c r="N124"/>
  <c r="M124"/>
  <c r="L124"/>
  <c r="K124"/>
  <c r="J124"/>
  <c r="N123"/>
  <c r="M123"/>
  <c r="K123"/>
  <c r="N122"/>
  <c r="M122"/>
  <c r="L122"/>
  <c r="K122"/>
  <c r="J122"/>
  <c r="N121"/>
  <c r="M121"/>
  <c r="K121"/>
  <c r="N120"/>
  <c r="M120"/>
  <c r="K120"/>
  <c r="N119"/>
  <c r="M119"/>
  <c r="K119"/>
  <c r="N118"/>
  <c r="M118"/>
  <c r="K118"/>
  <c r="N117"/>
  <c r="M117"/>
  <c r="K117"/>
  <c r="N116"/>
  <c r="M116"/>
  <c r="K116"/>
  <c r="N115"/>
  <c r="M115"/>
  <c r="K115"/>
  <c r="N114"/>
  <c r="M114"/>
  <c r="K114"/>
  <c r="N113"/>
  <c r="M113"/>
  <c r="K113"/>
  <c r="N112"/>
  <c r="M112"/>
  <c r="K112"/>
  <c r="N111"/>
  <c r="M111"/>
  <c r="K111"/>
  <c r="N110"/>
  <c r="M110"/>
  <c r="K110"/>
  <c r="N109"/>
  <c r="M109"/>
  <c r="K109"/>
  <c r="N108"/>
  <c r="M108"/>
  <c r="K108"/>
  <c r="N107"/>
  <c r="M107"/>
  <c r="K107"/>
  <c r="N106"/>
  <c r="K106"/>
  <c r="N105"/>
  <c r="M105"/>
  <c r="L105"/>
  <c r="K105"/>
  <c r="J105"/>
  <c r="N104"/>
  <c r="M104"/>
  <c r="K104"/>
  <c r="N103"/>
  <c r="M103"/>
  <c r="L103"/>
  <c r="K103"/>
  <c r="J103"/>
  <c r="N102"/>
  <c r="M102"/>
  <c r="K102"/>
  <c r="N101" s="1"/>
  <c r="K101"/>
  <c r="N100"/>
  <c r="M100"/>
  <c r="L100"/>
  <c r="K100"/>
  <c r="J100"/>
  <c r="N99"/>
  <c r="M99"/>
  <c r="K99"/>
  <c r="N98"/>
  <c r="M98"/>
  <c r="K98"/>
  <c r="N97"/>
  <c r="M97"/>
  <c r="K97"/>
  <c r="N96"/>
  <c r="M96"/>
  <c r="K96"/>
  <c r="N95"/>
  <c r="M95"/>
  <c r="L95"/>
  <c r="K95"/>
  <c r="J95"/>
  <c r="N94"/>
  <c r="M94"/>
  <c r="K94"/>
  <c r="N93"/>
  <c r="M93"/>
  <c r="L93"/>
  <c r="K93"/>
  <c r="J93"/>
  <c r="N92"/>
  <c r="M92"/>
  <c r="K92"/>
  <c r="N91"/>
  <c r="M91"/>
  <c r="K91"/>
  <c r="N90"/>
  <c r="M90"/>
  <c r="L90"/>
  <c r="K90"/>
  <c r="J90"/>
  <c r="N89"/>
  <c r="M89"/>
  <c r="K89"/>
  <c r="N88"/>
  <c r="M88"/>
  <c r="L88"/>
  <c r="K88"/>
  <c r="J88"/>
  <c r="N87"/>
  <c r="M87"/>
  <c r="K87"/>
  <c r="N86"/>
  <c r="M86"/>
  <c r="L86"/>
  <c r="K86"/>
  <c r="J86"/>
  <c r="N85"/>
  <c r="M85"/>
  <c r="K85"/>
  <c r="N84"/>
  <c r="M84"/>
  <c r="K84"/>
  <c r="N83"/>
  <c r="M83"/>
  <c r="L83"/>
  <c r="K83" s="1"/>
  <c r="J83"/>
  <c r="N82"/>
  <c r="M82"/>
  <c r="K82"/>
  <c r="N81"/>
  <c r="M81"/>
  <c r="K81"/>
  <c r="N80"/>
  <c r="M80"/>
  <c r="K80"/>
  <c r="N79"/>
  <c r="M79"/>
  <c r="K79"/>
  <c r="N78"/>
  <c r="M78"/>
  <c r="L78"/>
  <c r="K78" s="1"/>
  <c r="J78"/>
  <c r="N77"/>
  <c r="M77"/>
  <c r="K77"/>
  <c r="N76"/>
  <c r="M76"/>
  <c r="K76"/>
  <c r="N75"/>
  <c r="M75"/>
  <c r="K75"/>
  <c r="N74"/>
  <c r="M74"/>
  <c r="K74"/>
  <c r="N73"/>
  <c r="M73"/>
  <c r="K73"/>
  <c r="N72"/>
  <c r="M72"/>
  <c r="K72"/>
  <c r="N71"/>
  <c r="M71"/>
  <c r="K71"/>
  <c r="N70"/>
  <c r="M70"/>
  <c r="K70"/>
  <c r="N69"/>
  <c r="M69"/>
  <c r="K69"/>
  <c r="N68"/>
  <c r="M68"/>
  <c r="K68"/>
  <c r="N67"/>
  <c r="M67"/>
  <c r="K67"/>
  <c r="N66"/>
  <c r="M66"/>
  <c r="K66"/>
  <c r="N65"/>
  <c r="M65"/>
  <c r="K65"/>
  <c r="N64"/>
  <c r="M64"/>
  <c r="K64"/>
  <c r="N63"/>
  <c r="M63"/>
  <c r="K63"/>
  <c r="N62"/>
  <c r="M62"/>
  <c r="L62"/>
  <c r="K62"/>
  <c r="J62"/>
  <c r="N61"/>
  <c r="M61"/>
  <c r="K61"/>
  <c r="N60"/>
  <c r="M60"/>
  <c r="K60"/>
  <c r="N59"/>
  <c r="M59"/>
  <c r="K59"/>
  <c r="N58"/>
  <c r="M58"/>
  <c r="K58"/>
  <c r="N57"/>
  <c r="M57"/>
  <c r="K57"/>
  <c r="N56"/>
  <c r="M56"/>
  <c r="L56"/>
  <c r="K56" s="1"/>
  <c r="J56"/>
  <c r="N55"/>
  <c r="M55"/>
  <c r="K55"/>
  <c r="N54"/>
  <c r="M54"/>
  <c r="K54"/>
  <c r="N53"/>
  <c r="M53"/>
  <c r="K53"/>
  <c r="N52"/>
  <c r="M52"/>
  <c r="K52"/>
  <c r="N51"/>
  <c r="M51"/>
  <c r="K51"/>
  <c r="N50"/>
  <c r="M50"/>
  <c r="K50"/>
  <c r="N49"/>
  <c r="M49"/>
  <c r="K49"/>
  <c r="N48"/>
  <c r="M48"/>
  <c r="K48"/>
  <c r="N47" s="1"/>
  <c r="M47"/>
  <c r="N46"/>
  <c r="M46"/>
  <c r="K46"/>
  <c r="N45"/>
  <c r="M45"/>
  <c r="K45"/>
  <c r="N44"/>
  <c r="M44"/>
  <c r="K44"/>
  <c r="N43"/>
  <c r="M43"/>
  <c r="L43"/>
  <c r="K43"/>
  <c r="J43"/>
  <c r="N42"/>
  <c r="M42"/>
  <c r="K42"/>
  <c r="N41"/>
  <c r="M41"/>
  <c r="K41"/>
  <c r="N40"/>
  <c r="M40"/>
  <c r="K40"/>
  <c r="N39"/>
  <c r="M39"/>
  <c r="K39"/>
  <c r="N38"/>
  <c r="M38"/>
  <c r="K38"/>
  <c r="N37"/>
  <c r="M37"/>
  <c r="K37"/>
  <c r="N36"/>
  <c r="M36"/>
  <c r="K36"/>
  <c r="N35"/>
  <c r="M35"/>
  <c r="K35"/>
  <c r="N34"/>
  <c r="M34"/>
  <c r="K34"/>
  <c r="N33"/>
  <c r="M33"/>
  <c r="K33"/>
  <c r="N32"/>
  <c r="M32"/>
  <c r="K32"/>
  <c r="N31" s="1"/>
  <c r="K31"/>
  <c r="N30" s="1"/>
  <c r="K30"/>
  <c r="N29"/>
  <c r="M29"/>
  <c r="K29"/>
  <c r="N28"/>
  <c r="M28"/>
  <c r="L28"/>
  <c r="K28"/>
  <c r="J28"/>
  <c r="N27"/>
  <c r="M27"/>
  <c r="K27"/>
  <c r="N26"/>
  <c r="M26"/>
  <c r="K26"/>
  <c r="N25"/>
  <c r="M25"/>
  <c r="K25"/>
  <c r="N24"/>
  <c r="M24"/>
  <c r="K24"/>
  <c r="N23"/>
  <c r="M23"/>
  <c r="K23"/>
  <c r="N22"/>
  <c r="M22"/>
  <c r="K22"/>
  <c r="N21"/>
  <c r="M21"/>
  <c r="K21"/>
  <c r="N20"/>
  <c r="M20"/>
  <c r="K20"/>
  <c r="N19"/>
  <c r="M19"/>
  <c r="K19"/>
  <c r="N18"/>
  <c r="M18"/>
  <c r="K18"/>
  <c r="N17"/>
  <c r="M17"/>
  <c r="K17"/>
  <c r="N16"/>
  <c r="M16"/>
  <c r="L16"/>
  <c r="K16"/>
  <c r="J16"/>
  <c r="N15"/>
  <c r="M15"/>
  <c r="K15"/>
  <c r="N14"/>
  <c r="M14"/>
  <c r="K14"/>
  <c r="N13"/>
  <c r="M13"/>
  <c r="K13"/>
  <c r="N12"/>
  <c r="M12"/>
  <c r="K12"/>
  <c r="N11"/>
  <c r="M11"/>
  <c r="K11"/>
  <c r="N10" s="1"/>
  <c r="M10"/>
  <c r="N9"/>
  <c r="M9"/>
  <c r="K9"/>
  <c r="N8"/>
  <c r="M8"/>
  <c r="K8"/>
  <c r="N7"/>
  <c r="M7"/>
  <c r="K7"/>
</calcChain>
</file>

<file path=xl/sharedStrings.xml><?xml version="1.0" encoding="utf-8"?>
<sst xmlns="http://schemas.openxmlformats.org/spreadsheetml/2006/main" count="610" uniqueCount="212">
  <si>
    <t>FECHA</t>
  </si>
  <si>
    <t>NOMBRE DE MOTORISTA</t>
  </si>
  <si>
    <t>OBSERVACIONES</t>
  </si>
  <si>
    <t>GASOLINA</t>
  </si>
  <si>
    <t>DIESEL</t>
  </si>
  <si>
    <t>PLACA NUMERO</t>
  </si>
  <si>
    <t>CONSUMO DIESEL</t>
  </si>
  <si>
    <t>GALONES</t>
  </si>
  <si>
    <t>VALOR</t>
  </si>
  <si>
    <t>CONSUMO GASOLINA</t>
  </si>
  <si>
    <t>ALCALDIA MUNICIPAL DE SAN LUIS LA HERRADURA</t>
  </si>
  <si>
    <t>CONSUMO DE COMBUSTIBLE</t>
  </si>
  <si>
    <t>JOSE COTO</t>
  </si>
  <si>
    <t>DAVID RIVAS CERON</t>
  </si>
  <si>
    <t>LANCHA</t>
  </si>
  <si>
    <t>JOSE ALFREDO MELENDEZ</t>
  </si>
  <si>
    <t>JOSE AVILIO CRUZ</t>
  </si>
  <si>
    <t>JOSE LUIS ORTIZ</t>
  </si>
  <si>
    <t>JOSE ADOLFO PEREZ</t>
  </si>
  <si>
    <t>JORGE ORELLANA</t>
  </si>
  <si>
    <t>ABRAHAM ORREGO</t>
  </si>
  <si>
    <t>ENEMIAS MERINO</t>
  </si>
  <si>
    <t>ISRAEL ROJAS</t>
  </si>
  <si>
    <t>CARLOS ALBERTO AVENDAÑO</t>
  </si>
  <si>
    <t>CLAUDIA YESENIA MARTINEZ</t>
  </si>
  <si>
    <t>CARLOS ARMANDO QUINTANILLA</t>
  </si>
  <si>
    <t>MANUEL ANTONIO OSEGUEDA</t>
  </si>
  <si>
    <t>WILLIAM LEMUS</t>
  </si>
  <si>
    <t>TOTAL</t>
  </si>
  <si>
    <t>PRECIOS POR GALON</t>
  </si>
  <si>
    <t>MISION</t>
  </si>
  <si>
    <t>NUMERO</t>
  </si>
  <si>
    <t>TOTAL CONSUMO</t>
  </si>
  <si>
    <t>SALVADOR MARTINEZ</t>
  </si>
  <si>
    <t>FRANCISCO COTO</t>
  </si>
  <si>
    <t>RODRIGO TOLEDO</t>
  </si>
  <si>
    <t>JOSE ROLANDO ROSALES</t>
  </si>
  <si>
    <t>GERMAN CASTELLANO</t>
  </si>
  <si>
    <t>MARI ISABEL CASTILLO</t>
  </si>
  <si>
    <t>KILOMETRAJE</t>
  </si>
  <si>
    <t>CLAUDIA MARTINEZ</t>
  </si>
  <si>
    <t>CARLOS ALBERTO HERNANDEZ</t>
  </si>
  <si>
    <t>MIGUEL ACOSTA</t>
  </si>
  <si>
    <t>ABRAHAM MENDOZA</t>
  </si>
  <si>
    <t>JORGE SANCHEZ</t>
  </si>
  <si>
    <t>GABRIEL ALVARENGA</t>
  </si>
  <si>
    <t xml:space="preserve">FRANCISCO COTO </t>
  </si>
  <si>
    <t>VICTOR CORDOVA</t>
  </si>
  <si>
    <t>RODRIGO MOLINA</t>
  </si>
  <si>
    <t>NELSON ANTONIO MUÑOS</t>
  </si>
  <si>
    <t xml:space="preserve">LANCHA </t>
  </si>
  <si>
    <t>JOSE DAVID RIVAS CERON</t>
  </si>
  <si>
    <t>71/72/37</t>
  </si>
  <si>
    <t>228/035</t>
  </si>
  <si>
    <t>229/57</t>
  </si>
  <si>
    <t>FACTURA</t>
  </si>
  <si>
    <t>VALES</t>
  </si>
  <si>
    <t>231/38</t>
  </si>
  <si>
    <t xml:space="preserve">JORGE ALBERTO ORELLANA </t>
  </si>
  <si>
    <t>232/233</t>
  </si>
  <si>
    <t>234/235</t>
  </si>
  <si>
    <t>236/237/39</t>
  </si>
  <si>
    <t>73/74</t>
  </si>
  <si>
    <t>75/76</t>
  </si>
  <si>
    <t>239/240</t>
  </si>
  <si>
    <t>241/59</t>
  </si>
  <si>
    <t>77/242</t>
  </si>
  <si>
    <t>ABRAHAM  ORREGO</t>
  </si>
  <si>
    <t>244/245</t>
  </si>
  <si>
    <t>JUAN CARLOS BONILLA</t>
  </si>
  <si>
    <t>246/247/40</t>
  </si>
  <si>
    <t>243/39/41</t>
  </si>
  <si>
    <t>250/251</t>
  </si>
  <si>
    <t>248/249</t>
  </si>
  <si>
    <t>78/79</t>
  </si>
  <si>
    <t>252/42</t>
  </si>
  <si>
    <t>253/60</t>
  </si>
  <si>
    <t>254/40</t>
  </si>
  <si>
    <t>80/61/255</t>
  </si>
  <si>
    <t>SERGIO PEÑA</t>
  </si>
  <si>
    <t>APODAR</t>
  </si>
  <si>
    <t>257/258</t>
  </si>
  <si>
    <t>82/83</t>
  </si>
  <si>
    <t>259/41</t>
  </si>
  <si>
    <t>260/43</t>
  </si>
  <si>
    <t>NEFTALI MINERO</t>
  </si>
  <si>
    <t>261/262/43</t>
  </si>
  <si>
    <t>263/65</t>
  </si>
  <si>
    <t>64/85/86</t>
  </si>
  <si>
    <t>264/265</t>
  </si>
  <si>
    <t>266/267</t>
  </si>
  <si>
    <t>268/65</t>
  </si>
  <si>
    <t>GABRIEL ENRIQUEZ</t>
  </si>
  <si>
    <t>269/270</t>
  </si>
  <si>
    <t>271/272</t>
  </si>
  <si>
    <t>273/274</t>
  </si>
  <si>
    <t>HECTOR ANTONIO ORTIZ</t>
  </si>
  <si>
    <t>PASTOR GUERRERO</t>
  </si>
  <si>
    <t>17/09/0218</t>
  </si>
  <si>
    <t xml:space="preserve">JUAN CARLOS </t>
  </si>
  <si>
    <t>278/276</t>
  </si>
  <si>
    <t>280/281</t>
  </si>
  <si>
    <t>282/283/88/44</t>
  </si>
  <si>
    <t>284/46</t>
  </si>
  <si>
    <t>285/286</t>
  </si>
  <si>
    <t>287/288</t>
  </si>
  <si>
    <t>289/299</t>
  </si>
  <si>
    <t>89/90/66</t>
  </si>
  <si>
    <t>291/292/45</t>
  </si>
  <si>
    <t xml:space="preserve">EDUARDO PADILLA </t>
  </si>
  <si>
    <t>293/294</t>
  </si>
  <si>
    <t>LUIS ANGEL GARCIAS</t>
  </si>
  <si>
    <t>296/297/</t>
  </si>
  <si>
    <t>298/47</t>
  </si>
  <si>
    <t>299/300</t>
  </si>
  <si>
    <t>MARVIN CASTILLO</t>
  </si>
  <si>
    <t>302/303</t>
  </si>
  <si>
    <t>91/92/48</t>
  </si>
  <si>
    <t>68/69</t>
  </si>
  <si>
    <t>304/305</t>
  </si>
  <si>
    <t>306/70</t>
  </si>
  <si>
    <t>307/308/47</t>
  </si>
  <si>
    <t>309/310</t>
  </si>
  <si>
    <t>93/</t>
  </si>
  <si>
    <t xml:space="preserve">ABRAHAM ORREGO </t>
  </si>
  <si>
    <t>94/313</t>
  </si>
  <si>
    <t>311/312</t>
  </si>
  <si>
    <t>315/316</t>
  </si>
  <si>
    <t>95/96/49</t>
  </si>
  <si>
    <t xml:space="preserve">ULISES COTO </t>
  </si>
  <si>
    <t>317/318/48</t>
  </si>
  <si>
    <t>319/50</t>
  </si>
  <si>
    <t>97/98</t>
  </si>
  <si>
    <t>320/71</t>
  </si>
  <si>
    <t>321/72</t>
  </si>
  <si>
    <t>322/49</t>
  </si>
  <si>
    <t>323/324</t>
  </si>
  <si>
    <t>CARLOS AVENDAÑO</t>
  </si>
  <si>
    <t>FERMIN ELIAS MOLINA</t>
  </si>
  <si>
    <t>325/326/74</t>
  </si>
  <si>
    <t>327/328</t>
  </si>
  <si>
    <t xml:space="preserve">JUAN RAMON AYALA </t>
  </si>
  <si>
    <t>332/75</t>
  </si>
  <si>
    <t>101/333</t>
  </si>
  <si>
    <t>334/335</t>
  </si>
  <si>
    <t>335/336</t>
  </si>
  <si>
    <t xml:space="preserve"> JOSE DAVID RIVAS CERON</t>
  </si>
  <si>
    <t>102/338/339/76</t>
  </si>
  <si>
    <t>344/345</t>
  </si>
  <si>
    <t>343/78</t>
  </si>
  <si>
    <t>29/09/18/</t>
  </si>
  <si>
    <t>ORLANDO ELIAS</t>
  </si>
  <si>
    <t>342/77</t>
  </si>
  <si>
    <t>340/341</t>
  </si>
  <si>
    <t>87/276</t>
  </si>
  <si>
    <t>UNIDAD DE SALUD</t>
  </si>
  <si>
    <t>CENEN MONTEROSA</t>
  </si>
  <si>
    <t>RAMON ESPINOZA</t>
  </si>
  <si>
    <t>LUIS ANGEL GARCIA</t>
  </si>
  <si>
    <t>WILMER RUIZ</t>
  </si>
  <si>
    <t>MISAEL PADILLA</t>
  </si>
  <si>
    <t>NEFTALY REYES</t>
  </si>
  <si>
    <t>MOISES AZUCAR</t>
  </si>
  <si>
    <t>JORGE AVALOS</t>
  </si>
  <si>
    <t>ALIRIO GONZALES</t>
  </si>
  <si>
    <t>ANDRES VENTURA</t>
  </si>
  <si>
    <t>EDWIN PEÑA</t>
  </si>
  <si>
    <t>EDUARDO PADILLA</t>
  </si>
  <si>
    <t>MANUEL OSEGUEDA</t>
  </si>
  <si>
    <t>SERGIO NEFTALY GUERRERO</t>
  </si>
  <si>
    <t>GERSON RUIZ</t>
  </si>
  <si>
    <t>DAVID ADONAY</t>
  </si>
  <si>
    <t>ESTABAN RAMOS</t>
  </si>
  <si>
    <t>LORENA VILLEGAS</t>
  </si>
  <si>
    <t>JESUS ALFARO</t>
  </si>
  <si>
    <t>JORGE MUÑOZ OSEGUEDA</t>
  </si>
  <si>
    <t>WILBER ASDRUBAL VILLEGAS</t>
  </si>
  <si>
    <t>JUAN ORELLANA AGUILAR</t>
  </si>
  <si>
    <t>MAURICIO MEJIA</t>
  </si>
  <si>
    <t>ROBERTO ZAMORA</t>
  </si>
  <si>
    <t>OVIDIO RIVERA</t>
  </si>
  <si>
    <t xml:space="preserve"> </t>
  </si>
  <si>
    <t>MANUEL BARAHONA</t>
  </si>
  <si>
    <t>BENJAMIN RAMIREZ</t>
  </si>
  <si>
    <t>IRIS MIRILYS CUATRO MENA</t>
  </si>
  <si>
    <t>JAIME ACOSTA</t>
  </si>
  <si>
    <t>16/11/188</t>
  </si>
  <si>
    <t>PABLO HERNANDEZ</t>
  </si>
  <si>
    <t>EFRAIN RIVERA</t>
  </si>
  <si>
    <t>ANA SONIA RIVAS</t>
  </si>
  <si>
    <t>ESTEBAN RAMOS</t>
  </si>
  <si>
    <t>MICHELLE CAROLINA</t>
  </si>
  <si>
    <t>OSCAR ARMANDO MORENO</t>
  </si>
  <si>
    <t>JUAN DIEGO CHEVEZ</t>
  </si>
  <si>
    <t>MANUEL DE JESUS AYALA</t>
  </si>
  <si>
    <t>LUIS  ANGEL GARCIA</t>
  </si>
  <si>
    <t>LUIS ZAMORA</t>
  </si>
  <si>
    <t>WILFREDO NAVARRO</t>
  </si>
  <si>
    <t>11/12/1811</t>
  </si>
  <si>
    <t xml:space="preserve">JORGE ORELLANA </t>
  </si>
  <si>
    <t>LUIS ROBERTO JANDREZ</t>
  </si>
  <si>
    <t>WILFREDO ORELLANA</t>
  </si>
  <si>
    <t>MIRNA GUADALUPE MARTINEZ</t>
  </si>
  <si>
    <t>WILIAM LEMUS</t>
  </si>
  <si>
    <t>JORGE VASQUEZ</t>
  </si>
  <si>
    <t>WILLIAM CATALAN</t>
  </si>
  <si>
    <t>LEONARDO GUSTAVO</t>
  </si>
  <si>
    <t>GERSON GUILLEN</t>
  </si>
  <si>
    <t>RAFAEL VASQUEZ</t>
  </si>
  <si>
    <t>CONSUMO DE COMBUSTIBLE OCTUBRE</t>
  </si>
  <si>
    <t>CONSUMO DE COMBUSTIBLE NOVIEMBRE.</t>
  </si>
  <si>
    <t>CONSUMO DE COMBUSTIBLE DICIEMBRE.</t>
  </si>
</sst>
</file>

<file path=xl/styles.xml><?xml version="1.0" encoding="utf-8"?>
<styleSheet xmlns="http://schemas.openxmlformats.org/spreadsheetml/2006/main">
  <numFmts count="5"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dd/mm/yyyy;@"/>
    <numFmt numFmtId="167" formatCode="_-* #,##0_-;\-* #,##0_-;_-* &quot;-&quot;??_-;_-@_-"/>
    <numFmt numFmtId="168" formatCode="0.000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sz val="11"/>
      <color theme="5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79">
    <xf numFmtId="0" fontId="0" fillId="0" borderId="0" xfId="0"/>
    <xf numFmtId="0" fontId="0" fillId="0" borderId="0" xfId="0" applyFill="1"/>
    <xf numFmtId="166" fontId="0" fillId="0" borderId="11" xfId="0" applyNumberFormat="1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166" fontId="0" fillId="2" borderId="13" xfId="0" applyNumberFormat="1" applyFont="1" applyFill="1" applyBorder="1" applyAlignment="1">
      <alignment horizontal="center"/>
    </xf>
    <xf numFmtId="0" fontId="0" fillId="2" borderId="14" xfId="0" applyFont="1" applyFill="1" applyBorder="1" applyAlignment="1">
      <alignment horizontal="center"/>
    </xf>
    <xf numFmtId="0" fontId="0" fillId="2" borderId="14" xfId="0" applyFont="1" applyFill="1" applyBorder="1" applyAlignment="1">
      <alignment horizontal="center" vertical="center"/>
    </xf>
    <xf numFmtId="0" fontId="0" fillId="2" borderId="20" xfId="0" applyFont="1" applyFill="1" applyBorder="1" applyAlignment="1">
      <alignment horizontal="center"/>
    </xf>
    <xf numFmtId="0" fontId="0" fillId="2" borderId="15" xfId="0" applyFont="1" applyFill="1" applyBorder="1" applyAlignment="1">
      <alignment horizontal="center"/>
    </xf>
    <xf numFmtId="166" fontId="0" fillId="4" borderId="11" xfId="0" applyNumberFormat="1" applyFont="1" applyFill="1" applyBorder="1" applyAlignment="1">
      <alignment horizontal="center"/>
    </xf>
    <xf numFmtId="0" fontId="0" fillId="0" borderId="27" xfId="0" applyFont="1" applyFill="1" applyBorder="1" applyAlignment="1">
      <alignment horizontal="center"/>
    </xf>
    <xf numFmtId="0" fontId="0" fillId="0" borderId="27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 wrapText="1"/>
    </xf>
    <xf numFmtId="166" fontId="0" fillId="0" borderId="9" xfId="0" applyNumberFormat="1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0" fillId="0" borderId="10" xfId="0" applyFont="1" applyFill="1" applyBorder="1" applyAlignment="1">
      <alignment horizontal="left"/>
    </xf>
    <xf numFmtId="0" fontId="0" fillId="0" borderId="2" xfId="0" applyFont="1" applyFill="1" applyBorder="1" applyAlignment="1">
      <alignment horizontal="center" vertical="center" wrapText="1"/>
    </xf>
    <xf numFmtId="164" fontId="1" fillId="0" borderId="3" xfId="2" applyFont="1" applyFill="1" applyBorder="1" applyAlignment="1">
      <alignment horizontal="right"/>
    </xf>
    <xf numFmtId="164" fontId="1" fillId="0" borderId="5" xfId="2" applyFont="1" applyFill="1" applyBorder="1" applyAlignment="1">
      <alignment horizontal="right"/>
    </xf>
    <xf numFmtId="2" fontId="0" fillId="0" borderId="9" xfId="0" applyNumberFormat="1" applyFont="1" applyFill="1" applyBorder="1" applyAlignment="1">
      <alignment horizontal="right"/>
    </xf>
    <xf numFmtId="164" fontId="0" fillId="0" borderId="10" xfId="0" applyNumberFormat="1" applyFont="1" applyFill="1" applyBorder="1" applyAlignment="1">
      <alignment horizontal="right"/>
    </xf>
    <xf numFmtId="164" fontId="0" fillId="0" borderId="10" xfId="2" applyFont="1" applyFill="1" applyBorder="1" applyAlignment="1">
      <alignment horizontal="right"/>
    </xf>
    <xf numFmtId="164" fontId="0" fillId="0" borderId="23" xfId="2" applyFont="1" applyFill="1" applyBorder="1" applyAlignment="1">
      <alignment horizontal="right"/>
    </xf>
    <xf numFmtId="0" fontId="0" fillId="0" borderId="23" xfId="0" applyFont="1" applyFill="1" applyBorder="1" applyAlignment="1">
      <alignment horizontal="center"/>
    </xf>
    <xf numFmtId="0" fontId="0" fillId="0" borderId="34" xfId="0" applyFont="1" applyFill="1" applyBorder="1" applyAlignment="1">
      <alignment horizontal="center"/>
    </xf>
    <xf numFmtId="0" fontId="0" fillId="0" borderId="12" xfId="0" applyFont="1" applyFill="1" applyBorder="1" applyAlignment="1">
      <alignment horizontal="left"/>
    </xf>
    <xf numFmtId="0" fontId="0" fillId="0" borderId="19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64" fontId="1" fillId="0" borderId="11" xfId="2" applyFont="1" applyFill="1" applyBorder="1" applyAlignment="1">
      <alignment horizontal="right"/>
    </xf>
    <xf numFmtId="164" fontId="1" fillId="0" borderId="12" xfId="2" applyFont="1" applyFill="1" applyBorder="1" applyAlignment="1">
      <alignment horizontal="right"/>
    </xf>
    <xf numFmtId="2" fontId="0" fillId="0" borderId="11" xfId="0" applyNumberFormat="1" applyFont="1" applyFill="1" applyBorder="1" applyAlignment="1">
      <alignment horizontal="right"/>
    </xf>
    <xf numFmtId="164" fontId="0" fillId="0" borderId="12" xfId="0" applyNumberFormat="1" applyFont="1" applyFill="1" applyBorder="1" applyAlignment="1">
      <alignment horizontal="right"/>
    </xf>
    <xf numFmtId="164" fontId="0" fillId="0" borderId="12" xfId="2" applyFont="1" applyFill="1" applyBorder="1" applyAlignment="1">
      <alignment horizontal="right"/>
    </xf>
    <xf numFmtId="164" fontId="0" fillId="0" borderId="35" xfId="2" applyFont="1" applyFill="1" applyBorder="1" applyAlignment="1">
      <alignment horizontal="right"/>
    </xf>
    <xf numFmtId="0" fontId="0" fillId="0" borderId="35" xfId="0" applyFont="1" applyFill="1" applyBorder="1" applyAlignment="1">
      <alignment horizontal="center"/>
    </xf>
    <xf numFmtId="0" fontId="0" fillId="0" borderId="36" xfId="0" applyFont="1" applyFill="1" applyBorder="1" applyAlignment="1">
      <alignment horizontal="center"/>
    </xf>
    <xf numFmtId="0" fontId="0" fillId="0" borderId="19" xfId="0" applyFont="1" applyFill="1" applyBorder="1" applyAlignment="1">
      <alignment horizontal="center" vertical="center"/>
    </xf>
    <xf numFmtId="0" fontId="4" fillId="0" borderId="36" xfId="0" applyFont="1" applyFill="1" applyBorder="1" applyAlignment="1">
      <alignment horizontal="center"/>
    </xf>
    <xf numFmtId="168" fontId="0" fillId="0" borderId="11" xfId="2" applyNumberFormat="1" applyFont="1" applyFill="1" applyBorder="1" applyAlignment="1">
      <alignment horizontal="right"/>
    </xf>
    <xf numFmtId="0" fontId="0" fillId="0" borderId="35" xfId="0" applyFill="1" applyBorder="1"/>
    <xf numFmtId="0" fontId="5" fillId="0" borderId="36" xfId="0" applyFont="1" applyFill="1" applyBorder="1" applyAlignment="1">
      <alignment horizontal="center"/>
    </xf>
    <xf numFmtId="166" fontId="0" fillId="0" borderId="24" xfId="0" applyNumberFormat="1" applyFont="1" applyFill="1" applyBorder="1" applyAlignment="1">
      <alignment horizontal="center"/>
    </xf>
    <xf numFmtId="0" fontId="0" fillId="0" borderId="25" xfId="0" applyFont="1" applyFill="1" applyBorder="1" applyAlignment="1">
      <alignment horizontal="left"/>
    </xf>
    <xf numFmtId="0" fontId="0" fillId="0" borderId="28" xfId="0" applyFont="1" applyFill="1" applyBorder="1" applyAlignment="1">
      <alignment horizontal="center" vertical="center"/>
    </xf>
    <xf numFmtId="164" fontId="1" fillId="0" borderId="24" xfId="2" applyFont="1" applyFill="1" applyBorder="1" applyAlignment="1">
      <alignment horizontal="right"/>
    </xf>
    <xf numFmtId="164" fontId="1" fillId="0" borderId="25" xfId="2" applyFont="1" applyFill="1" applyBorder="1" applyAlignment="1">
      <alignment horizontal="right"/>
    </xf>
    <xf numFmtId="2" fontId="0" fillId="0" borderId="24" xfId="0" applyNumberFormat="1" applyFont="1" applyFill="1" applyBorder="1" applyAlignment="1">
      <alignment horizontal="right"/>
    </xf>
    <xf numFmtId="164" fontId="0" fillId="0" borderId="25" xfId="0" applyNumberFormat="1" applyFont="1" applyFill="1" applyBorder="1" applyAlignment="1">
      <alignment horizontal="right"/>
    </xf>
    <xf numFmtId="164" fontId="0" fillId="0" borderId="25" xfId="2" applyFont="1" applyFill="1" applyBorder="1" applyAlignment="1">
      <alignment horizontal="right"/>
    </xf>
    <xf numFmtId="164" fontId="0" fillId="0" borderId="37" xfId="2" applyFont="1" applyFill="1" applyBorder="1" applyAlignment="1">
      <alignment horizontal="right"/>
    </xf>
    <xf numFmtId="0" fontId="0" fillId="0" borderId="37" xfId="0" applyFont="1" applyFill="1" applyBorder="1" applyAlignment="1">
      <alignment horizontal="center"/>
    </xf>
    <xf numFmtId="0" fontId="0" fillId="0" borderId="38" xfId="0" applyFont="1" applyFill="1" applyBorder="1" applyAlignment="1">
      <alignment horizontal="center"/>
    </xf>
    <xf numFmtId="0" fontId="2" fillId="2" borderId="15" xfId="0" applyFont="1" applyFill="1" applyBorder="1" applyAlignment="1">
      <alignment horizontal="center" vertical="center"/>
    </xf>
    <xf numFmtId="0" fontId="0" fillId="2" borderId="20" xfId="0" applyFont="1" applyFill="1" applyBorder="1" applyAlignment="1">
      <alignment horizontal="center" vertical="center"/>
    </xf>
    <xf numFmtId="0" fontId="0" fillId="2" borderId="15" xfId="0" applyFont="1" applyFill="1" applyBorder="1" applyAlignment="1">
      <alignment horizontal="right" vertical="center"/>
    </xf>
    <xf numFmtId="164" fontId="1" fillId="2" borderId="13" xfId="2" applyFont="1" applyFill="1" applyBorder="1" applyAlignment="1">
      <alignment horizontal="right"/>
    </xf>
    <xf numFmtId="164" fontId="1" fillId="2" borderId="15" xfId="2" applyFont="1" applyFill="1" applyBorder="1" applyAlignment="1">
      <alignment horizontal="right"/>
    </xf>
    <xf numFmtId="2" fontId="2" fillId="2" borderId="13" xfId="0" applyNumberFormat="1" applyFont="1" applyFill="1" applyBorder="1" applyAlignment="1">
      <alignment horizontal="right" vertical="center"/>
    </xf>
    <xf numFmtId="164" fontId="2" fillId="2" borderId="15" xfId="2" applyFont="1" applyFill="1" applyBorder="1" applyAlignment="1">
      <alignment horizontal="right" vertical="center"/>
    </xf>
    <xf numFmtId="164" fontId="2" fillId="2" borderId="17" xfId="2" applyFont="1" applyFill="1" applyBorder="1" applyAlignment="1">
      <alignment horizontal="right" vertical="center"/>
    </xf>
    <xf numFmtId="164" fontId="0" fillId="0" borderId="0" xfId="0" applyNumberFormat="1"/>
    <xf numFmtId="0" fontId="0" fillId="0" borderId="12" xfId="0" applyFont="1" applyFill="1" applyBorder="1" applyAlignment="1">
      <alignment horizontal="center" vertical="center" wrapText="1"/>
    </xf>
    <xf numFmtId="0" fontId="0" fillId="0" borderId="12" xfId="0" applyFont="1" applyFill="1" applyBorder="1" applyAlignment="1">
      <alignment horizontal="center" vertical="center"/>
    </xf>
    <xf numFmtId="0" fontId="0" fillId="0" borderId="25" xfId="0" applyFont="1" applyFill="1" applyBorder="1" applyAlignment="1">
      <alignment horizontal="center" vertical="center"/>
    </xf>
    <xf numFmtId="0" fontId="0" fillId="0" borderId="26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0" fillId="0" borderId="18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167" fontId="0" fillId="0" borderId="12" xfId="1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wrapText="1"/>
    </xf>
    <xf numFmtId="166" fontId="0" fillId="5" borderId="11" xfId="0" applyNumberFormat="1" applyFont="1" applyFill="1" applyBorder="1" applyAlignment="1">
      <alignment horizontal="center"/>
    </xf>
    <xf numFmtId="0" fontId="0" fillId="5" borderId="1" xfId="0" applyFont="1" applyFill="1" applyBorder="1" applyAlignment="1">
      <alignment horizontal="center"/>
    </xf>
    <xf numFmtId="0" fontId="0" fillId="5" borderId="12" xfId="0" applyFont="1" applyFill="1" applyBorder="1" applyAlignment="1">
      <alignment horizontal="left"/>
    </xf>
    <xf numFmtId="0" fontId="0" fillId="5" borderId="19" xfId="0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 wrapText="1"/>
    </xf>
    <xf numFmtId="0" fontId="0" fillId="5" borderId="12" xfId="0" applyFont="1" applyFill="1" applyBorder="1" applyAlignment="1">
      <alignment horizontal="center" vertical="center"/>
    </xf>
    <xf numFmtId="164" fontId="1" fillId="5" borderId="11" xfId="2" applyFont="1" applyFill="1" applyBorder="1" applyAlignment="1">
      <alignment horizontal="right"/>
    </xf>
    <xf numFmtId="164" fontId="1" fillId="5" borderId="12" xfId="2" applyFont="1" applyFill="1" applyBorder="1" applyAlignment="1">
      <alignment horizontal="right"/>
    </xf>
    <xf numFmtId="0" fontId="0" fillId="5" borderId="35" xfId="0" applyFont="1" applyFill="1" applyBorder="1" applyAlignment="1">
      <alignment horizontal="center"/>
    </xf>
    <xf numFmtId="0" fontId="0" fillId="5" borderId="36" xfId="0" applyFont="1" applyFill="1" applyBorder="1" applyAlignment="1">
      <alignment horizontal="center"/>
    </xf>
    <xf numFmtId="2" fontId="2" fillId="5" borderId="11" xfId="0" applyNumberFormat="1" applyFont="1" applyFill="1" applyBorder="1" applyAlignment="1">
      <alignment horizontal="right"/>
    </xf>
    <xf numFmtId="164" fontId="2" fillId="5" borderId="12" xfId="0" applyNumberFormat="1" applyFont="1" applyFill="1" applyBorder="1" applyAlignment="1">
      <alignment horizontal="right"/>
    </xf>
    <xf numFmtId="164" fontId="2" fillId="5" borderId="12" xfId="2" applyFont="1" applyFill="1" applyBorder="1" applyAlignment="1">
      <alignment horizontal="right"/>
    </xf>
    <xf numFmtId="164" fontId="2" fillId="5" borderId="35" xfId="2" applyFont="1" applyFill="1" applyBorder="1" applyAlignment="1">
      <alignment horizontal="right"/>
    </xf>
    <xf numFmtId="168" fontId="2" fillId="5" borderId="11" xfId="2" applyNumberFormat="1" applyFont="1" applyFill="1" applyBorder="1" applyAlignment="1">
      <alignment horizontal="right"/>
    </xf>
    <xf numFmtId="2" fontId="0" fillId="0" borderId="11" xfId="2" applyNumberFormat="1" applyFont="1" applyFill="1" applyBorder="1" applyAlignment="1">
      <alignment horizontal="right"/>
    </xf>
    <xf numFmtId="166" fontId="2" fillId="5" borderId="11" xfId="0" applyNumberFormat="1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2" xfId="0" applyFont="1" applyFill="1" applyBorder="1" applyAlignment="1">
      <alignment horizontal="left"/>
    </xf>
    <xf numFmtId="0" fontId="2" fillId="5" borderId="19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2" fillId="5" borderId="12" xfId="0" applyFont="1" applyFill="1" applyBorder="1" applyAlignment="1">
      <alignment horizontal="center" vertical="center"/>
    </xf>
    <xf numFmtId="164" fontId="2" fillId="5" borderId="11" xfId="2" applyFont="1" applyFill="1" applyBorder="1" applyAlignment="1">
      <alignment horizontal="right"/>
    </xf>
    <xf numFmtId="0" fontId="2" fillId="5" borderId="35" xfId="0" applyFont="1" applyFill="1" applyBorder="1" applyAlignment="1">
      <alignment horizontal="center"/>
    </xf>
    <xf numFmtId="0" fontId="2" fillId="5" borderId="36" xfId="0" applyFont="1" applyFill="1" applyBorder="1" applyAlignment="1">
      <alignment horizontal="center"/>
    </xf>
    <xf numFmtId="168" fontId="2" fillId="0" borderId="11" xfId="2" applyNumberFormat="1" applyFont="1" applyFill="1" applyBorder="1" applyAlignment="1">
      <alignment horizontal="right"/>
    </xf>
    <xf numFmtId="164" fontId="2" fillId="0" borderId="12" xfId="2" applyFont="1" applyFill="1" applyBorder="1" applyAlignment="1">
      <alignment horizontal="right"/>
    </xf>
    <xf numFmtId="164" fontId="2" fillId="0" borderId="35" xfId="2" applyFont="1" applyFill="1" applyBorder="1" applyAlignment="1">
      <alignment horizontal="right"/>
    </xf>
    <xf numFmtId="2" fontId="2" fillId="2" borderId="17" xfId="2" applyNumberFormat="1" applyFont="1" applyFill="1" applyBorder="1" applyAlignment="1">
      <alignment horizontal="right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0" fillId="0" borderId="12" xfId="0" applyFill="1" applyBorder="1" applyAlignment="1">
      <alignment horizontal="left"/>
    </xf>
    <xf numFmtId="164" fontId="0" fillId="0" borderId="5" xfId="2" applyFont="1" applyFill="1" applyBorder="1" applyAlignment="1">
      <alignment horizontal="right"/>
    </xf>
    <xf numFmtId="166" fontId="6" fillId="4" borderId="11" xfId="0" applyNumberFormat="1" applyFont="1" applyFill="1" applyBorder="1" applyAlignment="1">
      <alignment horizontal="center"/>
    </xf>
    <xf numFmtId="166" fontId="0" fillId="0" borderId="11" xfId="0" applyNumberFormat="1" applyFill="1" applyBorder="1" applyAlignment="1">
      <alignment horizontal="center"/>
    </xf>
    <xf numFmtId="0" fontId="0" fillId="4" borderId="12" xfId="0" applyFill="1" applyBorder="1" applyAlignment="1">
      <alignment horizontal="left"/>
    </xf>
    <xf numFmtId="164" fontId="1" fillId="4" borderId="3" xfId="2" applyFont="1" applyFill="1" applyBorder="1" applyAlignment="1">
      <alignment horizontal="right"/>
    </xf>
    <xf numFmtId="164" fontId="1" fillId="4" borderId="5" xfId="2" applyFont="1" applyFill="1" applyBorder="1" applyAlignment="1">
      <alignment horizontal="right"/>
    </xf>
    <xf numFmtId="168" fontId="0" fillId="4" borderId="11" xfId="2" applyNumberFormat="1" applyFont="1" applyFill="1" applyBorder="1" applyAlignment="1">
      <alignment horizontal="right"/>
    </xf>
    <xf numFmtId="164" fontId="0" fillId="4" borderId="12" xfId="0" applyNumberFormat="1" applyFont="1" applyFill="1" applyBorder="1" applyAlignment="1">
      <alignment horizontal="right"/>
    </xf>
    <xf numFmtId="164" fontId="0" fillId="4" borderId="12" xfId="2" applyFont="1" applyFill="1" applyBorder="1" applyAlignment="1">
      <alignment horizontal="right"/>
    </xf>
    <xf numFmtId="164" fontId="1" fillId="6" borderId="3" xfId="2" applyFont="1" applyFill="1" applyBorder="1" applyAlignment="1">
      <alignment horizontal="right"/>
    </xf>
    <xf numFmtId="164" fontId="1" fillId="6" borderId="5" xfId="2" applyFont="1" applyFill="1" applyBorder="1" applyAlignment="1">
      <alignment horizontal="right"/>
    </xf>
    <xf numFmtId="14" fontId="0" fillId="0" borderId="11" xfId="0" applyNumberFormat="1" applyFont="1" applyFill="1" applyBorder="1" applyAlignment="1">
      <alignment horizontal="center"/>
    </xf>
    <xf numFmtId="0" fontId="0" fillId="0" borderId="0" xfId="0" applyNumberFormat="1"/>
    <xf numFmtId="14" fontId="0" fillId="0" borderId="11" xfId="0" applyNumberFormat="1" applyFill="1" applyBorder="1" applyAlignment="1">
      <alignment horizontal="center"/>
    </xf>
    <xf numFmtId="164" fontId="1" fillId="3" borderId="3" xfId="2" applyFont="1" applyFill="1" applyBorder="1" applyAlignment="1">
      <alignment horizontal="right"/>
    </xf>
    <xf numFmtId="164" fontId="1" fillId="3" borderId="5" xfId="2" applyFont="1" applyFill="1" applyBorder="1" applyAlignment="1">
      <alignment horizontal="right"/>
    </xf>
    <xf numFmtId="0" fontId="0" fillId="0" borderId="25" xfId="0" applyFill="1" applyBorder="1" applyAlignment="1">
      <alignment horizontal="left"/>
    </xf>
    <xf numFmtId="166" fontId="0" fillId="0" borderId="24" xfId="0" applyNumberFormat="1" applyFill="1" applyBorder="1" applyAlignment="1">
      <alignment horizontal="center"/>
    </xf>
    <xf numFmtId="0" fontId="2" fillId="2" borderId="6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0" fillId="0" borderId="10" xfId="0" applyFill="1" applyBorder="1" applyAlignment="1">
      <alignment horizontal="left"/>
    </xf>
    <xf numFmtId="164" fontId="0" fillId="0" borderId="3" xfId="2" applyFont="1" applyFill="1" applyBorder="1" applyAlignment="1">
      <alignment horizontal="right"/>
    </xf>
    <xf numFmtId="164" fontId="1" fillId="8" borderId="3" xfId="2" applyFont="1" applyFill="1" applyBorder="1" applyAlignment="1">
      <alignment horizontal="right"/>
    </xf>
    <xf numFmtId="164" fontId="1" fillId="8" borderId="5" xfId="2" applyFont="1" applyFill="1" applyBorder="1" applyAlignment="1">
      <alignment horizontal="right"/>
    </xf>
    <xf numFmtId="164" fontId="1" fillId="10" borderId="3" xfId="2" applyFont="1" applyFill="1" applyBorder="1" applyAlignment="1">
      <alignment horizontal="right"/>
    </xf>
    <xf numFmtId="164" fontId="1" fillId="10" borderId="5" xfId="2" applyFont="1" applyFill="1" applyBorder="1" applyAlignment="1">
      <alignment horizontal="right"/>
    </xf>
    <xf numFmtId="166" fontId="0" fillId="4" borderId="11" xfId="0" applyNumberFormat="1" applyFill="1" applyBorder="1" applyAlignment="1">
      <alignment horizontal="center"/>
    </xf>
    <xf numFmtId="2" fontId="0" fillId="0" borderId="11" xfId="0" applyNumberFormat="1" applyFill="1" applyBorder="1" applyAlignment="1">
      <alignment horizontal="right"/>
    </xf>
    <xf numFmtId="0" fontId="2" fillId="2" borderId="6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7" borderId="31" xfId="0" applyFont="1" applyFill="1" applyBorder="1" applyAlignment="1">
      <alignment horizontal="center" vertical="center"/>
    </xf>
    <xf numFmtId="0" fontId="2" fillId="7" borderId="30" xfId="0" applyFont="1" applyFill="1" applyBorder="1" applyAlignment="1">
      <alignment horizontal="center" vertical="center"/>
    </xf>
    <xf numFmtId="2" fontId="0" fillId="7" borderId="9" xfId="0" applyNumberFormat="1" applyFont="1" applyFill="1" applyBorder="1" applyAlignment="1">
      <alignment horizontal="right"/>
    </xf>
    <xf numFmtId="164" fontId="0" fillId="7" borderId="10" xfId="0" applyNumberFormat="1" applyFont="1" applyFill="1" applyBorder="1" applyAlignment="1">
      <alignment horizontal="right"/>
    </xf>
    <xf numFmtId="2" fontId="0" fillId="7" borderId="11" xfId="0" applyNumberFormat="1" applyFont="1" applyFill="1" applyBorder="1" applyAlignment="1">
      <alignment horizontal="right"/>
    </xf>
    <xf numFmtId="164" fontId="0" fillId="7" borderId="12" xfId="0" applyNumberFormat="1" applyFont="1" applyFill="1" applyBorder="1" applyAlignment="1">
      <alignment horizontal="right"/>
    </xf>
    <xf numFmtId="168" fontId="0" fillId="7" borderId="11" xfId="2" applyNumberFormat="1" applyFont="1" applyFill="1" applyBorder="1" applyAlignment="1">
      <alignment horizontal="right"/>
    </xf>
    <xf numFmtId="2" fontId="0" fillId="7" borderId="24" xfId="0" applyNumberFormat="1" applyFont="1" applyFill="1" applyBorder="1" applyAlignment="1">
      <alignment horizontal="right"/>
    </xf>
    <xf numFmtId="164" fontId="0" fillId="7" borderId="25" xfId="0" applyNumberFormat="1" applyFont="1" applyFill="1" applyBorder="1" applyAlignment="1">
      <alignment horizontal="right"/>
    </xf>
    <xf numFmtId="2" fontId="2" fillId="7" borderId="13" xfId="0" applyNumberFormat="1" applyFont="1" applyFill="1" applyBorder="1" applyAlignment="1">
      <alignment horizontal="right" vertical="center"/>
    </xf>
    <xf numFmtId="164" fontId="2" fillId="7" borderId="15" xfId="2" applyFont="1" applyFill="1" applyBorder="1" applyAlignment="1">
      <alignment horizontal="right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30" xfId="0" applyFont="1" applyFill="1" applyBorder="1" applyAlignment="1">
      <alignment horizontal="center" vertical="center"/>
    </xf>
    <xf numFmtId="2" fontId="0" fillId="9" borderId="9" xfId="0" applyNumberFormat="1" applyFont="1" applyFill="1" applyBorder="1" applyAlignment="1">
      <alignment horizontal="right"/>
    </xf>
    <xf numFmtId="164" fontId="0" fillId="9" borderId="10" xfId="2" applyFont="1" applyFill="1" applyBorder="1" applyAlignment="1">
      <alignment horizontal="right"/>
    </xf>
    <xf numFmtId="2" fontId="0" fillId="9" borderId="11" xfId="0" applyNumberFormat="1" applyFont="1" applyFill="1" applyBorder="1" applyAlignment="1">
      <alignment horizontal="right"/>
    </xf>
    <xf numFmtId="164" fontId="0" fillId="9" borderId="12" xfId="2" applyFont="1" applyFill="1" applyBorder="1" applyAlignment="1">
      <alignment horizontal="right"/>
    </xf>
    <xf numFmtId="168" fontId="0" fillId="9" borderId="11" xfId="2" applyNumberFormat="1" applyFont="1" applyFill="1" applyBorder="1" applyAlignment="1">
      <alignment horizontal="right"/>
    </xf>
    <xf numFmtId="2" fontId="0" fillId="9" borderId="24" xfId="0" applyNumberFormat="1" applyFont="1" applyFill="1" applyBorder="1" applyAlignment="1">
      <alignment horizontal="right"/>
    </xf>
    <xf numFmtId="164" fontId="0" fillId="9" borderId="25" xfId="2" applyFont="1" applyFill="1" applyBorder="1" applyAlignment="1">
      <alignment horizontal="right"/>
    </xf>
    <xf numFmtId="2" fontId="2" fillId="9" borderId="13" xfId="0" applyNumberFormat="1" applyFont="1" applyFill="1" applyBorder="1" applyAlignment="1">
      <alignment horizontal="right" vertical="center"/>
    </xf>
    <xf numFmtId="164" fontId="2" fillId="9" borderId="15" xfId="2" applyFont="1" applyFill="1" applyBorder="1" applyAlignment="1">
      <alignment horizontal="right" vertical="center"/>
    </xf>
    <xf numFmtId="0" fontId="3" fillId="8" borderId="0" xfId="0" applyFont="1" applyFill="1" applyAlignment="1">
      <alignment horizontal="center" vertic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colors>
    <mruColors>
      <color rgb="FFFF66FF"/>
      <color rgb="FFFF3399"/>
      <color rgb="FFCCFF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P135"/>
  <sheetViews>
    <sheetView workbookViewId="0">
      <pane xSplit="4" ySplit="6" topLeftCell="E7" activePane="bottomRight" state="frozen"/>
      <selection pane="topRight" activeCell="E1" sqref="E1"/>
      <selection pane="bottomLeft" activeCell="A7" sqref="A7"/>
      <selection pane="bottomRight" activeCell="D8" sqref="D8"/>
    </sheetView>
  </sheetViews>
  <sheetFormatPr baseColWidth="10" defaultRowHeight="15"/>
  <cols>
    <col min="1" max="1" width="4.42578125" customWidth="1"/>
    <col min="3" max="3" width="10.5703125" customWidth="1"/>
    <col min="4" max="4" width="30.85546875" customWidth="1"/>
    <col min="5" max="5" width="10.7109375" customWidth="1"/>
    <col min="6" max="6" width="9.28515625" customWidth="1"/>
    <col min="7" max="7" width="13.85546875" customWidth="1"/>
    <col min="8" max="9" width="10.140625" hidden="1" customWidth="1"/>
    <col min="10" max="10" width="9.140625" customWidth="1"/>
    <col min="11" max="11" width="10.85546875" customWidth="1"/>
    <col min="12" max="12" width="9.28515625" customWidth="1"/>
    <col min="13" max="14" width="10.85546875" customWidth="1"/>
    <col min="15" max="15" width="13" hidden="1" customWidth="1"/>
    <col min="16" max="16" width="22" hidden="1" customWidth="1"/>
  </cols>
  <sheetData>
    <row r="2" spans="2:16" ht="18">
      <c r="B2" s="142" t="s">
        <v>10</v>
      </c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  <c r="P2" s="142"/>
    </row>
    <row r="3" spans="2:16" ht="18">
      <c r="B3" s="142" t="s">
        <v>11</v>
      </c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</row>
    <row r="4" spans="2:16" ht="15.75" thickBot="1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>
      <c r="B5" s="143" t="s">
        <v>0</v>
      </c>
      <c r="C5" s="145" t="s">
        <v>5</v>
      </c>
      <c r="D5" s="147" t="s">
        <v>1</v>
      </c>
      <c r="E5" s="149" t="s">
        <v>31</v>
      </c>
      <c r="F5" s="149"/>
      <c r="G5" s="150"/>
      <c r="H5" s="151" t="s">
        <v>29</v>
      </c>
      <c r="I5" s="152"/>
      <c r="J5" s="151" t="s">
        <v>6</v>
      </c>
      <c r="K5" s="152"/>
      <c r="L5" s="151" t="s">
        <v>9</v>
      </c>
      <c r="M5" s="152"/>
      <c r="N5" s="138" t="s">
        <v>32</v>
      </c>
      <c r="O5" s="138" t="s">
        <v>39</v>
      </c>
      <c r="P5" s="140" t="s">
        <v>2</v>
      </c>
    </row>
    <row r="6" spans="2:16" ht="15.75" thickBot="1">
      <c r="B6" s="144"/>
      <c r="C6" s="146"/>
      <c r="D6" s="148"/>
      <c r="E6" s="12" t="s">
        <v>30</v>
      </c>
      <c r="F6" s="66" t="s">
        <v>55</v>
      </c>
      <c r="G6" s="67" t="s">
        <v>56</v>
      </c>
      <c r="H6" s="68" t="s">
        <v>4</v>
      </c>
      <c r="I6" s="69" t="s">
        <v>3</v>
      </c>
      <c r="J6" s="65" t="s">
        <v>7</v>
      </c>
      <c r="K6" s="69" t="s">
        <v>8</v>
      </c>
      <c r="L6" s="65" t="s">
        <v>7</v>
      </c>
      <c r="M6" s="69" t="s">
        <v>8</v>
      </c>
      <c r="N6" s="139"/>
      <c r="O6" s="139"/>
      <c r="P6" s="141"/>
    </row>
    <row r="7" spans="2:16" s="1" customFormat="1">
      <c r="B7" s="13">
        <v>43371</v>
      </c>
      <c r="C7" s="14">
        <v>2064</v>
      </c>
      <c r="D7" s="15" t="s">
        <v>146</v>
      </c>
      <c r="E7" s="70">
        <v>7005</v>
      </c>
      <c r="F7" s="16">
        <v>7327</v>
      </c>
      <c r="G7" s="71" t="s">
        <v>147</v>
      </c>
      <c r="H7" s="17">
        <v>3.3</v>
      </c>
      <c r="I7" s="18">
        <v>3.39</v>
      </c>
      <c r="J7" s="19">
        <v>30.303000000000001</v>
      </c>
      <c r="K7" s="20">
        <f>+J7*H7</f>
        <v>99.999899999999997</v>
      </c>
      <c r="L7" s="19"/>
      <c r="M7" s="21">
        <f t="shared" ref="M7:M15" si="0">+L7*I7</f>
        <v>0</v>
      </c>
      <c r="N7" s="22">
        <f t="shared" ref="N7:N15" si="1">+M7+K7</f>
        <v>99.999899999999997</v>
      </c>
      <c r="O7" s="23"/>
      <c r="P7" s="24"/>
    </row>
    <row r="8" spans="2:16" s="1" customFormat="1">
      <c r="B8" s="2">
        <v>43348</v>
      </c>
      <c r="C8" s="3">
        <v>2064</v>
      </c>
      <c r="D8" s="25" t="s">
        <v>16</v>
      </c>
      <c r="E8" s="36">
        <v>6920</v>
      </c>
      <c r="F8" s="27">
        <v>7097</v>
      </c>
      <c r="G8" s="62" t="s">
        <v>64</v>
      </c>
      <c r="H8" s="28">
        <v>3.21</v>
      </c>
      <c r="I8" s="29">
        <v>3.42</v>
      </c>
      <c r="J8" s="30"/>
      <c r="K8" s="31">
        <f>+J8*H8</f>
        <v>0</v>
      </c>
      <c r="L8" s="30">
        <v>11.695</v>
      </c>
      <c r="M8" s="32">
        <f t="shared" si="0"/>
        <v>39.996900000000004</v>
      </c>
      <c r="N8" s="33">
        <f t="shared" si="1"/>
        <v>39.996900000000004</v>
      </c>
      <c r="O8" s="34"/>
      <c r="P8" s="35"/>
    </row>
    <row r="9" spans="2:16" s="1" customFormat="1">
      <c r="B9" s="2">
        <v>43346</v>
      </c>
      <c r="C9" s="3">
        <v>2064</v>
      </c>
      <c r="D9" s="25" t="s">
        <v>51</v>
      </c>
      <c r="E9" s="26">
        <v>6908</v>
      </c>
      <c r="F9" s="27">
        <v>7068</v>
      </c>
      <c r="G9" s="72" t="s">
        <v>52</v>
      </c>
      <c r="H9" s="28">
        <v>3.21</v>
      </c>
      <c r="I9" s="29">
        <v>3.42</v>
      </c>
      <c r="J9" s="30">
        <v>35.825000000000003</v>
      </c>
      <c r="K9" s="31">
        <f>+J9*H9</f>
        <v>114.99825000000001</v>
      </c>
      <c r="L9" s="30"/>
      <c r="M9" s="32">
        <f t="shared" si="0"/>
        <v>0</v>
      </c>
      <c r="N9" s="33">
        <f t="shared" si="1"/>
        <v>114.99825000000001</v>
      </c>
      <c r="O9" s="34"/>
      <c r="P9" s="35"/>
    </row>
    <row r="10" spans="2:16" s="1" customFormat="1">
      <c r="B10" s="2">
        <v>43348</v>
      </c>
      <c r="C10" s="3">
        <v>2064</v>
      </c>
      <c r="D10" s="25" t="s">
        <v>51</v>
      </c>
      <c r="E10" s="36">
        <v>6917</v>
      </c>
      <c r="F10" s="27">
        <v>7092</v>
      </c>
      <c r="G10" s="62" t="s">
        <v>62</v>
      </c>
      <c r="H10" s="28">
        <v>3.21</v>
      </c>
      <c r="I10" s="29">
        <v>3.42</v>
      </c>
      <c r="J10" s="30">
        <v>31.15</v>
      </c>
      <c r="K10" s="31">
        <v>100</v>
      </c>
      <c r="L10" s="30"/>
      <c r="M10" s="32">
        <f t="shared" si="0"/>
        <v>0</v>
      </c>
      <c r="N10" s="33">
        <f t="shared" si="1"/>
        <v>100</v>
      </c>
      <c r="O10" s="34"/>
      <c r="P10" s="35"/>
    </row>
    <row r="11" spans="2:16" s="1" customFormat="1">
      <c r="B11" s="2">
        <v>43353</v>
      </c>
      <c r="C11" s="3">
        <v>2064</v>
      </c>
      <c r="D11" s="25" t="s">
        <v>51</v>
      </c>
      <c r="E11" s="36">
        <v>6928</v>
      </c>
      <c r="F11" s="27">
        <v>7133</v>
      </c>
      <c r="G11" s="62" t="s">
        <v>74</v>
      </c>
      <c r="H11" s="28">
        <v>3.21</v>
      </c>
      <c r="I11" s="29">
        <v>3.42</v>
      </c>
      <c r="J11" s="30">
        <v>31.152000000000001</v>
      </c>
      <c r="K11" s="31">
        <f>+J11*H11</f>
        <v>99.997920000000008</v>
      </c>
      <c r="L11" s="30"/>
      <c r="M11" s="32">
        <f t="shared" si="0"/>
        <v>0</v>
      </c>
      <c r="N11" s="33">
        <f t="shared" si="1"/>
        <v>99.997920000000008</v>
      </c>
      <c r="O11" s="34"/>
      <c r="P11" s="35"/>
    </row>
    <row r="12" spans="2:16" s="1" customFormat="1">
      <c r="B12" s="2">
        <v>43355</v>
      </c>
      <c r="C12" s="3">
        <v>2064</v>
      </c>
      <c r="D12" s="25" t="s">
        <v>51</v>
      </c>
      <c r="E12" s="36">
        <v>6937</v>
      </c>
      <c r="F12" s="27">
        <v>7154</v>
      </c>
      <c r="G12" s="62" t="s">
        <v>82</v>
      </c>
      <c r="H12" s="28">
        <v>3.25</v>
      </c>
      <c r="I12" s="29">
        <v>3.39</v>
      </c>
      <c r="J12" s="38">
        <v>30.768999999999998</v>
      </c>
      <c r="K12" s="31">
        <f>+J12*H12</f>
        <v>99.999249999999989</v>
      </c>
      <c r="L12" s="38"/>
      <c r="M12" s="32">
        <f t="shared" si="0"/>
        <v>0</v>
      </c>
      <c r="N12" s="33">
        <f t="shared" si="1"/>
        <v>99.999249999999989</v>
      </c>
      <c r="O12" s="34"/>
      <c r="P12" s="35"/>
    </row>
    <row r="13" spans="2:16">
      <c r="B13" s="2">
        <v>43360</v>
      </c>
      <c r="C13" s="3">
        <v>2064</v>
      </c>
      <c r="D13" s="25" t="s">
        <v>51</v>
      </c>
      <c r="E13" s="36">
        <v>6958</v>
      </c>
      <c r="F13" s="27">
        <v>7203</v>
      </c>
      <c r="G13" s="62" t="s">
        <v>102</v>
      </c>
      <c r="H13" s="28">
        <v>3.25</v>
      </c>
      <c r="I13" s="29">
        <v>3.39</v>
      </c>
      <c r="J13" s="38">
        <v>29.23</v>
      </c>
      <c r="K13" s="31">
        <f>+J13*H13</f>
        <v>94.997500000000002</v>
      </c>
      <c r="L13" s="38"/>
      <c r="M13" s="32">
        <f t="shared" si="0"/>
        <v>0</v>
      </c>
      <c r="N13" s="33">
        <f t="shared" si="1"/>
        <v>94.997500000000002</v>
      </c>
      <c r="O13" s="34"/>
      <c r="P13" s="35"/>
    </row>
    <row r="14" spans="2:16">
      <c r="B14" s="2">
        <v>43364</v>
      </c>
      <c r="C14" s="3">
        <v>2064</v>
      </c>
      <c r="D14" s="25" t="s">
        <v>51</v>
      </c>
      <c r="E14" s="36">
        <v>6975</v>
      </c>
      <c r="F14" s="27">
        <v>7253</v>
      </c>
      <c r="G14" s="62" t="s">
        <v>117</v>
      </c>
      <c r="H14" s="28">
        <v>3.25</v>
      </c>
      <c r="I14" s="29">
        <v>3.39</v>
      </c>
      <c r="J14" s="30">
        <v>35.384599999999999</v>
      </c>
      <c r="K14" s="31">
        <f>+J14*H14</f>
        <v>114.99995</v>
      </c>
      <c r="L14" s="30"/>
      <c r="M14" s="32">
        <f t="shared" si="0"/>
        <v>0</v>
      </c>
      <c r="N14" s="33">
        <f t="shared" si="1"/>
        <v>114.99995</v>
      </c>
      <c r="O14" s="34"/>
      <c r="P14" s="35"/>
    </row>
    <row r="15" spans="2:16">
      <c r="B15" s="2">
        <v>43368</v>
      </c>
      <c r="C15" s="3">
        <v>2064</v>
      </c>
      <c r="D15" s="25" t="s">
        <v>51</v>
      </c>
      <c r="E15" s="36">
        <v>6988</v>
      </c>
      <c r="F15" s="27">
        <v>7297</v>
      </c>
      <c r="G15" s="62" t="s">
        <v>132</v>
      </c>
      <c r="H15" s="28">
        <v>3.25</v>
      </c>
      <c r="I15" s="29">
        <v>3.39</v>
      </c>
      <c r="J15" s="30">
        <v>30.769200000000001</v>
      </c>
      <c r="K15" s="31">
        <f>+J15*H15</f>
        <v>99.999900000000011</v>
      </c>
      <c r="L15" s="30"/>
      <c r="M15" s="32">
        <f t="shared" si="0"/>
        <v>0</v>
      </c>
      <c r="N15" s="33">
        <f t="shared" si="1"/>
        <v>99.999900000000011</v>
      </c>
      <c r="O15" s="34"/>
      <c r="P15" s="35"/>
    </row>
    <row r="16" spans="2:16">
      <c r="B16" s="74"/>
      <c r="C16" s="75"/>
      <c r="D16" s="76"/>
      <c r="E16" s="77"/>
      <c r="F16" s="78"/>
      <c r="G16" s="79"/>
      <c r="H16" s="80"/>
      <c r="I16" s="81"/>
      <c r="J16" s="84">
        <f>SUM(J7:J15)</f>
        <v>254.58280000000002</v>
      </c>
      <c r="K16" s="85">
        <f>SUM(K7:K15)</f>
        <v>824.99266999999998</v>
      </c>
      <c r="L16" s="84">
        <f>SUM(L7:L15)</f>
        <v>11.695</v>
      </c>
      <c r="M16" s="85">
        <f>SUM(M7:M15)</f>
        <v>39.996900000000004</v>
      </c>
      <c r="N16" s="87">
        <f>SUM(N7:N15)</f>
        <v>864.98957000000007</v>
      </c>
      <c r="O16" s="82"/>
      <c r="P16" s="83"/>
    </row>
    <row r="17" spans="2:16">
      <c r="B17" s="2">
        <v>43359</v>
      </c>
      <c r="C17" s="3">
        <v>6584</v>
      </c>
      <c r="D17" s="25" t="s">
        <v>18</v>
      </c>
      <c r="E17" s="36">
        <v>6951</v>
      </c>
      <c r="F17" s="27">
        <v>7191</v>
      </c>
      <c r="G17" s="62" t="s">
        <v>94</v>
      </c>
      <c r="H17" s="28">
        <v>3.25</v>
      </c>
      <c r="I17" s="29">
        <v>3.39</v>
      </c>
      <c r="J17" s="38">
        <v>12.307</v>
      </c>
      <c r="K17" s="31">
        <f t="shared" ref="K17:K27" si="2">+J17*H17</f>
        <v>39.997750000000003</v>
      </c>
      <c r="L17" s="38"/>
      <c r="M17" s="32">
        <f t="shared" ref="M17:M27" si="3">+L17*I17</f>
        <v>0</v>
      </c>
      <c r="N17" s="33">
        <f t="shared" ref="N17:N27" si="4">+M17+K17</f>
        <v>39.997750000000003</v>
      </c>
      <c r="O17" s="34"/>
      <c r="P17" s="35"/>
    </row>
    <row r="18" spans="2:16" ht="15.75" customHeight="1">
      <c r="B18" s="2">
        <v>43372</v>
      </c>
      <c r="C18" s="3">
        <v>6584</v>
      </c>
      <c r="D18" s="25" t="s">
        <v>18</v>
      </c>
      <c r="E18" s="36">
        <v>7009</v>
      </c>
      <c r="F18" s="27">
        <v>7343</v>
      </c>
      <c r="G18" s="62" t="s">
        <v>148</v>
      </c>
      <c r="H18" s="28">
        <v>3.3</v>
      </c>
      <c r="I18" s="29">
        <v>3.39</v>
      </c>
      <c r="J18" s="30">
        <v>12.1212</v>
      </c>
      <c r="K18" s="31">
        <f t="shared" si="2"/>
        <v>39.999959999999994</v>
      </c>
      <c r="L18" s="30"/>
      <c r="M18" s="32">
        <f t="shared" si="3"/>
        <v>0</v>
      </c>
      <c r="N18" s="33">
        <f t="shared" si="4"/>
        <v>39.999959999999994</v>
      </c>
      <c r="O18" s="34"/>
      <c r="P18" s="35"/>
    </row>
    <row r="19" spans="2:16">
      <c r="B19" s="2">
        <v>43361</v>
      </c>
      <c r="C19" s="3">
        <v>6584</v>
      </c>
      <c r="D19" s="25" t="s">
        <v>12</v>
      </c>
      <c r="E19" s="36">
        <v>6962</v>
      </c>
      <c r="F19" s="27">
        <v>7220</v>
      </c>
      <c r="G19" s="62" t="s">
        <v>106</v>
      </c>
      <c r="H19" s="28">
        <v>3.25</v>
      </c>
      <c r="I19" s="29">
        <v>3.39</v>
      </c>
      <c r="J19" s="38">
        <v>12.307</v>
      </c>
      <c r="K19" s="31">
        <f t="shared" si="2"/>
        <v>39.997750000000003</v>
      </c>
      <c r="L19" s="38"/>
      <c r="M19" s="32">
        <f t="shared" si="3"/>
        <v>0</v>
      </c>
      <c r="N19" s="33">
        <f t="shared" si="4"/>
        <v>39.997750000000003</v>
      </c>
      <c r="O19" s="34"/>
      <c r="P19" s="35"/>
    </row>
    <row r="20" spans="2:16">
      <c r="B20" s="2">
        <v>43363</v>
      </c>
      <c r="C20" s="3">
        <v>6584</v>
      </c>
      <c r="D20" s="25" t="s">
        <v>12</v>
      </c>
      <c r="E20" s="36">
        <v>6972</v>
      </c>
      <c r="F20" s="27">
        <v>7240</v>
      </c>
      <c r="G20" s="62">
        <v>301</v>
      </c>
      <c r="H20" s="28">
        <v>3.25</v>
      </c>
      <c r="I20" s="29">
        <v>3.39</v>
      </c>
      <c r="J20" s="30">
        <v>6.1539000000000001</v>
      </c>
      <c r="K20" s="31">
        <f t="shared" si="2"/>
        <v>20.000174999999999</v>
      </c>
      <c r="L20" s="30"/>
      <c r="M20" s="32">
        <f t="shared" si="3"/>
        <v>0</v>
      </c>
      <c r="N20" s="33">
        <f t="shared" si="4"/>
        <v>20.000174999999999</v>
      </c>
      <c r="O20" s="34"/>
      <c r="P20" s="35"/>
    </row>
    <row r="21" spans="2:16">
      <c r="B21" s="2">
        <v>43367</v>
      </c>
      <c r="C21" s="3">
        <v>6584</v>
      </c>
      <c r="D21" s="25" t="s">
        <v>12</v>
      </c>
      <c r="E21" s="36">
        <v>6981</v>
      </c>
      <c r="F21" s="27">
        <v>7279</v>
      </c>
      <c r="G21" s="62" t="s">
        <v>126</v>
      </c>
      <c r="H21" s="28">
        <v>3.25</v>
      </c>
      <c r="I21" s="29">
        <v>3.39</v>
      </c>
      <c r="J21" s="30">
        <v>12.307700000000001</v>
      </c>
      <c r="K21" s="31">
        <f t="shared" si="2"/>
        <v>40.000025000000001</v>
      </c>
      <c r="L21" s="30"/>
      <c r="M21" s="32">
        <f t="shared" si="3"/>
        <v>0</v>
      </c>
      <c r="N21" s="33">
        <f t="shared" si="4"/>
        <v>40.000025000000001</v>
      </c>
      <c r="O21" s="34"/>
      <c r="P21" s="35"/>
    </row>
    <row r="22" spans="2:16">
      <c r="B22" s="2">
        <v>43369</v>
      </c>
      <c r="C22" s="3">
        <v>6584</v>
      </c>
      <c r="D22" s="25" t="s">
        <v>12</v>
      </c>
      <c r="E22" s="36">
        <v>6989</v>
      </c>
      <c r="F22" s="27">
        <v>7303</v>
      </c>
      <c r="G22" s="62" t="s">
        <v>133</v>
      </c>
      <c r="H22" s="28">
        <v>3.3</v>
      </c>
      <c r="I22" s="29">
        <v>3.39</v>
      </c>
      <c r="J22" s="30">
        <v>9.0908999999999995</v>
      </c>
      <c r="K22" s="31">
        <f t="shared" si="2"/>
        <v>29.999969999999998</v>
      </c>
      <c r="L22" s="30"/>
      <c r="M22" s="32">
        <f t="shared" si="3"/>
        <v>0</v>
      </c>
      <c r="N22" s="33">
        <f t="shared" si="4"/>
        <v>29.999969999999998</v>
      </c>
      <c r="O22" s="34"/>
      <c r="P22" s="35"/>
    </row>
    <row r="23" spans="2:16">
      <c r="B23" s="2">
        <v>43370</v>
      </c>
      <c r="C23" s="3">
        <v>6584</v>
      </c>
      <c r="D23" s="25" t="s">
        <v>12</v>
      </c>
      <c r="E23" s="36">
        <v>6991</v>
      </c>
      <c r="F23" s="27">
        <v>7310</v>
      </c>
      <c r="G23" s="62" t="s">
        <v>134</v>
      </c>
      <c r="H23" s="28">
        <v>3.3</v>
      </c>
      <c r="I23" s="29">
        <v>3.39</v>
      </c>
      <c r="J23" s="30">
        <v>9.0908999999999995</v>
      </c>
      <c r="K23" s="31">
        <f t="shared" si="2"/>
        <v>29.999969999999998</v>
      </c>
      <c r="L23" s="30"/>
      <c r="M23" s="32">
        <f t="shared" si="3"/>
        <v>0</v>
      </c>
      <c r="N23" s="33">
        <f t="shared" si="4"/>
        <v>29.999969999999998</v>
      </c>
      <c r="O23" s="34"/>
      <c r="P23" s="35"/>
    </row>
    <row r="24" spans="2:16">
      <c r="B24" s="2">
        <v>43350</v>
      </c>
      <c r="C24" s="64">
        <v>6584</v>
      </c>
      <c r="D24" s="25" t="s">
        <v>69</v>
      </c>
      <c r="E24" s="36">
        <v>6924</v>
      </c>
      <c r="F24" s="27">
        <v>7112</v>
      </c>
      <c r="G24" s="62" t="s">
        <v>70</v>
      </c>
      <c r="H24" s="28">
        <v>3.21</v>
      </c>
      <c r="I24" s="29">
        <v>3.42</v>
      </c>
      <c r="J24" s="30">
        <v>14.018000000000001</v>
      </c>
      <c r="K24" s="31">
        <f t="shared" si="2"/>
        <v>44.997779999999999</v>
      </c>
      <c r="L24" s="30"/>
      <c r="M24" s="32">
        <f t="shared" si="3"/>
        <v>0</v>
      </c>
      <c r="N24" s="33">
        <f t="shared" si="4"/>
        <v>44.997779999999999</v>
      </c>
      <c r="O24" s="34"/>
      <c r="P24" s="37"/>
    </row>
    <row r="25" spans="2:16">
      <c r="B25" s="2">
        <v>43353</v>
      </c>
      <c r="C25" s="3">
        <v>6584</v>
      </c>
      <c r="D25" s="25" t="s">
        <v>69</v>
      </c>
      <c r="E25" s="36">
        <v>6929</v>
      </c>
      <c r="F25" s="27">
        <v>7134</v>
      </c>
      <c r="G25" s="62" t="s">
        <v>75</v>
      </c>
      <c r="H25" s="28">
        <v>3.21</v>
      </c>
      <c r="I25" s="29">
        <v>3.42</v>
      </c>
      <c r="J25" s="30">
        <v>7.7880000000000003</v>
      </c>
      <c r="K25" s="31">
        <f t="shared" si="2"/>
        <v>24.999480000000002</v>
      </c>
      <c r="L25" s="30"/>
      <c r="M25" s="32">
        <f t="shared" si="3"/>
        <v>0</v>
      </c>
      <c r="N25" s="33">
        <f t="shared" si="4"/>
        <v>24.999480000000002</v>
      </c>
      <c r="O25" s="34"/>
      <c r="P25" s="35"/>
    </row>
    <row r="26" spans="2:16">
      <c r="B26" s="2">
        <v>43347</v>
      </c>
      <c r="C26" s="3">
        <v>6584</v>
      </c>
      <c r="D26" s="25" t="s">
        <v>49</v>
      </c>
      <c r="E26" s="36">
        <v>6914</v>
      </c>
      <c r="F26" s="27">
        <v>7081</v>
      </c>
      <c r="G26" s="62" t="s">
        <v>60</v>
      </c>
      <c r="H26" s="28">
        <v>3.21</v>
      </c>
      <c r="I26" s="29">
        <v>3.42</v>
      </c>
      <c r="J26" s="30">
        <v>12.461</v>
      </c>
      <c r="K26" s="31">
        <f t="shared" si="2"/>
        <v>39.999810000000004</v>
      </c>
      <c r="L26" s="30"/>
      <c r="M26" s="32">
        <f t="shared" si="3"/>
        <v>0</v>
      </c>
      <c r="N26" s="33">
        <f t="shared" si="4"/>
        <v>39.999810000000004</v>
      </c>
      <c r="O26" s="34"/>
      <c r="P26" s="35"/>
    </row>
    <row r="27" spans="2:16">
      <c r="B27" s="2">
        <v>43356</v>
      </c>
      <c r="C27" s="3">
        <v>6584</v>
      </c>
      <c r="D27" s="25" t="s">
        <v>49</v>
      </c>
      <c r="E27" s="36">
        <v>6940</v>
      </c>
      <c r="F27" s="27">
        <v>7163</v>
      </c>
      <c r="G27" s="62" t="s">
        <v>84</v>
      </c>
      <c r="H27" s="28">
        <v>3.25</v>
      </c>
      <c r="I27" s="29">
        <v>3.39</v>
      </c>
      <c r="J27" s="38">
        <v>10.769</v>
      </c>
      <c r="K27" s="31">
        <f t="shared" si="2"/>
        <v>34.999250000000004</v>
      </c>
      <c r="L27" s="38"/>
      <c r="M27" s="32">
        <f t="shared" si="3"/>
        <v>0</v>
      </c>
      <c r="N27" s="33">
        <f t="shared" si="4"/>
        <v>34.999250000000004</v>
      </c>
      <c r="O27" s="34"/>
      <c r="P27" s="35"/>
    </row>
    <row r="28" spans="2:16">
      <c r="B28" s="74"/>
      <c r="C28" s="75"/>
      <c r="D28" s="76"/>
      <c r="E28" s="77"/>
      <c r="F28" s="78"/>
      <c r="G28" s="79"/>
      <c r="H28" s="80"/>
      <c r="I28" s="81"/>
      <c r="J28" s="88">
        <f>SUM(J17:J27)</f>
        <v>118.41460000000001</v>
      </c>
      <c r="K28" s="85">
        <f>SUM(K17:K27)</f>
        <v>384.99191999999999</v>
      </c>
      <c r="L28" s="88">
        <f>SUM(L17:L27)</f>
        <v>0</v>
      </c>
      <c r="M28" s="85">
        <f>SUM(M17:M27)</f>
        <v>0</v>
      </c>
      <c r="N28" s="87">
        <f>SUM(N17:N27)</f>
        <v>384.99191999999999</v>
      </c>
      <c r="O28" s="82"/>
      <c r="P28" s="83"/>
    </row>
    <row r="29" spans="2:16">
      <c r="B29" s="2">
        <v>43367</v>
      </c>
      <c r="C29" s="3">
        <v>8045</v>
      </c>
      <c r="D29" s="25" t="s">
        <v>58</v>
      </c>
      <c r="E29" s="36">
        <v>6980</v>
      </c>
      <c r="F29" s="27">
        <v>7284</v>
      </c>
      <c r="G29" s="62" t="s">
        <v>123</v>
      </c>
      <c r="H29" s="28">
        <v>3.25</v>
      </c>
      <c r="I29" s="29">
        <v>3.39</v>
      </c>
      <c r="J29" s="30">
        <v>15.384600000000001</v>
      </c>
      <c r="K29" s="31">
        <f t="shared" ref="K29:K42" si="5">+J29*H29</f>
        <v>49.999950000000005</v>
      </c>
      <c r="L29" s="30"/>
      <c r="M29" s="32">
        <f>+L29*I29</f>
        <v>0</v>
      </c>
      <c r="N29" s="33">
        <f t="shared" ref="N29:N42" si="6">+M29+K29</f>
        <v>49.999950000000005</v>
      </c>
      <c r="O29" s="34"/>
      <c r="P29" s="35"/>
    </row>
    <row r="30" spans="2:16">
      <c r="B30" s="2">
        <v>43352</v>
      </c>
      <c r="C30" s="3">
        <v>8045</v>
      </c>
      <c r="D30" s="25" t="s">
        <v>18</v>
      </c>
      <c r="E30" s="36">
        <v>6927</v>
      </c>
      <c r="F30" s="27">
        <v>7125</v>
      </c>
      <c r="G30" s="62" t="s">
        <v>72</v>
      </c>
      <c r="H30" s="28">
        <v>3.21</v>
      </c>
      <c r="I30" s="29">
        <v>3.42</v>
      </c>
      <c r="J30" s="30"/>
      <c r="K30" s="31">
        <f t="shared" si="5"/>
        <v>0</v>
      </c>
      <c r="L30" s="30">
        <v>11.69</v>
      </c>
      <c r="M30" s="32">
        <v>40</v>
      </c>
      <c r="N30" s="33">
        <f t="shared" si="6"/>
        <v>40</v>
      </c>
      <c r="O30" s="34"/>
      <c r="P30" s="35"/>
    </row>
    <row r="31" spans="2:16">
      <c r="B31" s="2">
        <v>43347</v>
      </c>
      <c r="C31" s="3">
        <v>8045</v>
      </c>
      <c r="D31" s="25" t="s">
        <v>16</v>
      </c>
      <c r="E31" s="26">
        <v>6912</v>
      </c>
      <c r="F31" s="27">
        <v>7082</v>
      </c>
      <c r="G31" s="62" t="s">
        <v>57</v>
      </c>
      <c r="H31" s="28">
        <v>3.21</v>
      </c>
      <c r="I31" s="29">
        <v>3.42</v>
      </c>
      <c r="J31" s="30"/>
      <c r="K31" s="31">
        <f t="shared" si="5"/>
        <v>0</v>
      </c>
      <c r="L31" s="30">
        <v>10.233000000000001</v>
      </c>
      <c r="M31" s="32">
        <v>35</v>
      </c>
      <c r="N31" s="33">
        <f t="shared" si="6"/>
        <v>35</v>
      </c>
      <c r="O31" s="34"/>
      <c r="P31" s="35"/>
    </row>
    <row r="32" spans="2:16">
      <c r="B32" s="2">
        <v>43350</v>
      </c>
      <c r="C32" s="3">
        <v>8045</v>
      </c>
      <c r="D32" s="25" t="s">
        <v>16</v>
      </c>
      <c r="E32" s="36">
        <v>6923</v>
      </c>
      <c r="F32" s="27">
        <v>7111</v>
      </c>
      <c r="G32" s="62" t="s">
        <v>68</v>
      </c>
      <c r="H32" s="28">
        <v>3.21</v>
      </c>
      <c r="I32" s="29">
        <v>3.42</v>
      </c>
      <c r="J32" s="30"/>
      <c r="K32" s="31">
        <f t="shared" si="5"/>
        <v>0</v>
      </c>
      <c r="L32" s="30">
        <v>11.695</v>
      </c>
      <c r="M32" s="32">
        <f t="shared" ref="M32:M42" si="7">+L32*I32</f>
        <v>39.996900000000004</v>
      </c>
      <c r="N32" s="33">
        <f t="shared" si="6"/>
        <v>39.996900000000004</v>
      </c>
      <c r="O32" s="34"/>
      <c r="P32" s="35"/>
    </row>
    <row r="33" spans="2:16">
      <c r="B33" s="2">
        <v>43353</v>
      </c>
      <c r="C33" s="3">
        <v>8045</v>
      </c>
      <c r="D33" s="25" t="s">
        <v>16</v>
      </c>
      <c r="E33" s="36">
        <v>6930</v>
      </c>
      <c r="F33" s="27">
        <v>7136</v>
      </c>
      <c r="G33" s="62" t="s">
        <v>76</v>
      </c>
      <c r="H33" s="28">
        <v>3.21</v>
      </c>
      <c r="I33" s="29">
        <v>3.42</v>
      </c>
      <c r="J33" s="30"/>
      <c r="K33" s="31">
        <f t="shared" si="5"/>
        <v>0</v>
      </c>
      <c r="L33" s="30">
        <v>8.7710000000000008</v>
      </c>
      <c r="M33" s="32">
        <f t="shared" si="7"/>
        <v>29.996820000000003</v>
      </c>
      <c r="N33" s="33">
        <f t="shared" si="6"/>
        <v>29.996820000000003</v>
      </c>
      <c r="O33" s="34"/>
      <c r="P33" s="35"/>
    </row>
    <row r="34" spans="2:16">
      <c r="B34" s="2">
        <v>43354</v>
      </c>
      <c r="C34" s="3">
        <v>8045</v>
      </c>
      <c r="D34" s="25" t="s">
        <v>16</v>
      </c>
      <c r="E34" s="36">
        <v>6931</v>
      </c>
      <c r="F34" s="27">
        <v>7140</v>
      </c>
      <c r="G34" s="62" t="s">
        <v>77</v>
      </c>
      <c r="H34" s="28">
        <v>3.21</v>
      </c>
      <c r="I34" s="29">
        <v>3.42</v>
      </c>
      <c r="J34" s="30"/>
      <c r="K34" s="31">
        <f t="shared" si="5"/>
        <v>0</v>
      </c>
      <c r="L34" s="30">
        <v>10.233000000000001</v>
      </c>
      <c r="M34" s="32">
        <f t="shared" si="7"/>
        <v>34.996859999999998</v>
      </c>
      <c r="N34" s="33">
        <f t="shared" si="6"/>
        <v>34.996859999999998</v>
      </c>
      <c r="O34" s="34"/>
      <c r="P34" s="35"/>
    </row>
    <row r="35" spans="2:16">
      <c r="B35" s="2">
        <v>43355</v>
      </c>
      <c r="C35" s="3">
        <v>8045</v>
      </c>
      <c r="D35" s="25" t="s">
        <v>16</v>
      </c>
      <c r="E35" s="36">
        <v>6936</v>
      </c>
      <c r="F35" s="27">
        <v>7150</v>
      </c>
      <c r="G35" s="62" t="s">
        <v>81</v>
      </c>
      <c r="H35" s="28">
        <v>3.25</v>
      </c>
      <c r="I35" s="29">
        <v>3.39</v>
      </c>
      <c r="J35" s="38"/>
      <c r="K35" s="31">
        <f t="shared" si="5"/>
        <v>0</v>
      </c>
      <c r="L35" s="38">
        <v>11.798999999999999</v>
      </c>
      <c r="M35" s="32">
        <f t="shared" si="7"/>
        <v>39.998609999999999</v>
      </c>
      <c r="N35" s="33">
        <f t="shared" si="6"/>
        <v>39.998609999999999</v>
      </c>
      <c r="O35" s="34"/>
      <c r="P35" s="35"/>
    </row>
    <row r="36" spans="2:16">
      <c r="B36" s="2">
        <v>43356</v>
      </c>
      <c r="C36" s="3">
        <v>8045</v>
      </c>
      <c r="D36" s="25" t="s">
        <v>16</v>
      </c>
      <c r="E36" s="36">
        <v>6941</v>
      </c>
      <c r="F36" s="27">
        <v>7164</v>
      </c>
      <c r="G36" s="62">
        <v>84</v>
      </c>
      <c r="H36" s="28">
        <v>3.25</v>
      </c>
      <c r="I36" s="29">
        <v>3.39</v>
      </c>
      <c r="J36" s="38"/>
      <c r="K36" s="31">
        <f t="shared" si="5"/>
        <v>0</v>
      </c>
      <c r="L36" s="38">
        <v>14.749000000000001</v>
      </c>
      <c r="M36" s="32">
        <f t="shared" si="7"/>
        <v>49.999110000000002</v>
      </c>
      <c r="N36" s="33">
        <f t="shared" si="6"/>
        <v>49.999110000000002</v>
      </c>
      <c r="O36" s="39"/>
      <c r="P36" s="35"/>
    </row>
    <row r="37" spans="2:16">
      <c r="B37" s="2">
        <v>43361</v>
      </c>
      <c r="C37" s="3">
        <v>8045</v>
      </c>
      <c r="D37" s="25" t="s">
        <v>16</v>
      </c>
      <c r="E37" s="36">
        <v>6960</v>
      </c>
      <c r="F37" s="27">
        <v>7208</v>
      </c>
      <c r="G37" s="62" t="s">
        <v>104</v>
      </c>
      <c r="H37" s="28">
        <v>3.25</v>
      </c>
      <c r="I37" s="29">
        <v>3.39</v>
      </c>
      <c r="J37" s="38"/>
      <c r="K37" s="31">
        <f t="shared" si="5"/>
        <v>0</v>
      </c>
      <c r="L37" s="38">
        <v>11.798999999999999</v>
      </c>
      <c r="M37" s="32">
        <f t="shared" si="7"/>
        <v>39.998609999999999</v>
      </c>
      <c r="N37" s="33">
        <f t="shared" si="6"/>
        <v>39.998609999999999</v>
      </c>
      <c r="O37" s="34"/>
      <c r="P37" s="35"/>
    </row>
    <row r="38" spans="2:16">
      <c r="B38" s="2">
        <v>43362</v>
      </c>
      <c r="C38" s="3">
        <v>8045</v>
      </c>
      <c r="D38" s="25" t="s">
        <v>16</v>
      </c>
      <c r="E38" s="36">
        <v>6971</v>
      </c>
      <c r="F38" s="27">
        <v>7232</v>
      </c>
      <c r="G38" s="62" t="s">
        <v>114</v>
      </c>
      <c r="H38" s="28">
        <v>3.25</v>
      </c>
      <c r="I38" s="29">
        <v>3.39</v>
      </c>
      <c r="J38" s="30"/>
      <c r="K38" s="31">
        <f t="shared" si="5"/>
        <v>0</v>
      </c>
      <c r="L38" s="30">
        <v>11.7994</v>
      </c>
      <c r="M38" s="32">
        <f t="shared" si="7"/>
        <v>39.999966000000001</v>
      </c>
      <c r="N38" s="33">
        <f t="shared" si="6"/>
        <v>39.999966000000001</v>
      </c>
      <c r="O38" s="34"/>
      <c r="P38" s="35"/>
    </row>
    <row r="39" spans="2:16">
      <c r="B39" s="2">
        <v>43364</v>
      </c>
      <c r="C39" s="3">
        <v>8045</v>
      </c>
      <c r="D39" s="25" t="s">
        <v>16</v>
      </c>
      <c r="E39" s="36">
        <v>6976</v>
      </c>
      <c r="F39" s="27">
        <v>7254</v>
      </c>
      <c r="G39" s="62" t="s">
        <v>119</v>
      </c>
      <c r="H39" s="28">
        <v>3.25</v>
      </c>
      <c r="I39" s="29">
        <v>3.39</v>
      </c>
      <c r="J39" s="30">
        <v>12.307700000000001</v>
      </c>
      <c r="K39" s="31">
        <f t="shared" si="5"/>
        <v>40.000025000000001</v>
      </c>
      <c r="L39" s="30"/>
      <c r="M39" s="32">
        <f t="shared" si="7"/>
        <v>0</v>
      </c>
      <c r="N39" s="33">
        <f t="shared" si="6"/>
        <v>40.000025000000001</v>
      </c>
      <c r="O39" s="34"/>
      <c r="P39" s="35"/>
    </row>
    <row r="40" spans="2:16">
      <c r="B40" s="2">
        <v>43367</v>
      </c>
      <c r="C40" s="3">
        <v>8045</v>
      </c>
      <c r="D40" s="25" t="s">
        <v>16</v>
      </c>
      <c r="E40" s="36">
        <v>6984</v>
      </c>
      <c r="F40" s="27">
        <v>7296</v>
      </c>
      <c r="G40" s="62" t="s">
        <v>127</v>
      </c>
      <c r="H40" s="28">
        <v>3.25</v>
      </c>
      <c r="I40" s="29">
        <v>3.39</v>
      </c>
      <c r="J40" s="30"/>
      <c r="K40" s="31">
        <f t="shared" si="5"/>
        <v>0</v>
      </c>
      <c r="L40" s="30">
        <v>11.7994</v>
      </c>
      <c r="M40" s="32">
        <f t="shared" si="7"/>
        <v>39.999966000000001</v>
      </c>
      <c r="N40" s="33">
        <f t="shared" si="6"/>
        <v>39.999966000000001</v>
      </c>
      <c r="O40" s="34"/>
      <c r="P40" s="35"/>
    </row>
    <row r="41" spans="2:16">
      <c r="B41" s="2">
        <v>43368</v>
      </c>
      <c r="C41" s="3">
        <v>8045</v>
      </c>
      <c r="D41" s="25" t="s">
        <v>16</v>
      </c>
      <c r="E41" s="36">
        <v>6987</v>
      </c>
      <c r="F41" s="27">
        <v>7293</v>
      </c>
      <c r="G41" s="62" t="s">
        <v>131</v>
      </c>
      <c r="H41" s="28">
        <v>3.25</v>
      </c>
      <c r="I41" s="29">
        <v>3.39</v>
      </c>
      <c r="J41" s="30">
        <v>10.7692</v>
      </c>
      <c r="K41" s="31">
        <f t="shared" si="5"/>
        <v>34.999899999999997</v>
      </c>
      <c r="L41" s="30"/>
      <c r="M41" s="32">
        <f t="shared" si="7"/>
        <v>0</v>
      </c>
      <c r="N41" s="33">
        <f t="shared" si="6"/>
        <v>34.999899999999997</v>
      </c>
      <c r="O41" s="34"/>
      <c r="P41" s="35"/>
    </row>
    <row r="42" spans="2:16">
      <c r="B42" s="2">
        <v>43371</v>
      </c>
      <c r="C42" s="3">
        <v>8045</v>
      </c>
      <c r="D42" s="25" t="s">
        <v>16</v>
      </c>
      <c r="E42" s="36">
        <v>6997</v>
      </c>
      <c r="F42" s="27">
        <v>7316</v>
      </c>
      <c r="G42" s="62" t="s">
        <v>140</v>
      </c>
      <c r="H42" s="28">
        <v>3.3</v>
      </c>
      <c r="I42" s="29">
        <v>3.39</v>
      </c>
      <c r="J42" s="30"/>
      <c r="K42" s="31">
        <f t="shared" si="5"/>
        <v>0</v>
      </c>
      <c r="L42" s="30">
        <v>11.7994</v>
      </c>
      <c r="M42" s="32">
        <f t="shared" si="7"/>
        <v>39.999966000000001</v>
      </c>
      <c r="N42" s="33">
        <f t="shared" si="6"/>
        <v>39.999966000000001</v>
      </c>
      <c r="O42" s="34"/>
      <c r="P42" s="35"/>
    </row>
    <row r="43" spans="2:16">
      <c r="B43" s="74"/>
      <c r="C43" s="75"/>
      <c r="D43" s="76"/>
      <c r="E43" s="77"/>
      <c r="F43" s="78"/>
      <c r="G43" s="79"/>
      <c r="H43" s="80"/>
      <c r="I43" s="81"/>
      <c r="J43" s="84">
        <f>SUM(J29:J42)</f>
        <v>38.461500000000001</v>
      </c>
      <c r="K43" s="85">
        <f>SUM(K29:K42)</f>
        <v>124.999875</v>
      </c>
      <c r="L43" s="84">
        <f>SUM(L29:L42)</f>
        <v>126.36720000000001</v>
      </c>
      <c r="M43" s="85">
        <f>SUM(M29:M42)</f>
        <v>429.98680799999988</v>
      </c>
      <c r="N43" s="87">
        <f>SUM(N29:N42)</f>
        <v>554.98668299999997</v>
      </c>
      <c r="O43" s="82"/>
      <c r="P43" s="83"/>
    </row>
    <row r="44" spans="2:16">
      <c r="B44" s="2">
        <v>43346</v>
      </c>
      <c r="C44" s="3">
        <v>8417</v>
      </c>
      <c r="D44" s="25" t="s">
        <v>25</v>
      </c>
      <c r="E44" s="26">
        <v>6910</v>
      </c>
      <c r="F44" s="27">
        <v>7069</v>
      </c>
      <c r="G44" s="62" t="s">
        <v>54</v>
      </c>
      <c r="H44" s="28">
        <v>3.21</v>
      </c>
      <c r="I44" s="29">
        <v>3.42</v>
      </c>
      <c r="J44" s="30">
        <v>9.3450000000000006</v>
      </c>
      <c r="K44" s="31">
        <f>+J44*H44</f>
        <v>29.997450000000001</v>
      </c>
      <c r="L44" s="30"/>
      <c r="M44" s="32">
        <f t="shared" ref="M44:M55" si="8">+L44*I44</f>
        <v>0</v>
      </c>
      <c r="N44" s="33">
        <f t="shared" ref="N44:N55" si="9">+M44+K44</f>
        <v>29.997450000000001</v>
      </c>
      <c r="O44" s="34"/>
      <c r="P44" s="35"/>
    </row>
    <row r="45" spans="2:16">
      <c r="B45" s="2">
        <v>43348</v>
      </c>
      <c r="C45" s="3">
        <v>8417</v>
      </c>
      <c r="D45" s="25" t="s">
        <v>25</v>
      </c>
      <c r="E45" s="36">
        <v>6921</v>
      </c>
      <c r="F45" s="27">
        <v>7095</v>
      </c>
      <c r="G45" s="62" t="s">
        <v>65</v>
      </c>
      <c r="H45" s="28">
        <v>3.21</v>
      </c>
      <c r="I45" s="29">
        <v>3.42</v>
      </c>
      <c r="J45" s="30">
        <v>9.3450000000000006</v>
      </c>
      <c r="K45" s="31">
        <f>+J45*H45</f>
        <v>29.997450000000001</v>
      </c>
      <c r="L45" s="30"/>
      <c r="M45" s="32">
        <f t="shared" si="8"/>
        <v>0</v>
      </c>
      <c r="N45" s="33">
        <f t="shared" si="9"/>
        <v>29.997450000000001</v>
      </c>
      <c r="O45" s="34"/>
      <c r="P45" s="35"/>
    </row>
    <row r="46" spans="2:16">
      <c r="B46" s="2">
        <v>43350</v>
      </c>
      <c r="C46" s="3">
        <v>8417</v>
      </c>
      <c r="D46" s="25" t="s">
        <v>25</v>
      </c>
      <c r="E46" s="36">
        <v>6925</v>
      </c>
      <c r="F46" s="27">
        <v>7113</v>
      </c>
      <c r="G46" s="62" t="s">
        <v>71</v>
      </c>
      <c r="H46" s="28">
        <v>3.21</v>
      </c>
      <c r="I46" s="29">
        <v>3.42</v>
      </c>
      <c r="J46" s="30">
        <v>12.461</v>
      </c>
      <c r="K46" s="31">
        <f>+J46*H46</f>
        <v>39.999810000000004</v>
      </c>
      <c r="L46" s="30"/>
      <c r="M46" s="32">
        <f t="shared" si="8"/>
        <v>0</v>
      </c>
      <c r="N46" s="33">
        <f t="shared" si="9"/>
        <v>39.999810000000004</v>
      </c>
      <c r="O46" s="34"/>
      <c r="P46" s="35"/>
    </row>
    <row r="47" spans="2:16">
      <c r="B47" s="2">
        <v>43355</v>
      </c>
      <c r="C47" s="3">
        <v>8417</v>
      </c>
      <c r="D47" s="25" t="s">
        <v>25</v>
      </c>
      <c r="E47" s="36">
        <v>6938</v>
      </c>
      <c r="F47" s="27">
        <v>7153</v>
      </c>
      <c r="G47" s="62" t="s">
        <v>83</v>
      </c>
      <c r="H47" s="28">
        <v>3.25</v>
      </c>
      <c r="I47" s="29">
        <v>3.39</v>
      </c>
      <c r="J47" s="38">
        <v>10.769</v>
      </c>
      <c r="K47" s="31">
        <v>35</v>
      </c>
      <c r="L47" s="38"/>
      <c r="M47" s="32">
        <f t="shared" si="8"/>
        <v>0</v>
      </c>
      <c r="N47" s="33">
        <f t="shared" si="9"/>
        <v>35</v>
      </c>
      <c r="O47" s="34"/>
      <c r="P47" s="35"/>
    </row>
    <row r="48" spans="2:16">
      <c r="B48" s="2">
        <v>43357</v>
      </c>
      <c r="C48" s="3">
        <v>8417</v>
      </c>
      <c r="D48" s="25" t="s">
        <v>25</v>
      </c>
      <c r="E48" s="36">
        <v>6947</v>
      </c>
      <c r="F48" s="27">
        <v>7179</v>
      </c>
      <c r="G48" s="62" t="s">
        <v>89</v>
      </c>
      <c r="H48" s="28">
        <v>3.25</v>
      </c>
      <c r="I48" s="29">
        <v>3.39</v>
      </c>
      <c r="J48" s="38">
        <v>12.307</v>
      </c>
      <c r="K48" s="31">
        <f t="shared" ref="K48:K55" si="10">+J48*H48</f>
        <v>39.997750000000003</v>
      </c>
      <c r="L48" s="38"/>
      <c r="M48" s="32">
        <f t="shared" si="8"/>
        <v>0</v>
      </c>
      <c r="N48" s="33">
        <f t="shared" si="9"/>
        <v>39.997750000000003</v>
      </c>
      <c r="O48" s="34"/>
      <c r="P48" s="35"/>
    </row>
    <row r="49" spans="2:16">
      <c r="B49" s="2">
        <v>43329</v>
      </c>
      <c r="C49" s="3">
        <v>8417</v>
      </c>
      <c r="D49" s="25" t="s">
        <v>25</v>
      </c>
      <c r="E49" s="36">
        <v>6959</v>
      </c>
      <c r="F49" s="27">
        <v>7204</v>
      </c>
      <c r="G49" s="62" t="s">
        <v>103</v>
      </c>
      <c r="H49" s="28">
        <v>3.25</v>
      </c>
      <c r="I49" s="29">
        <v>3.39</v>
      </c>
      <c r="J49" s="38">
        <v>10.769</v>
      </c>
      <c r="K49" s="31">
        <f t="shared" si="10"/>
        <v>34.999250000000004</v>
      </c>
      <c r="L49" s="38"/>
      <c r="M49" s="32">
        <f t="shared" si="8"/>
        <v>0</v>
      </c>
      <c r="N49" s="33">
        <f t="shared" si="9"/>
        <v>34.999250000000004</v>
      </c>
      <c r="O49" s="34"/>
      <c r="P49" s="35"/>
    </row>
    <row r="50" spans="2:16">
      <c r="B50" s="2">
        <v>43362</v>
      </c>
      <c r="C50" s="3">
        <v>8417</v>
      </c>
      <c r="D50" s="25" t="s">
        <v>25</v>
      </c>
      <c r="E50" s="36">
        <v>6970</v>
      </c>
      <c r="F50" s="27">
        <v>7239</v>
      </c>
      <c r="G50" s="62" t="s">
        <v>113</v>
      </c>
      <c r="H50" s="28">
        <v>3.25</v>
      </c>
      <c r="I50" s="29">
        <v>3.39</v>
      </c>
      <c r="J50" s="30">
        <v>10.7692</v>
      </c>
      <c r="K50" s="31">
        <f t="shared" si="10"/>
        <v>34.999899999999997</v>
      </c>
      <c r="L50" s="30"/>
      <c r="M50" s="32">
        <f t="shared" si="8"/>
        <v>0</v>
      </c>
      <c r="N50" s="33">
        <f t="shared" si="9"/>
        <v>34.999899999999997</v>
      </c>
      <c r="O50" s="34"/>
      <c r="P50" s="35"/>
    </row>
    <row r="51" spans="2:16">
      <c r="B51" s="2">
        <v>43370</v>
      </c>
      <c r="C51" s="3">
        <v>8417</v>
      </c>
      <c r="D51" s="25" t="s">
        <v>25</v>
      </c>
      <c r="E51" s="36">
        <v>6992</v>
      </c>
      <c r="F51" s="27">
        <v>7309</v>
      </c>
      <c r="G51" s="62" t="s">
        <v>135</v>
      </c>
      <c r="H51" s="28">
        <v>3.3</v>
      </c>
      <c r="I51" s="29">
        <v>3.39</v>
      </c>
      <c r="J51" s="30">
        <v>7.5758000000000001</v>
      </c>
      <c r="K51" s="31">
        <f t="shared" si="10"/>
        <v>25.000139999999998</v>
      </c>
      <c r="L51" s="30"/>
      <c r="M51" s="32">
        <f t="shared" si="8"/>
        <v>0</v>
      </c>
      <c r="N51" s="33">
        <f t="shared" si="9"/>
        <v>25.000139999999998</v>
      </c>
      <c r="O51" s="34"/>
      <c r="P51" s="35"/>
    </row>
    <row r="52" spans="2:16">
      <c r="B52" s="2">
        <v>43260</v>
      </c>
      <c r="C52" s="3">
        <v>8417</v>
      </c>
      <c r="D52" s="25" t="s">
        <v>18</v>
      </c>
      <c r="E52" s="36">
        <v>6926</v>
      </c>
      <c r="F52" s="27">
        <v>7124</v>
      </c>
      <c r="G52" s="62" t="s">
        <v>73</v>
      </c>
      <c r="H52" s="28">
        <v>3.21</v>
      </c>
      <c r="I52" s="29">
        <v>3.42</v>
      </c>
      <c r="J52" s="30">
        <v>12.46</v>
      </c>
      <c r="K52" s="31">
        <f t="shared" si="10"/>
        <v>39.996600000000001</v>
      </c>
      <c r="L52" s="30"/>
      <c r="M52" s="32">
        <f t="shared" si="8"/>
        <v>0</v>
      </c>
      <c r="N52" s="33">
        <f t="shared" si="9"/>
        <v>39.996600000000001</v>
      </c>
      <c r="O52" s="34"/>
      <c r="P52" s="35"/>
    </row>
    <row r="53" spans="2:16">
      <c r="B53" s="2">
        <v>43365</v>
      </c>
      <c r="C53" s="3">
        <v>8417</v>
      </c>
      <c r="D53" s="25" t="s">
        <v>18</v>
      </c>
      <c r="E53" s="36">
        <v>6979</v>
      </c>
      <c r="F53" s="27">
        <v>7262</v>
      </c>
      <c r="G53" s="62" t="s">
        <v>122</v>
      </c>
      <c r="H53" s="28">
        <v>3.25</v>
      </c>
      <c r="I53" s="29">
        <v>3.39</v>
      </c>
      <c r="J53" s="30">
        <v>12.307700000000001</v>
      </c>
      <c r="K53" s="31">
        <f t="shared" si="10"/>
        <v>40.000025000000001</v>
      </c>
      <c r="L53" s="30"/>
      <c r="M53" s="32">
        <f t="shared" si="8"/>
        <v>0</v>
      </c>
      <c r="N53" s="33">
        <f t="shared" si="9"/>
        <v>40.000025000000001</v>
      </c>
      <c r="O53" s="34"/>
      <c r="P53" s="35"/>
    </row>
    <row r="54" spans="2:16">
      <c r="B54" s="2">
        <v>43372</v>
      </c>
      <c r="C54" s="3">
        <v>8417</v>
      </c>
      <c r="D54" s="25" t="s">
        <v>18</v>
      </c>
      <c r="E54" s="36">
        <v>7008</v>
      </c>
      <c r="F54" s="27">
        <v>7337</v>
      </c>
      <c r="G54" s="62" t="s">
        <v>149</v>
      </c>
      <c r="H54" s="28">
        <v>3.3</v>
      </c>
      <c r="I54" s="29">
        <v>3.39</v>
      </c>
      <c r="J54" s="30">
        <v>9.0908999999999995</v>
      </c>
      <c r="K54" s="31">
        <f t="shared" si="10"/>
        <v>29.999969999999998</v>
      </c>
      <c r="L54" s="30"/>
      <c r="M54" s="32">
        <f t="shared" si="8"/>
        <v>0</v>
      </c>
      <c r="N54" s="33">
        <f t="shared" si="9"/>
        <v>29.999969999999998</v>
      </c>
      <c r="O54" s="34"/>
      <c r="P54" s="35"/>
    </row>
    <row r="55" spans="2:16">
      <c r="B55" s="2">
        <v>43371</v>
      </c>
      <c r="C55" s="3">
        <v>8417</v>
      </c>
      <c r="D55" s="25" t="s">
        <v>69</v>
      </c>
      <c r="E55" s="36">
        <v>7004</v>
      </c>
      <c r="F55" s="27">
        <v>7326</v>
      </c>
      <c r="G55" s="62" t="s">
        <v>145</v>
      </c>
      <c r="H55" s="28">
        <v>3.3</v>
      </c>
      <c r="I55" s="29">
        <v>3.39</v>
      </c>
      <c r="J55" s="30">
        <v>12.1212</v>
      </c>
      <c r="K55" s="31">
        <f t="shared" si="10"/>
        <v>39.999959999999994</v>
      </c>
      <c r="L55" s="30"/>
      <c r="M55" s="32">
        <f t="shared" si="8"/>
        <v>0</v>
      </c>
      <c r="N55" s="33">
        <f t="shared" si="9"/>
        <v>39.999959999999994</v>
      </c>
      <c r="O55" s="34"/>
      <c r="P55" s="35"/>
    </row>
    <row r="56" spans="2:16">
      <c r="B56" s="74"/>
      <c r="C56" s="75"/>
      <c r="D56" s="76"/>
      <c r="E56" s="77"/>
      <c r="F56" s="78"/>
      <c r="G56" s="79"/>
      <c r="H56" s="80"/>
      <c r="I56" s="81"/>
      <c r="J56" s="84">
        <f>SUM(J44:J55)</f>
        <v>129.32080000000002</v>
      </c>
      <c r="K56" s="85">
        <f>SUM(K44:K55)</f>
        <v>419.98830500000003</v>
      </c>
      <c r="L56" s="84">
        <f>SUM(L44:L55)</f>
        <v>0</v>
      </c>
      <c r="M56" s="85">
        <f>SUM(M44:M55)</f>
        <v>0</v>
      </c>
      <c r="N56" s="87">
        <f>SUM(N44:N55)</f>
        <v>419.98830500000003</v>
      </c>
      <c r="O56" s="82"/>
      <c r="P56" s="83"/>
    </row>
    <row r="57" spans="2:16">
      <c r="B57" s="2">
        <v>43348</v>
      </c>
      <c r="C57" s="3">
        <v>10391</v>
      </c>
      <c r="D57" s="25" t="s">
        <v>21</v>
      </c>
      <c r="E57" s="36">
        <v>6918</v>
      </c>
      <c r="F57" s="27">
        <v>7093</v>
      </c>
      <c r="G57" s="62" t="s">
        <v>63</v>
      </c>
      <c r="H57" s="28">
        <v>3.21</v>
      </c>
      <c r="I57" s="29">
        <v>3.42</v>
      </c>
      <c r="J57" s="30">
        <v>31.152000000000001</v>
      </c>
      <c r="K57" s="31">
        <f>+J57*H57</f>
        <v>99.997920000000008</v>
      </c>
      <c r="L57" s="30"/>
      <c r="M57" s="32">
        <f>+L57*I57</f>
        <v>0</v>
      </c>
      <c r="N57" s="33">
        <f>+M57+K57</f>
        <v>99.997920000000008</v>
      </c>
      <c r="O57" s="34"/>
      <c r="P57" s="35"/>
    </row>
    <row r="58" spans="2:16">
      <c r="B58" s="2">
        <v>43354</v>
      </c>
      <c r="C58" s="3">
        <v>10391</v>
      </c>
      <c r="D58" s="25" t="s">
        <v>21</v>
      </c>
      <c r="E58" s="36">
        <v>6932</v>
      </c>
      <c r="F58" s="27">
        <v>7141</v>
      </c>
      <c r="G58" s="62" t="s">
        <v>78</v>
      </c>
      <c r="H58" s="28">
        <v>3.21</v>
      </c>
      <c r="I58" s="29">
        <v>3.42</v>
      </c>
      <c r="J58" s="30">
        <v>24.922000000000001</v>
      </c>
      <c r="K58" s="31">
        <f>+J58*H58</f>
        <v>79.999620000000007</v>
      </c>
      <c r="L58" s="30"/>
      <c r="M58" s="32">
        <f>+L58*I58</f>
        <v>0</v>
      </c>
      <c r="N58" s="33">
        <f>+M58+K58</f>
        <v>79.999620000000007</v>
      </c>
      <c r="O58" s="34"/>
      <c r="P58" s="35"/>
    </row>
    <row r="59" spans="2:16">
      <c r="B59" s="2">
        <v>43357</v>
      </c>
      <c r="C59" s="3">
        <v>10391</v>
      </c>
      <c r="D59" s="25" t="s">
        <v>21</v>
      </c>
      <c r="E59" s="36">
        <v>6946</v>
      </c>
      <c r="F59" s="27">
        <v>7178</v>
      </c>
      <c r="G59" s="62" t="s">
        <v>88</v>
      </c>
      <c r="H59" s="28">
        <v>3.25</v>
      </c>
      <c r="I59" s="29">
        <v>3.39</v>
      </c>
      <c r="J59" s="38">
        <v>33.845999999999997</v>
      </c>
      <c r="K59" s="31">
        <f>+J59*H59</f>
        <v>109.99949999999998</v>
      </c>
      <c r="L59" s="38"/>
      <c r="M59" s="32">
        <f>+L59*I59</f>
        <v>0</v>
      </c>
      <c r="N59" s="33">
        <f>+M59+K59</f>
        <v>109.99949999999998</v>
      </c>
      <c r="O59" s="34"/>
      <c r="P59" s="35"/>
    </row>
    <row r="60" spans="2:16">
      <c r="B60" s="2">
        <v>43361</v>
      </c>
      <c r="C60" s="3">
        <v>10391</v>
      </c>
      <c r="D60" s="25" t="s">
        <v>21</v>
      </c>
      <c r="E60" s="36">
        <v>6963</v>
      </c>
      <c r="F60" s="27">
        <v>7223</v>
      </c>
      <c r="G60" s="62" t="s">
        <v>107</v>
      </c>
      <c r="H60" s="28">
        <v>3.25</v>
      </c>
      <c r="I60" s="29">
        <v>3.39</v>
      </c>
      <c r="J60" s="38">
        <v>33.845999999999997</v>
      </c>
      <c r="K60" s="31">
        <f>+J60*H60</f>
        <v>109.99949999999998</v>
      </c>
      <c r="L60" s="38"/>
      <c r="M60" s="32">
        <f>+L60*I60</f>
        <v>0</v>
      </c>
      <c r="N60" s="33">
        <f>+M60+K60</f>
        <v>109.99949999999998</v>
      </c>
      <c r="O60" s="34"/>
      <c r="P60" s="35"/>
    </row>
    <row r="61" spans="2:16">
      <c r="B61" s="2">
        <v>43368</v>
      </c>
      <c r="C61" s="3">
        <v>10391</v>
      </c>
      <c r="D61" s="25" t="s">
        <v>21</v>
      </c>
      <c r="E61" s="36">
        <v>6985</v>
      </c>
      <c r="F61" s="27">
        <v>7294</v>
      </c>
      <c r="G61" s="62" t="s">
        <v>128</v>
      </c>
      <c r="H61" s="28">
        <v>3.25</v>
      </c>
      <c r="I61" s="29">
        <v>3.39</v>
      </c>
      <c r="J61" s="30">
        <v>35.384599999999999</v>
      </c>
      <c r="K61" s="31">
        <f>+J61*H61</f>
        <v>114.99995</v>
      </c>
      <c r="L61" s="30"/>
      <c r="M61" s="32">
        <f>+L61*I61</f>
        <v>0</v>
      </c>
      <c r="N61" s="33">
        <f>+M61+K61</f>
        <v>114.99995</v>
      </c>
      <c r="O61" s="34"/>
      <c r="P61" s="35"/>
    </row>
    <row r="62" spans="2:16">
      <c r="B62" s="74"/>
      <c r="C62" s="75"/>
      <c r="D62" s="76"/>
      <c r="E62" s="77"/>
      <c r="F62" s="78"/>
      <c r="G62" s="79"/>
      <c r="H62" s="80"/>
      <c r="I62" s="81"/>
      <c r="J62" s="84">
        <f>SUM(J57:J61)</f>
        <v>159.1506</v>
      </c>
      <c r="K62" s="85">
        <f>SUM(K57:K61)</f>
        <v>514.99648999999999</v>
      </c>
      <c r="L62" s="84">
        <f>SUM(L57:L61)</f>
        <v>0</v>
      </c>
      <c r="M62" s="85">
        <f>SUM(M57:M61)</f>
        <v>0</v>
      </c>
      <c r="N62" s="87">
        <f>SUM(N57:N61)</f>
        <v>514.99648999999999</v>
      </c>
      <c r="O62" s="82"/>
      <c r="P62" s="83"/>
    </row>
    <row r="63" spans="2:16">
      <c r="B63" s="2">
        <v>43347</v>
      </c>
      <c r="C63" s="3">
        <v>11324</v>
      </c>
      <c r="D63" s="25" t="s">
        <v>58</v>
      </c>
      <c r="E63" s="36">
        <v>6913</v>
      </c>
      <c r="F63" s="27">
        <v>7083</v>
      </c>
      <c r="G63" s="62" t="s">
        <v>59</v>
      </c>
      <c r="H63" s="28">
        <v>3.21</v>
      </c>
      <c r="I63" s="29">
        <v>3.42</v>
      </c>
      <c r="J63" s="30">
        <v>12.461</v>
      </c>
      <c r="K63" s="31">
        <f t="shared" ref="K63:K77" si="11">+J63*H63</f>
        <v>39.999810000000004</v>
      </c>
      <c r="L63" s="30"/>
      <c r="M63" s="32">
        <f t="shared" ref="M63:M77" si="12">+L63*I63</f>
        <v>0</v>
      </c>
      <c r="N63" s="33">
        <f t="shared" ref="N63:N77" si="13">+M63+K63</f>
        <v>39.999810000000004</v>
      </c>
      <c r="O63" s="34"/>
      <c r="P63" s="35"/>
    </row>
    <row r="64" spans="2:16">
      <c r="B64" s="2">
        <v>43348</v>
      </c>
      <c r="C64" s="3">
        <v>11324</v>
      </c>
      <c r="D64" s="25" t="s">
        <v>58</v>
      </c>
      <c r="E64" s="36">
        <v>6915</v>
      </c>
      <c r="F64" s="27">
        <v>7091</v>
      </c>
      <c r="G64" s="62" t="s">
        <v>61</v>
      </c>
      <c r="H64" s="28">
        <v>3.21</v>
      </c>
      <c r="I64" s="29">
        <v>3.42</v>
      </c>
      <c r="J64" s="30">
        <v>14.018000000000001</v>
      </c>
      <c r="K64" s="31">
        <f t="shared" si="11"/>
        <v>44.997779999999999</v>
      </c>
      <c r="L64" s="30"/>
      <c r="M64" s="32">
        <f t="shared" si="12"/>
        <v>0</v>
      </c>
      <c r="N64" s="33">
        <f t="shared" si="13"/>
        <v>44.997779999999999</v>
      </c>
      <c r="O64" s="34"/>
      <c r="P64" s="35"/>
    </row>
    <row r="65" spans="2:16">
      <c r="B65" s="2">
        <v>43356</v>
      </c>
      <c r="C65" s="3">
        <v>11324</v>
      </c>
      <c r="D65" s="25" t="s">
        <v>58</v>
      </c>
      <c r="E65" s="36">
        <v>6942</v>
      </c>
      <c r="F65" s="27">
        <v>7165</v>
      </c>
      <c r="G65" s="62" t="s">
        <v>86</v>
      </c>
      <c r="H65" s="28">
        <v>3.25</v>
      </c>
      <c r="I65" s="29">
        <v>3.39</v>
      </c>
      <c r="J65" s="38">
        <v>13.846</v>
      </c>
      <c r="K65" s="31">
        <f t="shared" si="11"/>
        <v>44.999499999999998</v>
      </c>
      <c r="L65" s="38"/>
      <c r="M65" s="32">
        <f t="shared" si="12"/>
        <v>0</v>
      </c>
      <c r="N65" s="33">
        <f t="shared" si="13"/>
        <v>44.999499999999998</v>
      </c>
      <c r="O65" s="34"/>
      <c r="P65" s="35"/>
    </row>
    <row r="66" spans="2:16">
      <c r="B66" s="2">
        <v>43357</v>
      </c>
      <c r="C66" s="3">
        <v>11324</v>
      </c>
      <c r="D66" s="25" t="s">
        <v>58</v>
      </c>
      <c r="E66" s="36">
        <v>6949</v>
      </c>
      <c r="F66" s="27">
        <v>7181</v>
      </c>
      <c r="G66" s="62" t="s">
        <v>91</v>
      </c>
      <c r="H66" s="28">
        <v>3.25</v>
      </c>
      <c r="I66" s="29">
        <v>3.39</v>
      </c>
      <c r="J66" s="38">
        <v>9.23</v>
      </c>
      <c r="K66" s="31">
        <f t="shared" si="11"/>
        <v>29.997500000000002</v>
      </c>
      <c r="L66" s="38"/>
      <c r="M66" s="32">
        <f t="shared" si="12"/>
        <v>0</v>
      </c>
      <c r="N66" s="33">
        <f t="shared" si="13"/>
        <v>29.997500000000002</v>
      </c>
      <c r="O66" s="34"/>
      <c r="P66" s="35"/>
    </row>
    <row r="67" spans="2:16">
      <c r="B67" s="2">
        <v>43360</v>
      </c>
      <c r="C67" s="3">
        <v>11324</v>
      </c>
      <c r="D67" s="25" t="s">
        <v>58</v>
      </c>
      <c r="E67" s="36">
        <v>6956</v>
      </c>
      <c r="F67" s="27">
        <v>7201</v>
      </c>
      <c r="G67" s="62" t="s">
        <v>100</v>
      </c>
      <c r="H67" s="28">
        <v>3.25</v>
      </c>
      <c r="I67" s="29">
        <v>3.39</v>
      </c>
      <c r="J67" s="38">
        <v>12.307</v>
      </c>
      <c r="K67" s="31">
        <f t="shared" si="11"/>
        <v>39.997750000000003</v>
      </c>
      <c r="L67" s="38"/>
      <c r="M67" s="32">
        <f t="shared" si="12"/>
        <v>0</v>
      </c>
      <c r="N67" s="33">
        <f t="shared" si="13"/>
        <v>39.997750000000003</v>
      </c>
      <c r="O67" s="34"/>
      <c r="P67" s="35"/>
    </row>
    <row r="68" spans="2:16">
      <c r="B68" s="2">
        <v>43361</v>
      </c>
      <c r="C68" s="3">
        <v>11324</v>
      </c>
      <c r="D68" s="25" t="s">
        <v>58</v>
      </c>
      <c r="E68" s="36">
        <v>6964</v>
      </c>
      <c r="F68" s="27">
        <v>7224</v>
      </c>
      <c r="G68" s="62" t="s">
        <v>108</v>
      </c>
      <c r="H68" s="28">
        <v>3.25</v>
      </c>
      <c r="I68" s="29">
        <v>3.39</v>
      </c>
      <c r="J68" s="38">
        <v>13.846</v>
      </c>
      <c r="K68" s="31">
        <f t="shared" si="11"/>
        <v>44.999499999999998</v>
      </c>
      <c r="L68" s="38"/>
      <c r="M68" s="32">
        <f t="shared" si="12"/>
        <v>0</v>
      </c>
      <c r="N68" s="33">
        <f t="shared" si="13"/>
        <v>44.999499999999998</v>
      </c>
      <c r="O68" s="34"/>
      <c r="P68" s="35"/>
    </row>
    <row r="69" spans="2:16">
      <c r="B69" s="2">
        <v>43362</v>
      </c>
      <c r="C69" s="3">
        <v>11324</v>
      </c>
      <c r="D69" s="25" t="s">
        <v>58</v>
      </c>
      <c r="E69" s="36">
        <v>6969</v>
      </c>
      <c r="F69" s="27">
        <v>7234</v>
      </c>
      <c r="G69" s="62" t="s">
        <v>112</v>
      </c>
      <c r="H69" s="28">
        <v>3.25</v>
      </c>
      <c r="I69" s="29">
        <v>3.39</v>
      </c>
      <c r="J69" s="30">
        <v>12.307700000000001</v>
      </c>
      <c r="K69" s="31">
        <f t="shared" si="11"/>
        <v>40.000025000000001</v>
      </c>
      <c r="L69" s="30"/>
      <c r="M69" s="32">
        <f t="shared" si="12"/>
        <v>0</v>
      </c>
      <c r="N69" s="33">
        <f t="shared" si="13"/>
        <v>40.000025000000001</v>
      </c>
      <c r="O69" s="34"/>
      <c r="P69" s="35"/>
    </row>
    <row r="70" spans="2:16">
      <c r="B70" s="2">
        <v>43364</v>
      </c>
      <c r="C70" s="3">
        <v>11324</v>
      </c>
      <c r="D70" s="25" t="s">
        <v>58</v>
      </c>
      <c r="E70" s="36">
        <v>6977</v>
      </c>
      <c r="F70" s="27">
        <v>7255</v>
      </c>
      <c r="G70" s="62" t="s">
        <v>120</v>
      </c>
      <c r="H70" s="28">
        <v>3.25</v>
      </c>
      <c r="I70" s="29">
        <v>3.39</v>
      </c>
      <c r="J70" s="30">
        <v>9.2308000000000003</v>
      </c>
      <c r="K70" s="31">
        <f t="shared" si="11"/>
        <v>30.0001</v>
      </c>
      <c r="L70" s="30"/>
      <c r="M70" s="32">
        <f t="shared" si="12"/>
        <v>0</v>
      </c>
      <c r="N70" s="33">
        <f t="shared" si="13"/>
        <v>30.0001</v>
      </c>
      <c r="O70" s="34"/>
      <c r="P70" s="35"/>
    </row>
    <row r="71" spans="2:16">
      <c r="B71" s="2">
        <v>43359</v>
      </c>
      <c r="C71" s="3">
        <v>11324</v>
      </c>
      <c r="D71" s="25" t="s">
        <v>18</v>
      </c>
      <c r="E71" s="36">
        <v>6952</v>
      </c>
      <c r="F71" s="27">
        <v>7192</v>
      </c>
      <c r="G71" s="62" t="s">
        <v>95</v>
      </c>
      <c r="H71" s="28">
        <v>3.25</v>
      </c>
      <c r="I71" s="29">
        <v>3.39</v>
      </c>
      <c r="J71" s="38">
        <v>12.307</v>
      </c>
      <c r="K71" s="31">
        <f t="shared" si="11"/>
        <v>39.997750000000003</v>
      </c>
      <c r="L71" s="38"/>
      <c r="M71" s="32">
        <f t="shared" si="12"/>
        <v>0</v>
      </c>
      <c r="N71" s="33">
        <f t="shared" si="13"/>
        <v>39.997750000000003</v>
      </c>
      <c r="O71" s="34"/>
      <c r="P71" s="35"/>
    </row>
    <row r="72" spans="2:16">
      <c r="B72" s="2">
        <v>43365</v>
      </c>
      <c r="C72" s="3">
        <v>11324</v>
      </c>
      <c r="D72" s="25" t="s">
        <v>18</v>
      </c>
      <c r="E72" s="36">
        <v>6978</v>
      </c>
      <c r="F72" s="27">
        <v>7261</v>
      </c>
      <c r="G72" s="62" t="s">
        <v>121</v>
      </c>
      <c r="H72" s="28">
        <v>3.25</v>
      </c>
      <c r="I72" s="29">
        <v>3.39</v>
      </c>
      <c r="J72" s="30">
        <v>13.8462</v>
      </c>
      <c r="K72" s="31">
        <f t="shared" si="11"/>
        <v>45.000149999999998</v>
      </c>
      <c r="L72" s="30"/>
      <c r="M72" s="32">
        <f t="shared" si="12"/>
        <v>0</v>
      </c>
      <c r="N72" s="33">
        <f t="shared" si="13"/>
        <v>45.000149999999998</v>
      </c>
      <c r="O72" s="34"/>
      <c r="P72" s="35"/>
    </row>
    <row r="73" spans="2:16">
      <c r="B73" s="2">
        <v>43372</v>
      </c>
      <c r="C73" s="3">
        <v>11324</v>
      </c>
      <c r="D73" s="25" t="s">
        <v>18</v>
      </c>
      <c r="E73" s="36">
        <v>7006</v>
      </c>
      <c r="F73" s="27">
        <v>7333</v>
      </c>
      <c r="G73" s="62" t="s">
        <v>153</v>
      </c>
      <c r="H73" s="28">
        <v>3.3</v>
      </c>
      <c r="I73" s="29">
        <v>3.39</v>
      </c>
      <c r="J73" s="30">
        <v>12.1212</v>
      </c>
      <c r="K73" s="31">
        <f t="shared" si="11"/>
        <v>39.999959999999994</v>
      </c>
      <c r="L73" s="30"/>
      <c r="M73" s="32">
        <f t="shared" si="12"/>
        <v>0</v>
      </c>
      <c r="N73" s="33">
        <f t="shared" si="13"/>
        <v>39.999959999999994</v>
      </c>
      <c r="O73" s="34"/>
      <c r="P73" s="35"/>
    </row>
    <row r="74" spans="2:16">
      <c r="B74" s="2">
        <v>43363</v>
      </c>
      <c r="C74" s="3">
        <v>11324</v>
      </c>
      <c r="D74" s="25" t="s">
        <v>17</v>
      </c>
      <c r="E74" s="36">
        <v>6974</v>
      </c>
      <c r="F74" s="27">
        <v>7244</v>
      </c>
      <c r="G74" s="62" t="s">
        <v>118</v>
      </c>
      <c r="H74" s="28">
        <v>3.25</v>
      </c>
      <c r="I74" s="29">
        <v>3.39</v>
      </c>
      <c r="J74" s="30">
        <v>6.1553800000000001</v>
      </c>
      <c r="K74" s="31">
        <f t="shared" si="11"/>
        <v>20.004985000000001</v>
      </c>
      <c r="L74" s="30"/>
      <c r="M74" s="32">
        <f t="shared" si="12"/>
        <v>0</v>
      </c>
      <c r="N74" s="33">
        <f t="shared" si="13"/>
        <v>20.004985000000001</v>
      </c>
      <c r="O74" s="34"/>
      <c r="P74" s="35"/>
    </row>
    <row r="75" spans="2:16">
      <c r="B75" s="2">
        <v>43368</v>
      </c>
      <c r="C75" s="3">
        <v>11324</v>
      </c>
      <c r="D75" s="25" t="s">
        <v>129</v>
      </c>
      <c r="E75" s="36">
        <v>6986</v>
      </c>
      <c r="F75" s="27">
        <v>7295</v>
      </c>
      <c r="G75" s="62" t="s">
        <v>130</v>
      </c>
      <c r="H75" s="28">
        <v>3.25</v>
      </c>
      <c r="I75" s="29">
        <v>3.39</v>
      </c>
      <c r="J75" s="30">
        <v>13.8462</v>
      </c>
      <c r="K75" s="31">
        <f t="shared" si="11"/>
        <v>45.000149999999998</v>
      </c>
      <c r="L75" s="30"/>
      <c r="M75" s="32">
        <f t="shared" si="12"/>
        <v>0</v>
      </c>
      <c r="N75" s="33">
        <f t="shared" si="13"/>
        <v>45.000149999999998</v>
      </c>
      <c r="O75" s="34"/>
      <c r="P75" s="35"/>
    </row>
    <row r="76" spans="2:16">
      <c r="B76" s="2">
        <v>43369</v>
      </c>
      <c r="C76" s="3">
        <v>11324</v>
      </c>
      <c r="D76" s="25" t="s">
        <v>129</v>
      </c>
      <c r="E76" s="36">
        <v>6990</v>
      </c>
      <c r="F76" s="27">
        <v>7304</v>
      </c>
      <c r="G76" s="62">
        <v>99</v>
      </c>
      <c r="H76" s="28">
        <v>3.3</v>
      </c>
      <c r="I76" s="29">
        <v>3.39</v>
      </c>
      <c r="J76" s="30">
        <v>15.1515</v>
      </c>
      <c r="K76" s="31">
        <f t="shared" si="11"/>
        <v>49.999949999999998</v>
      </c>
      <c r="L76" s="30"/>
      <c r="M76" s="32">
        <f t="shared" si="12"/>
        <v>0</v>
      </c>
      <c r="N76" s="33">
        <f t="shared" si="13"/>
        <v>49.999949999999998</v>
      </c>
      <c r="O76" s="34"/>
      <c r="P76" s="35"/>
    </row>
    <row r="77" spans="2:16">
      <c r="B77" s="2">
        <v>43370</v>
      </c>
      <c r="C77" s="3">
        <v>11324</v>
      </c>
      <c r="D77" s="25" t="s">
        <v>129</v>
      </c>
      <c r="E77" s="36">
        <v>6993</v>
      </c>
      <c r="F77" s="27">
        <v>7311</v>
      </c>
      <c r="G77" s="62" t="s">
        <v>136</v>
      </c>
      <c r="H77" s="28">
        <v>3.3</v>
      </c>
      <c r="I77" s="29">
        <v>3.39</v>
      </c>
      <c r="J77" s="30">
        <v>12.1212</v>
      </c>
      <c r="K77" s="31">
        <f t="shared" si="11"/>
        <v>39.999959999999994</v>
      </c>
      <c r="L77" s="30"/>
      <c r="M77" s="32">
        <f t="shared" si="12"/>
        <v>0</v>
      </c>
      <c r="N77" s="33">
        <f t="shared" si="13"/>
        <v>39.999959999999994</v>
      </c>
      <c r="O77" s="34"/>
      <c r="P77" s="35"/>
    </row>
    <row r="78" spans="2:16">
      <c r="B78" s="74"/>
      <c r="C78" s="75"/>
      <c r="D78" s="76"/>
      <c r="E78" s="77"/>
      <c r="F78" s="78"/>
      <c r="G78" s="79"/>
      <c r="H78" s="80"/>
      <c r="I78" s="81"/>
      <c r="J78" s="84">
        <f>SUM(J63:J77)</f>
        <v>182.79518000000002</v>
      </c>
      <c r="K78" s="85">
        <f>SUM(K63:K77)</f>
        <v>594.99486999999999</v>
      </c>
      <c r="L78" s="84">
        <f>SUM(L63:L77)</f>
        <v>0</v>
      </c>
      <c r="M78" s="85">
        <f>SUM(M63:M77)</f>
        <v>0</v>
      </c>
      <c r="N78" s="87">
        <f>SUM(N63:N77)</f>
        <v>594.99486999999999</v>
      </c>
      <c r="O78" s="82"/>
      <c r="P78" s="83"/>
    </row>
    <row r="79" spans="2:16">
      <c r="B79" s="2">
        <v>43349</v>
      </c>
      <c r="C79" s="3">
        <v>11527</v>
      </c>
      <c r="D79" s="25" t="s">
        <v>67</v>
      </c>
      <c r="E79" s="36">
        <v>6922</v>
      </c>
      <c r="F79" s="27">
        <v>7103</v>
      </c>
      <c r="G79" s="62" t="s">
        <v>66</v>
      </c>
      <c r="H79" s="28">
        <v>3.21</v>
      </c>
      <c r="I79" s="29">
        <v>3.42</v>
      </c>
      <c r="J79" s="30">
        <v>21.806000000000001</v>
      </c>
      <c r="K79" s="31">
        <f>+J79*H79</f>
        <v>69.997259999999997</v>
      </c>
      <c r="L79" s="30"/>
      <c r="M79" s="32">
        <f>+L79*I79</f>
        <v>0</v>
      </c>
      <c r="N79" s="33">
        <f>+M79+K79</f>
        <v>69.997259999999997</v>
      </c>
      <c r="O79" s="34"/>
      <c r="P79" s="35"/>
    </row>
    <row r="80" spans="2:16">
      <c r="B80" s="2">
        <v>43367</v>
      </c>
      <c r="C80" s="3">
        <v>11527</v>
      </c>
      <c r="D80" s="25" t="s">
        <v>124</v>
      </c>
      <c r="E80" s="36">
        <v>6982</v>
      </c>
      <c r="F80" s="27">
        <v>7278</v>
      </c>
      <c r="G80" s="62" t="s">
        <v>125</v>
      </c>
      <c r="H80" s="28">
        <v>3.25</v>
      </c>
      <c r="I80" s="29">
        <v>3.39</v>
      </c>
      <c r="J80" s="30">
        <v>21.538499999999999</v>
      </c>
      <c r="K80" s="31">
        <f>+J80*H80</f>
        <v>70.000124999999997</v>
      </c>
      <c r="L80" s="30"/>
      <c r="M80" s="32">
        <f>+L80*I80</f>
        <v>0</v>
      </c>
      <c r="N80" s="33">
        <f>+M80+K80</f>
        <v>70.000124999999997</v>
      </c>
      <c r="O80" s="34"/>
      <c r="P80" s="35"/>
    </row>
    <row r="81" spans="2:16">
      <c r="B81" s="2">
        <v>43371</v>
      </c>
      <c r="C81" s="3">
        <v>11527</v>
      </c>
      <c r="D81" s="25" t="s">
        <v>124</v>
      </c>
      <c r="E81" s="36">
        <v>7002</v>
      </c>
      <c r="F81" s="27">
        <v>7322</v>
      </c>
      <c r="G81" s="62" t="s">
        <v>143</v>
      </c>
      <c r="H81" s="28">
        <v>3.3</v>
      </c>
      <c r="I81" s="29">
        <v>3.39</v>
      </c>
      <c r="J81" s="30">
        <v>21.2121</v>
      </c>
      <c r="K81" s="31">
        <f>+J81*H81</f>
        <v>69.999929999999992</v>
      </c>
      <c r="L81" s="30"/>
      <c r="M81" s="32">
        <f>+L81*I81</f>
        <v>0</v>
      </c>
      <c r="N81" s="33">
        <f>+M81+K81</f>
        <v>69.999929999999992</v>
      </c>
      <c r="O81" s="34"/>
      <c r="P81" s="35"/>
    </row>
    <row r="82" spans="2:16">
      <c r="B82" s="2">
        <v>43329</v>
      </c>
      <c r="C82" s="64">
        <v>11527</v>
      </c>
      <c r="D82" s="25" t="s">
        <v>96</v>
      </c>
      <c r="E82" s="36">
        <v>6954</v>
      </c>
      <c r="F82" s="27">
        <v>7199</v>
      </c>
      <c r="G82" s="62" t="s">
        <v>154</v>
      </c>
      <c r="H82" s="28">
        <v>3.25</v>
      </c>
      <c r="I82" s="29">
        <v>3.39</v>
      </c>
      <c r="J82" s="38">
        <v>21.538499999999999</v>
      </c>
      <c r="K82" s="31">
        <f>+J82*H82</f>
        <v>70.000124999999997</v>
      </c>
      <c r="L82" s="38"/>
      <c r="M82" s="32">
        <f>+L82*I82</f>
        <v>0</v>
      </c>
      <c r="N82" s="33">
        <f>+M82+K82</f>
        <v>70.000124999999997</v>
      </c>
      <c r="O82" s="34"/>
      <c r="P82" s="35"/>
    </row>
    <row r="83" spans="2:16">
      <c r="B83" s="74"/>
      <c r="C83" s="75"/>
      <c r="D83" s="76"/>
      <c r="E83" s="77"/>
      <c r="F83" s="78"/>
      <c r="G83" s="79"/>
      <c r="H83" s="80"/>
      <c r="I83" s="81"/>
      <c r="J83" s="88">
        <f>SUM(J79:J82)</f>
        <v>86.095100000000002</v>
      </c>
      <c r="K83" s="85">
        <f>SUM(K79:K82)</f>
        <v>279.99743999999998</v>
      </c>
      <c r="L83" s="88">
        <f>SUM(L79:L82)</f>
        <v>0</v>
      </c>
      <c r="M83" s="85">
        <f>SUM(M79:M82)</f>
        <v>0</v>
      </c>
      <c r="N83" s="87">
        <f>SUM(N79:N82)</f>
        <v>279.99743999999998</v>
      </c>
      <c r="O83" s="82"/>
      <c r="P83" s="83"/>
    </row>
    <row r="84" spans="2:16">
      <c r="B84" s="2">
        <v>43371</v>
      </c>
      <c r="C84" s="3">
        <v>68509</v>
      </c>
      <c r="D84" s="25" t="s">
        <v>111</v>
      </c>
      <c r="E84" s="36">
        <v>7003</v>
      </c>
      <c r="F84" s="27">
        <v>7332</v>
      </c>
      <c r="G84" s="62" t="s">
        <v>144</v>
      </c>
      <c r="H84" s="28">
        <v>3.3</v>
      </c>
      <c r="I84" s="29">
        <v>3.39</v>
      </c>
      <c r="J84" s="30">
        <v>12.1212</v>
      </c>
      <c r="K84" s="31">
        <f>+J84*H84</f>
        <v>39.999959999999994</v>
      </c>
      <c r="L84" s="30"/>
      <c r="M84" s="32">
        <f>+L84*I84</f>
        <v>0</v>
      </c>
      <c r="N84" s="33">
        <f>+M84+K84</f>
        <v>39.999959999999994</v>
      </c>
      <c r="O84" s="34"/>
      <c r="P84" s="35"/>
    </row>
    <row r="85" spans="2:16">
      <c r="B85" s="2">
        <v>43362</v>
      </c>
      <c r="C85" s="3">
        <v>287928</v>
      </c>
      <c r="D85" s="25" t="s">
        <v>111</v>
      </c>
      <c r="E85" s="36">
        <v>6968</v>
      </c>
      <c r="F85" s="27">
        <v>7230</v>
      </c>
      <c r="G85" s="62">
        <v>46</v>
      </c>
      <c r="H85" s="28">
        <v>3.25</v>
      </c>
      <c r="I85" s="29">
        <v>3.39</v>
      </c>
      <c r="J85" s="38"/>
      <c r="K85" s="31">
        <f>+J85*H85</f>
        <v>0</v>
      </c>
      <c r="L85" s="89">
        <v>1.4749000000000001</v>
      </c>
      <c r="M85" s="32">
        <f>+L85*I85</f>
        <v>4.9999110000000009</v>
      </c>
      <c r="N85" s="33">
        <f>+M85+K85</f>
        <v>4.9999110000000009</v>
      </c>
      <c r="O85" s="34"/>
      <c r="P85" s="35"/>
    </row>
    <row r="86" spans="2:16">
      <c r="B86" s="74"/>
      <c r="C86" s="75"/>
      <c r="D86" s="76"/>
      <c r="E86" s="77"/>
      <c r="F86" s="78"/>
      <c r="G86" s="79"/>
      <c r="H86" s="80"/>
      <c r="I86" s="81"/>
      <c r="J86" s="84">
        <f>SUM(J84:J85)</f>
        <v>12.1212</v>
      </c>
      <c r="K86" s="85">
        <f>SUM(K84:K85)</f>
        <v>39.999959999999994</v>
      </c>
      <c r="L86" s="84">
        <f>SUM(L84:L85)</f>
        <v>1.4749000000000001</v>
      </c>
      <c r="M86" s="85">
        <f>SUM(M84:M85)</f>
        <v>4.9999110000000009</v>
      </c>
      <c r="N86" s="87">
        <f>SUM(N84:N85)</f>
        <v>44.999870999999999</v>
      </c>
      <c r="O86" s="82"/>
      <c r="P86" s="83"/>
    </row>
    <row r="87" spans="2:16">
      <c r="B87" s="2">
        <v>43357</v>
      </c>
      <c r="C87" s="3">
        <v>188121</v>
      </c>
      <c r="D87" s="25" t="s">
        <v>24</v>
      </c>
      <c r="E87" s="36">
        <v>6948</v>
      </c>
      <c r="F87" s="27">
        <v>7185</v>
      </c>
      <c r="G87" s="62" t="s">
        <v>90</v>
      </c>
      <c r="H87" s="28">
        <v>3.25</v>
      </c>
      <c r="I87" s="29">
        <v>3.39</v>
      </c>
      <c r="J87" s="38"/>
      <c r="K87" s="31">
        <f>+J87*H87</f>
        <v>0</v>
      </c>
      <c r="L87" s="38">
        <v>11.7994</v>
      </c>
      <c r="M87" s="32">
        <f>+L87*I87</f>
        <v>39.999966000000001</v>
      </c>
      <c r="N87" s="33">
        <f>+M87+K87</f>
        <v>39.999966000000001</v>
      </c>
      <c r="O87" s="34"/>
      <c r="P87" s="35"/>
    </row>
    <row r="88" spans="2:16">
      <c r="B88" s="74"/>
      <c r="C88" s="75"/>
      <c r="D88" s="76"/>
      <c r="E88" s="77"/>
      <c r="F88" s="78"/>
      <c r="G88" s="79"/>
      <c r="H88" s="80"/>
      <c r="I88" s="81"/>
      <c r="J88" s="88">
        <f>SUM(J87)</f>
        <v>0</v>
      </c>
      <c r="K88" s="86">
        <f>SUM(K87)</f>
        <v>0</v>
      </c>
      <c r="L88" s="88">
        <f>SUM(L87)</f>
        <v>11.7994</v>
      </c>
      <c r="M88" s="86">
        <f>SUM(M87)</f>
        <v>39.999966000000001</v>
      </c>
      <c r="N88" s="87">
        <f>SUM(N87)</f>
        <v>39.999966000000001</v>
      </c>
      <c r="O88" s="82"/>
      <c r="P88" s="83"/>
    </row>
    <row r="89" spans="2:16">
      <c r="B89" s="2">
        <v>43355</v>
      </c>
      <c r="C89" s="3">
        <v>321335</v>
      </c>
      <c r="D89" s="25" t="s">
        <v>49</v>
      </c>
      <c r="E89" s="36">
        <v>6935</v>
      </c>
      <c r="F89" s="27">
        <v>7162</v>
      </c>
      <c r="G89" s="62">
        <v>81</v>
      </c>
      <c r="H89" s="28">
        <v>3.25</v>
      </c>
      <c r="I89" s="29">
        <v>3.39</v>
      </c>
      <c r="J89" s="30">
        <v>15.384600000000001</v>
      </c>
      <c r="K89" s="31">
        <f>+J89*H89</f>
        <v>49.999950000000005</v>
      </c>
      <c r="L89" s="30"/>
      <c r="M89" s="32">
        <f>+L89*I89</f>
        <v>0</v>
      </c>
      <c r="N89" s="33">
        <f>+M89+K89</f>
        <v>49.999950000000005</v>
      </c>
      <c r="O89" s="34"/>
      <c r="P89" s="35"/>
    </row>
    <row r="90" spans="2:16">
      <c r="B90" s="74"/>
      <c r="C90" s="75"/>
      <c r="D90" s="76"/>
      <c r="E90" s="77"/>
      <c r="F90" s="78"/>
      <c r="G90" s="79"/>
      <c r="H90" s="80"/>
      <c r="I90" s="81"/>
      <c r="J90" s="84">
        <f>SUM(J89)</f>
        <v>15.384600000000001</v>
      </c>
      <c r="K90" s="85">
        <f>SUM(K89)</f>
        <v>49.999950000000005</v>
      </c>
      <c r="L90" s="84">
        <f>SUM(L89)</f>
        <v>0</v>
      </c>
      <c r="M90" s="85">
        <f>SUM(M89)</f>
        <v>0</v>
      </c>
      <c r="N90" s="87">
        <f>SUM(N89)</f>
        <v>49.999950000000005</v>
      </c>
      <c r="O90" s="82"/>
      <c r="P90" s="83"/>
    </row>
    <row r="91" spans="2:16">
      <c r="B91" s="2">
        <v>43348</v>
      </c>
      <c r="C91" s="3">
        <v>530727</v>
      </c>
      <c r="D91" s="25" t="s">
        <v>37</v>
      </c>
      <c r="E91" s="36">
        <v>6919</v>
      </c>
      <c r="F91" s="27">
        <v>7096</v>
      </c>
      <c r="G91" s="62">
        <v>238</v>
      </c>
      <c r="H91" s="28">
        <v>3.21</v>
      </c>
      <c r="I91" s="29">
        <v>3.42</v>
      </c>
      <c r="J91" s="30"/>
      <c r="K91" s="31">
        <f>+J91*H91</f>
        <v>0</v>
      </c>
      <c r="L91" s="30">
        <v>5.8479999999999999</v>
      </c>
      <c r="M91" s="32">
        <f>+L91*I91</f>
        <v>20.000159999999997</v>
      </c>
      <c r="N91" s="33">
        <f>+M91+K91</f>
        <v>20.000159999999997</v>
      </c>
      <c r="O91" s="34"/>
      <c r="P91" s="35"/>
    </row>
    <row r="92" spans="2:16">
      <c r="B92" s="2">
        <v>43355</v>
      </c>
      <c r="C92" s="3">
        <v>530727</v>
      </c>
      <c r="D92" s="25" t="s">
        <v>37</v>
      </c>
      <c r="E92" s="36">
        <v>6939</v>
      </c>
      <c r="F92" s="27">
        <v>7157</v>
      </c>
      <c r="G92" s="62">
        <v>42</v>
      </c>
      <c r="H92" s="28">
        <v>3.25</v>
      </c>
      <c r="I92" s="29">
        <v>3.39</v>
      </c>
      <c r="J92" s="30"/>
      <c r="K92" s="31">
        <f>+J92*H92</f>
        <v>0</v>
      </c>
      <c r="L92" s="38">
        <v>4.4248000000000003</v>
      </c>
      <c r="M92" s="32">
        <f>+L92*I92</f>
        <v>15.000072000000001</v>
      </c>
      <c r="N92" s="33">
        <f>+M92+K92</f>
        <v>15.000072000000001</v>
      </c>
      <c r="O92" s="34"/>
      <c r="P92" s="35"/>
    </row>
    <row r="93" spans="2:16">
      <c r="B93" s="90"/>
      <c r="C93" s="91"/>
      <c r="D93" s="92"/>
      <c r="E93" s="93"/>
      <c r="F93" s="94"/>
      <c r="G93" s="95"/>
      <c r="H93" s="96"/>
      <c r="I93" s="86"/>
      <c r="J93" s="88">
        <f>SUM(J91:J92)</f>
        <v>0</v>
      </c>
      <c r="K93" s="86">
        <f>SUM(K91:K92)</f>
        <v>0</v>
      </c>
      <c r="L93" s="88">
        <f>SUM(L91:L92)</f>
        <v>10.2728</v>
      </c>
      <c r="M93" s="86">
        <f>SUM(M91:M92)</f>
        <v>35.000231999999997</v>
      </c>
      <c r="N93" s="87">
        <f>SUM(N91:N92)</f>
        <v>35.000231999999997</v>
      </c>
      <c r="O93" s="97"/>
      <c r="P93" s="98"/>
    </row>
    <row r="94" spans="2:16">
      <c r="B94" s="2">
        <v>43367</v>
      </c>
      <c r="C94" s="3">
        <v>532422</v>
      </c>
      <c r="D94" s="25" t="s">
        <v>26</v>
      </c>
      <c r="E94" s="36">
        <v>6983</v>
      </c>
      <c r="F94" s="27">
        <v>7285</v>
      </c>
      <c r="G94" s="62">
        <v>314</v>
      </c>
      <c r="H94" s="28">
        <v>3.25</v>
      </c>
      <c r="I94" s="29">
        <v>3.39</v>
      </c>
      <c r="J94" s="30"/>
      <c r="K94" s="31">
        <f>+J94*H94</f>
        <v>0</v>
      </c>
      <c r="L94" s="30">
        <v>5.8997000000000002</v>
      </c>
      <c r="M94" s="32">
        <f>+L94*I94</f>
        <v>19.999983</v>
      </c>
      <c r="N94" s="33">
        <f>+M94+K94</f>
        <v>19.999983</v>
      </c>
      <c r="O94" s="34"/>
      <c r="P94" s="35"/>
    </row>
    <row r="95" spans="2:16">
      <c r="B95" s="74"/>
      <c r="C95" s="75"/>
      <c r="D95" s="76"/>
      <c r="E95" s="77"/>
      <c r="F95" s="78"/>
      <c r="G95" s="79"/>
      <c r="H95" s="80"/>
      <c r="I95" s="81"/>
      <c r="J95" s="84">
        <f>SUM(J94)</f>
        <v>0</v>
      </c>
      <c r="K95" s="86">
        <f>SUM(K94)</f>
        <v>0</v>
      </c>
      <c r="L95" s="84">
        <f>SUM(L94)</f>
        <v>5.8997000000000002</v>
      </c>
      <c r="M95" s="86">
        <f>SUM(M94)</f>
        <v>19.999983</v>
      </c>
      <c r="N95" s="87">
        <f>SUM(N94)</f>
        <v>19.999983</v>
      </c>
      <c r="O95" s="82"/>
      <c r="P95" s="83"/>
    </row>
    <row r="96" spans="2:16">
      <c r="B96" s="2">
        <v>43348</v>
      </c>
      <c r="C96" s="3">
        <v>579671</v>
      </c>
      <c r="D96" s="25" t="s">
        <v>23</v>
      </c>
      <c r="E96" s="36">
        <v>6916</v>
      </c>
      <c r="F96" s="27">
        <v>7090</v>
      </c>
      <c r="G96" s="62">
        <v>58</v>
      </c>
      <c r="H96" s="28">
        <v>3.21</v>
      </c>
      <c r="I96" s="29">
        <v>3.42</v>
      </c>
      <c r="J96" s="30">
        <v>3.1150000000000002</v>
      </c>
      <c r="K96" s="31">
        <f>+J96*H96</f>
        <v>9.9991500000000002</v>
      </c>
      <c r="L96" s="30"/>
      <c r="M96" s="32">
        <f>+L96*I96</f>
        <v>0</v>
      </c>
      <c r="N96" s="33">
        <f>+M96+K96</f>
        <v>9.9991500000000002</v>
      </c>
      <c r="O96" s="34"/>
      <c r="P96" s="35"/>
    </row>
    <row r="97" spans="2:16">
      <c r="B97" s="2">
        <v>43355</v>
      </c>
      <c r="C97" s="3">
        <v>579671</v>
      </c>
      <c r="D97" s="25" t="s">
        <v>23</v>
      </c>
      <c r="E97" s="36">
        <v>6934</v>
      </c>
      <c r="F97" s="27">
        <v>7151</v>
      </c>
      <c r="G97" s="62">
        <v>62</v>
      </c>
      <c r="H97" s="28">
        <v>3.25</v>
      </c>
      <c r="I97" s="29">
        <v>3.39</v>
      </c>
      <c r="J97" s="30">
        <v>3.0769000000000002</v>
      </c>
      <c r="K97" s="31">
        <f>+J97*H97</f>
        <v>9.9999250000000011</v>
      </c>
      <c r="L97" s="30"/>
      <c r="M97" s="32">
        <f>+L97*I97</f>
        <v>0</v>
      </c>
      <c r="N97" s="33">
        <f>+M97+K97</f>
        <v>9.9999250000000011</v>
      </c>
      <c r="O97" s="34"/>
      <c r="P97" s="35"/>
    </row>
    <row r="98" spans="2:16">
      <c r="B98" s="2">
        <v>43362</v>
      </c>
      <c r="C98" s="3">
        <v>579671</v>
      </c>
      <c r="D98" s="25" t="s">
        <v>23</v>
      </c>
      <c r="E98" s="36">
        <v>6966</v>
      </c>
      <c r="F98" s="27">
        <v>7231</v>
      </c>
      <c r="G98" s="62">
        <v>67</v>
      </c>
      <c r="H98" s="28">
        <v>3.25</v>
      </c>
      <c r="I98" s="29">
        <v>3.39</v>
      </c>
      <c r="J98" s="38">
        <v>3.077</v>
      </c>
      <c r="K98" s="31">
        <f>+J98*H98</f>
        <v>10.000249999999999</v>
      </c>
      <c r="L98" s="38"/>
      <c r="M98" s="32">
        <f>+L98*I98</f>
        <v>0</v>
      </c>
      <c r="N98" s="33">
        <f>+M98+K98</f>
        <v>10.000249999999999</v>
      </c>
      <c r="O98" s="34"/>
      <c r="P98" s="35"/>
    </row>
    <row r="99" spans="2:16">
      <c r="B99" s="2">
        <v>43370</v>
      </c>
      <c r="C99" s="3">
        <v>579671</v>
      </c>
      <c r="D99" s="25" t="s">
        <v>137</v>
      </c>
      <c r="E99" s="36">
        <v>6994</v>
      </c>
      <c r="F99" s="27">
        <v>7314</v>
      </c>
      <c r="G99" s="62">
        <v>73</v>
      </c>
      <c r="H99" s="28">
        <v>3.3</v>
      </c>
      <c r="I99" s="29">
        <v>3.39</v>
      </c>
      <c r="J99" s="30">
        <v>3.0303</v>
      </c>
      <c r="K99" s="31">
        <f>+J99*H99</f>
        <v>9.9999899999999986</v>
      </c>
      <c r="L99" s="30"/>
      <c r="M99" s="32">
        <f>+L99*I99</f>
        <v>0</v>
      </c>
      <c r="N99" s="33">
        <f>+M99+K99</f>
        <v>9.9999899999999986</v>
      </c>
      <c r="O99" s="34"/>
      <c r="P99" s="35"/>
    </row>
    <row r="100" spans="2:16">
      <c r="B100" s="74"/>
      <c r="C100" s="75"/>
      <c r="D100" s="76"/>
      <c r="E100" s="77"/>
      <c r="F100" s="78"/>
      <c r="G100" s="79"/>
      <c r="H100" s="80"/>
      <c r="I100" s="81"/>
      <c r="J100" s="84">
        <f>SUM(J96:J99)</f>
        <v>12.299200000000001</v>
      </c>
      <c r="K100" s="85">
        <f>SUM(K96:K99)</f>
        <v>39.999314999999996</v>
      </c>
      <c r="L100" s="84">
        <f>SUM(L96:L99)</f>
        <v>0</v>
      </c>
      <c r="M100" s="85">
        <f>SUM(M96:M99)</f>
        <v>0</v>
      </c>
      <c r="N100" s="87">
        <f>SUM(N96:N99)</f>
        <v>39.999314999999996</v>
      </c>
      <c r="O100" s="82"/>
      <c r="P100" s="83"/>
    </row>
    <row r="101" spans="2:16">
      <c r="B101" s="2">
        <v>43347</v>
      </c>
      <c r="C101" s="3">
        <v>608564</v>
      </c>
      <c r="D101" s="25" t="s">
        <v>35</v>
      </c>
      <c r="E101" s="26">
        <v>6911</v>
      </c>
      <c r="F101" s="27">
        <v>7080</v>
      </c>
      <c r="G101" s="62">
        <v>230</v>
      </c>
      <c r="H101" s="28">
        <v>3.21</v>
      </c>
      <c r="I101" s="29">
        <v>3.42</v>
      </c>
      <c r="J101" s="30"/>
      <c r="K101" s="31">
        <f>+J101*H101</f>
        <v>0</v>
      </c>
      <c r="L101" s="30">
        <v>5.8470000000000004</v>
      </c>
      <c r="M101" s="32">
        <v>20</v>
      </c>
      <c r="N101" s="33">
        <f>+M101+K101</f>
        <v>20</v>
      </c>
      <c r="O101" s="34"/>
      <c r="P101" s="35"/>
    </row>
    <row r="102" spans="2:16">
      <c r="B102" s="2">
        <v>43362</v>
      </c>
      <c r="C102" s="3">
        <v>608564</v>
      </c>
      <c r="D102" s="25" t="s">
        <v>35</v>
      </c>
      <c r="E102" s="36">
        <v>6967</v>
      </c>
      <c r="F102" s="27">
        <v>7250</v>
      </c>
      <c r="G102" s="62">
        <v>295</v>
      </c>
      <c r="H102" s="28">
        <v>3.25</v>
      </c>
      <c r="I102" s="29">
        <v>3.39</v>
      </c>
      <c r="J102" s="38"/>
      <c r="K102" s="31">
        <f>+J102*H102</f>
        <v>0</v>
      </c>
      <c r="L102" s="38">
        <v>5.8997000000000002</v>
      </c>
      <c r="M102" s="32">
        <f>+L102*I102</f>
        <v>19.999983</v>
      </c>
      <c r="N102" s="33">
        <f>+M102+K102</f>
        <v>19.999983</v>
      </c>
      <c r="O102" s="34"/>
      <c r="P102" s="35"/>
    </row>
    <row r="103" spans="2:16">
      <c r="B103" s="74"/>
      <c r="C103" s="75"/>
      <c r="D103" s="76"/>
      <c r="E103" s="77"/>
      <c r="F103" s="78"/>
      <c r="G103" s="79"/>
      <c r="H103" s="80"/>
      <c r="I103" s="81"/>
      <c r="J103" s="88">
        <f>SUM(J101:J102)</f>
        <v>0</v>
      </c>
      <c r="K103" s="86">
        <f>SUM(K101:K102)</f>
        <v>0</v>
      </c>
      <c r="L103" s="88">
        <f>SUM(L101:L102)</f>
        <v>11.746700000000001</v>
      </c>
      <c r="M103" s="86">
        <f>SUM(M101:M102)</f>
        <v>39.999983</v>
      </c>
      <c r="N103" s="87">
        <f>SUM(N101:N102)</f>
        <v>39.999983</v>
      </c>
      <c r="O103" s="82"/>
      <c r="P103" s="83"/>
    </row>
    <row r="104" spans="2:16">
      <c r="B104" s="2">
        <v>43355</v>
      </c>
      <c r="C104" s="3" t="s">
        <v>80</v>
      </c>
      <c r="D104" s="25" t="s">
        <v>79</v>
      </c>
      <c r="E104" s="36">
        <v>6933</v>
      </c>
      <c r="F104" s="27">
        <v>7149</v>
      </c>
      <c r="G104" s="62">
        <v>256</v>
      </c>
      <c r="H104" s="28">
        <v>3.25</v>
      </c>
      <c r="I104" s="29">
        <v>3.39</v>
      </c>
      <c r="J104" s="30"/>
      <c r="K104" s="31">
        <f>+J104*H104</f>
        <v>0</v>
      </c>
      <c r="L104" s="30">
        <v>5.8997000000000002</v>
      </c>
      <c r="M104" s="32">
        <f>+L104*I104</f>
        <v>19.999983</v>
      </c>
      <c r="N104" s="33">
        <f>+M104+K104</f>
        <v>19.999983</v>
      </c>
      <c r="O104" s="34"/>
      <c r="P104" s="35"/>
    </row>
    <row r="105" spans="2:16">
      <c r="B105" s="74"/>
      <c r="C105" s="75"/>
      <c r="D105" s="76"/>
      <c r="E105" s="77"/>
      <c r="F105" s="78"/>
      <c r="G105" s="79"/>
      <c r="H105" s="80"/>
      <c r="I105" s="81"/>
      <c r="J105" s="84">
        <f>SUM(J104)</f>
        <v>0</v>
      </c>
      <c r="K105" s="86">
        <f>SUM(K104)</f>
        <v>0</v>
      </c>
      <c r="L105" s="84">
        <f>SUM(L104)</f>
        <v>5.8997000000000002</v>
      </c>
      <c r="M105" s="86">
        <f>SUM(M104)</f>
        <v>19.999983</v>
      </c>
      <c r="N105" s="87">
        <f>SUM(N104)</f>
        <v>19.999983</v>
      </c>
      <c r="O105" s="82"/>
      <c r="P105" s="83"/>
    </row>
    <row r="106" spans="2:16">
      <c r="B106" s="2">
        <v>43346</v>
      </c>
      <c r="C106" s="3" t="s">
        <v>14</v>
      </c>
      <c r="D106" s="25" t="s">
        <v>43</v>
      </c>
      <c r="E106" s="26">
        <v>6909</v>
      </c>
      <c r="F106" s="27">
        <v>7067</v>
      </c>
      <c r="G106" s="61" t="s">
        <v>53</v>
      </c>
      <c r="H106" s="28">
        <v>3.21</v>
      </c>
      <c r="I106" s="29">
        <v>3.42</v>
      </c>
      <c r="J106" s="30"/>
      <c r="K106" s="31">
        <f t="shared" ref="K106:K121" si="14">+J106*H106</f>
        <v>0</v>
      </c>
      <c r="L106" s="30">
        <v>7.3010000000000002</v>
      </c>
      <c r="M106" s="32">
        <v>25</v>
      </c>
      <c r="N106" s="33">
        <f t="shared" ref="N106:N121" si="15">+M106+K106</f>
        <v>25</v>
      </c>
      <c r="O106" s="34"/>
      <c r="P106" s="35"/>
    </row>
    <row r="107" spans="2:16">
      <c r="B107" s="2">
        <v>43361</v>
      </c>
      <c r="C107" s="3" t="s">
        <v>14</v>
      </c>
      <c r="D107" s="25" t="s">
        <v>109</v>
      </c>
      <c r="E107" s="36">
        <v>6965</v>
      </c>
      <c r="F107" s="27">
        <v>7229</v>
      </c>
      <c r="G107" s="62" t="s">
        <v>110</v>
      </c>
      <c r="H107" s="28">
        <v>3.249997</v>
      </c>
      <c r="I107" s="29">
        <v>3.39</v>
      </c>
      <c r="J107" s="38">
        <v>12.307700000000001</v>
      </c>
      <c r="K107" s="31">
        <f t="shared" si="14"/>
        <v>39.999988076900003</v>
      </c>
      <c r="L107" s="38"/>
      <c r="M107" s="32">
        <f t="shared" ref="M107:M121" si="16">+L107*I107</f>
        <v>0</v>
      </c>
      <c r="N107" s="33">
        <f t="shared" si="15"/>
        <v>39.999988076900003</v>
      </c>
      <c r="O107" s="34"/>
      <c r="P107" s="35"/>
    </row>
    <row r="108" spans="2:16">
      <c r="B108" s="2">
        <v>43370</v>
      </c>
      <c r="C108" s="3" t="s">
        <v>14</v>
      </c>
      <c r="D108" s="25" t="s">
        <v>138</v>
      </c>
      <c r="E108" s="36">
        <v>6995</v>
      </c>
      <c r="F108" s="27">
        <v>7315</v>
      </c>
      <c r="G108" s="62">
        <v>100</v>
      </c>
      <c r="H108" s="28">
        <v>3.3</v>
      </c>
      <c r="I108" s="29">
        <v>3.39</v>
      </c>
      <c r="J108" s="30"/>
      <c r="K108" s="31">
        <f t="shared" si="14"/>
        <v>0</v>
      </c>
      <c r="L108" s="30">
        <v>14.7493</v>
      </c>
      <c r="M108" s="32">
        <f t="shared" si="16"/>
        <v>50.000126999999999</v>
      </c>
      <c r="N108" s="33">
        <f t="shared" si="15"/>
        <v>50.000126999999999</v>
      </c>
      <c r="O108" s="34"/>
      <c r="P108" s="35"/>
    </row>
    <row r="109" spans="2:16">
      <c r="B109" s="2">
        <v>43371</v>
      </c>
      <c r="C109" s="3" t="s">
        <v>14</v>
      </c>
      <c r="D109" s="25" t="s">
        <v>46</v>
      </c>
      <c r="E109" s="36">
        <v>7001</v>
      </c>
      <c r="F109" s="27">
        <v>7321</v>
      </c>
      <c r="G109" s="62" t="s">
        <v>142</v>
      </c>
      <c r="H109" s="28">
        <v>3.3</v>
      </c>
      <c r="I109" s="29">
        <v>3.39</v>
      </c>
      <c r="J109" s="30"/>
      <c r="K109" s="31">
        <f t="shared" si="14"/>
        <v>0</v>
      </c>
      <c r="L109" s="30">
        <v>8.8498000000000001</v>
      </c>
      <c r="M109" s="32">
        <f t="shared" si="16"/>
        <v>30.000822000000003</v>
      </c>
      <c r="N109" s="33">
        <f t="shared" si="15"/>
        <v>30.000822000000003</v>
      </c>
      <c r="O109" s="34"/>
      <c r="P109" s="35"/>
    </row>
    <row r="110" spans="2:16">
      <c r="B110" s="2">
        <v>43357</v>
      </c>
      <c r="C110" s="3" t="s">
        <v>14</v>
      </c>
      <c r="D110" s="25" t="s">
        <v>92</v>
      </c>
      <c r="E110" s="36">
        <v>6950</v>
      </c>
      <c r="F110" s="27">
        <v>7190</v>
      </c>
      <c r="G110" s="62" t="s">
        <v>93</v>
      </c>
      <c r="H110" s="28">
        <v>3.25</v>
      </c>
      <c r="I110" s="29">
        <v>3.39</v>
      </c>
      <c r="J110" s="38"/>
      <c r="K110" s="31">
        <f t="shared" si="14"/>
        <v>0</v>
      </c>
      <c r="L110" s="38">
        <v>11.7994</v>
      </c>
      <c r="M110" s="32">
        <f t="shared" si="16"/>
        <v>39.999966000000001</v>
      </c>
      <c r="N110" s="33">
        <f t="shared" si="15"/>
        <v>39.999966000000001</v>
      </c>
      <c r="O110" s="34"/>
      <c r="P110" s="35"/>
    </row>
    <row r="111" spans="2:16">
      <c r="B111" s="2">
        <v>43371</v>
      </c>
      <c r="C111" s="3" t="s">
        <v>14</v>
      </c>
      <c r="D111" s="25" t="s">
        <v>44</v>
      </c>
      <c r="E111" s="36">
        <v>6998</v>
      </c>
      <c r="F111" s="27">
        <v>7320</v>
      </c>
      <c r="G111" s="62">
        <v>329</v>
      </c>
      <c r="H111" s="28">
        <v>3.3</v>
      </c>
      <c r="I111" s="29">
        <v>3.39</v>
      </c>
      <c r="J111" s="30"/>
      <c r="K111" s="31">
        <f t="shared" si="14"/>
        <v>0</v>
      </c>
      <c r="L111" s="30">
        <v>5.8997000000000002</v>
      </c>
      <c r="M111" s="32">
        <f t="shared" si="16"/>
        <v>19.999983</v>
      </c>
      <c r="N111" s="33">
        <f t="shared" si="15"/>
        <v>19.999983</v>
      </c>
      <c r="O111" s="34"/>
      <c r="P111" s="35"/>
    </row>
    <row r="112" spans="2:16">
      <c r="B112" s="2" t="s">
        <v>98</v>
      </c>
      <c r="C112" s="3" t="s">
        <v>14</v>
      </c>
      <c r="D112" s="25" t="s">
        <v>99</v>
      </c>
      <c r="E112" s="36">
        <v>6957</v>
      </c>
      <c r="F112" s="27"/>
      <c r="G112" s="62" t="s">
        <v>101</v>
      </c>
      <c r="H112" s="28">
        <v>3.25</v>
      </c>
      <c r="I112" s="29">
        <v>3.39</v>
      </c>
      <c r="J112" s="38"/>
      <c r="K112" s="31">
        <f t="shared" si="14"/>
        <v>0</v>
      </c>
      <c r="L112" s="38">
        <v>11.798999999999999</v>
      </c>
      <c r="M112" s="32">
        <f t="shared" si="16"/>
        <v>39.998609999999999</v>
      </c>
      <c r="N112" s="33">
        <f t="shared" si="15"/>
        <v>39.998609999999999</v>
      </c>
      <c r="O112" s="34"/>
      <c r="P112" s="35"/>
    </row>
    <row r="113" spans="2:16">
      <c r="B113" s="2">
        <v>43371</v>
      </c>
      <c r="C113" s="3" t="s">
        <v>14</v>
      </c>
      <c r="D113" s="25" t="s">
        <v>141</v>
      </c>
      <c r="E113" s="36">
        <v>7000</v>
      </c>
      <c r="F113" s="27">
        <v>7323</v>
      </c>
      <c r="G113" s="62">
        <v>331</v>
      </c>
      <c r="H113" s="28">
        <v>3.3</v>
      </c>
      <c r="I113" s="29">
        <v>3.39</v>
      </c>
      <c r="J113" s="30"/>
      <c r="K113" s="31">
        <f t="shared" si="14"/>
        <v>0</v>
      </c>
      <c r="L113" s="30">
        <v>5.8997000000000002</v>
      </c>
      <c r="M113" s="32">
        <f t="shared" si="16"/>
        <v>19.999983</v>
      </c>
      <c r="N113" s="33">
        <f t="shared" si="15"/>
        <v>19.999983</v>
      </c>
      <c r="O113" s="34"/>
      <c r="P113" s="35"/>
    </row>
    <row r="114" spans="2:16">
      <c r="B114" s="2">
        <v>43363</v>
      </c>
      <c r="C114" s="3" t="s">
        <v>14</v>
      </c>
      <c r="D114" s="25" t="s">
        <v>115</v>
      </c>
      <c r="E114" s="36">
        <v>6973</v>
      </c>
      <c r="F114" s="27">
        <v>7257</v>
      </c>
      <c r="G114" s="62" t="s">
        <v>116</v>
      </c>
      <c r="H114" s="28">
        <v>3.25</v>
      </c>
      <c r="I114" s="29">
        <v>3.39</v>
      </c>
      <c r="J114" s="30"/>
      <c r="K114" s="31">
        <f t="shared" si="14"/>
        <v>0</v>
      </c>
      <c r="L114" s="30">
        <v>11.7994</v>
      </c>
      <c r="M114" s="32">
        <f t="shared" si="16"/>
        <v>39.999966000000001</v>
      </c>
      <c r="N114" s="33">
        <f t="shared" si="15"/>
        <v>39.999966000000001</v>
      </c>
      <c r="O114" s="34"/>
      <c r="P114" s="35"/>
    </row>
    <row r="115" spans="2:16">
      <c r="B115" s="2">
        <v>43356</v>
      </c>
      <c r="C115" s="3" t="s">
        <v>14</v>
      </c>
      <c r="D115" s="25" t="s">
        <v>85</v>
      </c>
      <c r="E115" s="36">
        <v>6943</v>
      </c>
      <c r="F115" s="27">
        <v>7172</v>
      </c>
      <c r="G115" s="62">
        <v>44</v>
      </c>
      <c r="H115" s="28">
        <v>3.25</v>
      </c>
      <c r="I115" s="29">
        <v>3.39</v>
      </c>
      <c r="J115" s="38"/>
      <c r="K115" s="31">
        <f t="shared" si="14"/>
        <v>0</v>
      </c>
      <c r="L115" s="38">
        <v>4.4248000000000003</v>
      </c>
      <c r="M115" s="32">
        <f t="shared" si="16"/>
        <v>15.000072000000001</v>
      </c>
      <c r="N115" s="33">
        <f t="shared" si="15"/>
        <v>15.000072000000001</v>
      </c>
      <c r="O115" s="34"/>
      <c r="P115" s="35"/>
    </row>
    <row r="116" spans="2:16">
      <c r="B116" s="2">
        <v>43361</v>
      </c>
      <c r="C116" s="3" t="s">
        <v>14</v>
      </c>
      <c r="D116" s="25" t="s">
        <v>85</v>
      </c>
      <c r="E116" s="36">
        <v>6961</v>
      </c>
      <c r="F116" s="27">
        <v>7219</v>
      </c>
      <c r="G116" s="62" t="s">
        <v>105</v>
      </c>
      <c r="H116" s="28">
        <v>3.25</v>
      </c>
      <c r="I116" s="29">
        <v>3.39</v>
      </c>
      <c r="J116" s="38"/>
      <c r="K116" s="31">
        <f t="shared" si="14"/>
        <v>0</v>
      </c>
      <c r="L116" s="38">
        <v>11.798999999999999</v>
      </c>
      <c r="M116" s="32">
        <f t="shared" si="16"/>
        <v>39.998609999999999</v>
      </c>
      <c r="N116" s="33">
        <f t="shared" si="15"/>
        <v>39.998609999999999</v>
      </c>
      <c r="O116" s="34"/>
      <c r="P116" s="35"/>
    </row>
    <row r="117" spans="2:16">
      <c r="B117" s="2">
        <v>43371</v>
      </c>
      <c r="C117" s="3" t="s">
        <v>14</v>
      </c>
      <c r="D117" s="25" t="s">
        <v>85</v>
      </c>
      <c r="E117" s="36">
        <v>6996</v>
      </c>
      <c r="F117" s="27">
        <v>7325</v>
      </c>
      <c r="G117" s="62" t="s">
        <v>139</v>
      </c>
      <c r="H117" s="28">
        <v>3.3</v>
      </c>
      <c r="I117" s="29">
        <v>3.39</v>
      </c>
      <c r="J117" s="30"/>
      <c r="K117" s="31">
        <f t="shared" si="14"/>
        <v>0</v>
      </c>
      <c r="L117" s="30">
        <v>14.7493</v>
      </c>
      <c r="M117" s="32">
        <f t="shared" si="16"/>
        <v>50.000126999999999</v>
      </c>
      <c r="N117" s="33">
        <f t="shared" si="15"/>
        <v>50.000126999999999</v>
      </c>
      <c r="O117" s="34"/>
      <c r="P117" s="35"/>
    </row>
    <row r="118" spans="2:16">
      <c r="B118" s="2" t="s">
        <v>150</v>
      </c>
      <c r="C118" s="3" t="s">
        <v>14</v>
      </c>
      <c r="D118" s="25" t="s">
        <v>151</v>
      </c>
      <c r="E118" s="36">
        <v>7007</v>
      </c>
      <c r="F118" s="27">
        <v>7334</v>
      </c>
      <c r="G118" s="62" t="s">
        <v>152</v>
      </c>
      <c r="H118" s="28">
        <v>3.3</v>
      </c>
      <c r="I118" s="29">
        <v>3.39</v>
      </c>
      <c r="J118" s="30">
        <v>9.0908999999999995</v>
      </c>
      <c r="K118" s="31">
        <f t="shared" si="14"/>
        <v>29.999969999999998</v>
      </c>
      <c r="L118" s="30"/>
      <c r="M118" s="32">
        <f t="shared" si="16"/>
        <v>0</v>
      </c>
      <c r="N118" s="33">
        <f t="shared" si="15"/>
        <v>29.999969999999998</v>
      </c>
      <c r="O118" s="34"/>
      <c r="P118" s="35"/>
    </row>
    <row r="119" spans="2:16">
      <c r="B119" s="2">
        <v>43357</v>
      </c>
      <c r="C119" s="3" t="s">
        <v>14</v>
      </c>
      <c r="D119" s="25" t="s">
        <v>47</v>
      </c>
      <c r="E119" s="36">
        <v>6944</v>
      </c>
      <c r="F119" s="27">
        <v>7176</v>
      </c>
      <c r="G119" s="62" t="s">
        <v>87</v>
      </c>
      <c r="H119" s="28">
        <v>3.25</v>
      </c>
      <c r="I119" s="29">
        <v>3.39</v>
      </c>
      <c r="J119" s="38">
        <v>9.2308000000000003</v>
      </c>
      <c r="K119" s="31">
        <f t="shared" si="14"/>
        <v>30.0001</v>
      </c>
      <c r="L119" s="38"/>
      <c r="M119" s="32">
        <f t="shared" si="16"/>
        <v>0</v>
      </c>
      <c r="N119" s="33">
        <f t="shared" si="15"/>
        <v>30.0001</v>
      </c>
      <c r="O119" s="34"/>
      <c r="P119" s="35"/>
    </row>
    <row r="120" spans="2:16">
      <c r="B120" s="2">
        <v>43357</v>
      </c>
      <c r="C120" s="3" t="s">
        <v>14</v>
      </c>
      <c r="D120" s="25" t="s">
        <v>47</v>
      </c>
      <c r="E120" s="36">
        <v>6945</v>
      </c>
      <c r="F120" s="27">
        <v>7177</v>
      </c>
      <c r="G120" s="62">
        <v>45</v>
      </c>
      <c r="H120" s="28">
        <v>3.25</v>
      </c>
      <c r="I120" s="29">
        <v>3.39</v>
      </c>
      <c r="J120" s="38"/>
      <c r="K120" s="31">
        <f t="shared" si="14"/>
        <v>0</v>
      </c>
      <c r="L120" s="38">
        <v>4.4248000000000003</v>
      </c>
      <c r="M120" s="32">
        <f t="shared" si="16"/>
        <v>15.000072000000001</v>
      </c>
      <c r="N120" s="33">
        <f t="shared" si="15"/>
        <v>15.000072000000001</v>
      </c>
      <c r="O120" s="34"/>
      <c r="P120" s="40"/>
    </row>
    <row r="121" spans="2:16">
      <c r="B121" s="2">
        <v>43371</v>
      </c>
      <c r="C121" s="3" t="s">
        <v>50</v>
      </c>
      <c r="D121" s="25" t="s">
        <v>44</v>
      </c>
      <c r="E121" s="36">
        <v>6999</v>
      </c>
      <c r="F121" s="27">
        <v>7324</v>
      </c>
      <c r="G121" s="62">
        <v>330</v>
      </c>
      <c r="H121" s="28">
        <v>3.3</v>
      </c>
      <c r="I121" s="29">
        <v>3.39</v>
      </c>
      <c r="J121" s="30"/>
      <c r="K121" s="31">
        <f t="shared" si="14"/>
        <v>0</v>
      </c>
      <c r="L121" s="30">
        <v>5.8997000000000002</v>
      </c>
      <c r="M121" s="32">
        <f t="shared" si="16"/>
        <v>19.999983</v>
      </c>
      <c r="N121" s="33">
        <f t="shared" si="15"/>
        <v>19.999983</v>
      </c>
      <c r="O121" s="34"/>
      <c r="P121" s="35"/>
    </row>
    <row r="122" spans="2:16">
      <c r="B122" s="74"/>
      <c r="C122" s="75"/>
      <c r="D122" s="76"/>
      <c r="E122" s="77"/>
      <c r="F122" s="78"/>
      <c r="G122" s="79"/>
      <c r="H122" s="80"/>
      <c r="I122" s="81"/>
      <c r="J122" s="84">
        <f>SUM(J106:J121)</f>
        <v>30.629400000000004</v>
      </c>
      <c r="K122" s="85">
        <f>SUM(K106:K121)</f>
        <v>100.0000580769</v>
      </c>
      <c r="L122" s="84">
        <f>SUM(L106:L121)</f>
        <v>119.39490000000001</v>
      </c>
      <c r="M122" s="85">
        <f>SUM(M106:M121)</f>
        <v>404.99832099999998</v>
      </c>
      <c r="N122" s="87">
        <f>SUM(N106:N121)</f>
        <v>504.99837907689994</v>
      </c>
      <c r="O122" s="82"/>
      <c r="P122" s="83"/>
    </row>
    <row r="123" spans="2:16">
      <c r="B123" s="2">
        <v>43360</v>
      </c>
      <c r="C123" s="3"/>
      <c r="D123" s="25" t="s">
        <v>38</v>
      </c>
      <c r="E123" s="36">
        <v>6953</v>
      </c>
      <c r="F123" s="27">
        <v>7218</v>
      </c>
      <c r="G123" s="62">
        <v>275</v>
      </c>
      <c r="H123" s="28">
        <v>3.25</v>
      </c>
      <c r="I123" s="29">
        <v>3.39</v>
      </c>
      <c r="J123" s="38"/>
      <c r="K123" s="31">
        <f>+J123*H123</f>
        <v>0</v>
      </c>
      <c r="L123" s="38">
        <v>5.8997000000000002</v>
      </c>
      <c r="M123" s="32">
        <f>+L123*I123</f>
        <v>19.999983</v>
      </c>
      <c r="N123" s="33">
        <f>+M123+K123</f>
        <v>19.999983</v>
      </c>
      <c r="O123" s="34"/>
      <c r="P123" s="35"/>
    </row>
    <row r="124" spans="2:16">
      <c r="B124" s="74"/>
      <c r="C124" s="75"/>
      <c r="D124" s="76"/>
      <c r="E124" s="77"/>
      <c r="F124" s="78"/>
      <c r="G124" s="79"/>
      <c r="H124" s="80"/>
      <c r="I124" s="81"/>
      <c r="J124" s="88">
        <f>SUM(J123)</f>
        <v>0</v>
      </c>
      <c r="K124" s="86">
        <f>SUM(K123)</f>
        <v>0</v>
      </c>
      <c r="L124" s="88">
        <f>SUM(L123)</f>
        <v>5.8997000000000002</v>
      </c>
      <c r="M124" s="86">
        <f>SUM(M123)</f>
        <v>19.999983</v>
      </c>
      <c r="N124" s="87">
        <f>SUM(N123)</f>
        <v>19.999983</v>
      </c>
      <c r="O124" s="82"/>
      <c r="P124" s="83"/>
    </row>
    <row r="125" spans="2:16" ht="30">
      <c r="B125" s="2">
        <v>43360</v>
      </c>
      <c r="C125" s="73" t="s">
        <v>155</v>
      </c>
      <c r="D125" s="25" t="s">
        <v>97</v>
      </c>
      <c r="E125" s="36">
        <v>6955</v>
      </c>
      <c r="F125" s="27">
        <v>7205</v>
      </c>
      <c r="G125" s="62">
        <v>277</v>
      </c>
      <c r="H125" s="28">
        <v>3.25</v>
      </c>
      <c r="I125" s="29">
        <v>3.39</v>
      </c>
      <c r="J125" s="38"/>
      <c r="K125" s="31">
        <f>+J125*H125</f>
        <v>0</v>
      </c>
      <c r="L125" s="99">
        <v>5.8997000000000002</v>
      </c>
      <c r="M125" s="100">
        <f>+L125*I125</f>
        <v>19.999983</v>
      </c>
      <c r="N125" s="101">
        <f>+M125+K125</f>
        <v>19.999983</v>
      </c>
      <c r="O125" s="34"/>
      <c r="P125" s="35"/>
    </row>
    <row r="126" spans="2:16">
      <c r="B126" s="74"/>
      <c r="C126" s="75"/>
      <c r="D126" s="76"/>
      <c r="E126" s="77"/>
      <c r="F126" s="78"/>
      <c r="G126" s="79"/>
      <c r="H126" s="80"/>
      <c r="I126" s="81"/>
      <c r="J126" s="84">
        <f>SUM(J125)</f>
        <v>0</v>
      </c>
      <c r="K126" s="86">
        <f>SUM(K125)</f>
        <v>0</v>
      </c>
      <c r="L126" s="84">
        <f>SUM(L125)</f>
        <v>5.8997000000000002</v>
      </c>
      <c r="M126" s="86">
        <f>SUM(M125)</f>
        <v>19.999983</v>
      </c>
      <c r="N126" s="87">
        <f>SUM(N125)</f>
        <v>19.999983</v>
      </c>
      <c r="O126" s="82"/>
      <c r="P126" s="83"/>
    </row>
    <row r="127" spans="2:16">
      <c r="B127" s="2"/>
      <c r="C127" s="3"/>
      <c r="D127" s="25"/>
      <c r="E127" s="36"/>
      <c r="F127" s="27"/>
      <c r="G127" s="62"/>
      <c r="H127" s="28"/>
      <c r="I127" s="29"/>
      <c r="J127" s="30"/>
      <c r="K127" s="31"/>
      <c r="L127" s="30"/>
      <c r="M127" s="32"/>
      <c r="N127" s="33"/>
      <c r="O127" s="34"/>
      <c r="P127" s="35"/>
    </row>
    <row r="128" spans="2:16">
      <c r="B128" s="2"/>
      <c r="C128" s="3"/>
      <c r="D128" s="25"/>
      <c r="E128" s="36"/>
      <c r="F128" s="27"/>
      <c r="G128" s="62"/>
      <c r="H128" s="28"/>
      <c r="I128" s="29"/>
      <c r="J128" s="30"/>
      <c r="K128" s="31"/>
      <c r="L128" s="30"/>
      <c r="M128" s="32"/>
      <c r="N128" s="33"/>
      <c r="O128" s="34"/>
      <c r="P128" s="35"/>
    </row>
    <row r="129" spans="2:16" ht="15.75" thickBot="1">
      <c r="B129" s="41"/>
      <c r="C129" s="10"/>
      <c r="D129" s="42"/>
      <c r="E129" s="43"/>
      <c r="F129" s="11"/>
      <c r="G129" s="63"/>
      <c r="H129" s="44"/>
      <c r="I129" s="45"/>
      <c r="J129" s="46"/>
      <c r="K129" s="47"/>
      <c r="L129" s="46"/>
      <c r="M129" s="48"/>
      <c r="N129" s="49"/>
      <c r="O129" s="50"/>
      <c r="P129" s="51"/>
    </row>
    <row r="130" spans="2:16" ht="15.75" thickBot="1">
      <c r="B130" s="4"/>
      <c r="C130" s="5"/>
      <c r="D130" s="52" t="s">
        <v>28</v>
      </c>
      <c r="E130" s="53"/>
      <c r="F130" s="6"/>
      <c r="G130" s="54"/>
      <c r="H130" s="55"/>
      <c r="I130" s="56"/>
      <c r="J130" s="102">
        <f>+J126+J124+J122+J105+J103+J100+J95+J93+J90+J88+J86+J83+J78+J62+J56+J43+J28+J16</f>
        <v>1039.2549800000002</v>
      </c>
      <c r="K130" s="59">
        <f>+K126+K124+K122+K105+K103+K100+K95+K93+K90+K88+K86+K83+K78+K62+K56+K43+K28+K16</f>
        <v>3374.9608530769001</v>
      </c>
      <c r="L130" s="102">
        <f>+L126+L124+L122+L105+L103+L100+L95+L93+L90+L88+L86+L83+L78+L62+L56+L43+L28+L16</f>
        <v>316.34969999999998</v>
      </c>
      <c r="M130" s="59">
        <f>+M126+M124+M122+M105+M103+M100+M95+M93+M90+M88+M86+M83+M78+M62+M56+M43+M28+M16</f>
        <v>1074.982053</v>
      </c>
      <c r="N130" s="59">
        <f>+N126+N124+N122+N105+N103+N100+N95+N93+N90+N88+N86+N83+N78+N62+N56+N43+N28+N16</f>
        <v>4449.9429060768998</v>
      </c>
      <c r="O130" s="7"/>
      <c r="P130" s="8"/>
    </row>
    <row r="132" spans="2:16">
      <c r="M132" s="60"/>
      <c r="N132" s="60"/>
    </row>
    <row r="133" spans="2:16">
      <c r="K133" s="60"/>
      <c r="L133" s="60"/>
      <c r="M133" s="60"/>
      <c r="N133" s="60"/>
    </row>
    <row r="134" spans="2:16">
      <c r="M134" s="60"/>
      <c r="N134" s="60"/>
    </row>
    <row r="135" spans="2:16">
      <c r="N135" s="60"/>
    </row>
  </sheetData>
  <sortState ref="B29:P54">
    <sortCondition ref="C29:C54"/>
    <sortCondition ref="D29:D54"/>
  </sortState>
  <mergeCells count="12">
    <mergeCell ref="O5:O6"/>
    <mergeCell ref="P5:P6"/>
    <mergeCell ref="B2:P2"/>
    <mergeCell ref="B3:P3"/>
    <mergeCell ref="B5:B6"/>
    <mergeCell ref="C5:C6"/>
    <mergeCell ref="D5:D6"/>
    <mergeCell ref="E5:G5"/>
    <mergeCell ref="H5:I5"/>
    <mergeCell ref="J5:K5"/>
    <mergeCell ref="L5:M5"/>
    <mergeCell ref="N5:N6"/>
  </mergeCells>
  <printOptions horizontalCentered="1"/>
  <pageMargins left="0.11811023622047245" right="0.11811023622047245" top="0.15748031496062992" bottom="0.35433070866141736" header="0.31496062992125984" footer="0.31496062992125984"/>
  <pageSetup paperSize="125"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I363"/>
  <sheetViews>
    <sheetView tabSelected="1" topLeftCell="A226" zoomScale="82" zoomScaleNormal="82" workbookViewId="0">
      <selection activeCell="P272" sqref="P272"/>
    </sheetView>
  </sheetViews>
  <sheetFormatPr baseColWidth="10" defaultRowHeight="15"/>
  <cols>
    <col min="3" max="3" width="31.7109375" customWidth="1"/>
  </cols>
  <sheetData>
    <row r="2" spans="2:9" ht="18">
      <c r="B2" s="178" t="s">
        <v>10</v>
      </c>
      <c r="C2" s="178"/>
      <c r="D2" s="178"/>
      <c r="E2" s="178"/>
      <c r="F2" s="178"/>
      <c r="G2" s="178"/>
      <c r="H2" s="178"/>
      <c r="I2" s="178"/>
    </row>
    <row r="3" spans="2:9" ht="18.75" thickBot="1">
      <c r="B3" s="178" t="s">
        <v>209</v>
      </c>
      <c r="C3" s="178"/>
      <c r="D3" s="178"/>
      <c r="E3" s="178"/>
      <c r="F3" s="178"/>
      <c r="G3" s="178"/>
      <c r="H3" s="178"/>
      <c r="I3" s="178"/>
    </row>
    <row r="4" spans="2:9" ht="15" customHeight="1">
      <c r="B4" s="143" t="s">
        <v>0</v>
      </c>
      <c r="C4" s="147" t="s">
        <v>1</v>
      </c>
      <c r="D4" s="151" t="s">
        <v>29</v>
      </c>
      <c r="E4" s="152"/>
      <c r="F4" s="154" t="s">
        <v>6</v>
      </c>
      <c r="G4" s="155"/>
      <c r="H4" s="167" t="s">
        <v>9</v>
      </c>
      <c r="I4" s="168"/>
    </row>
    <row r="5" spans="2:9" ht="15.75" thickBot="1">
      <c r="B5" s="144"/>
      <c r="C5" s="148"/>
      <c r="D5" s="103" t="s">
        <v>4</v>
      </c>
      <c r="E5" s="104" t="s">
        <v>3</v>
      </c>
      <c r="F5" s="165" t="s">
        <v>7</v>
      </c>
      <c r="G5" s="166" t="s">
        <v>8</v>
      </c>
      <c r="H5" s="165" t="s">
        <v>7</v>
      </c>
      <c r="I5" s="166" t="s">
        <v>8</v>
      </c>
    </row>
    <row r="6" spans="2:9" ht="15.75" thickBot="1">
      <c r="B6" s="13">
        <v>43374</v>
      </c>
      <c r="C6" s="15" t="s">
        <v>35</v>
      </c>
      <c r="D6" s="17">
        <v>3.3</v>
      </c>
      <c r="E6" s="18">
        <v>3.39</v>
      </c>
      <c r="F6" s="156"/>
      <c r="G6" s="157"/>
      <c r="H6" s="169">
        <v>5.899</v>
      </c>
      <c r="I6" s="170">
        <f>+H6*E6</f>
        <v>19.997610000000002</v>
      </c>
    </row>
    <row r="7" spans="2:9" ht="15.75" thickBot="1">
      <c r="B7" s="2">
        <v>43374</v>
      </c>
      <c r="C7" s="105" t="s">
        <v>19</v>
      </c>
      <c r="D7" s="17">
        <v>3.3</v>
      </c>
      <c r="E7" s="18">
        <v>3.39</v>
      </c>
      <c r="F7" s="158">
        <v>12.1212</v>
      </c>
      <c r="G7" s="159">
        <f t="shared" ref="G7:G70" si="0">+F7*D7</f>
        <v>39.999959999999994</v>
      </c>
      <c r="H7" s="171"/>
      <c r="I7" s="172"/>
    </row>
    <row r="8" spans="2:9" ht="15.75" thickBot="1">
      <c r="B8" s="2">
        <v>43374</v>
      </c>
      <c r="C8" s="25" t="s">
        <v>21</v>
      </c>
      <c r="D8" s="17">
        <v>3.3</v>
      </c>
      <c r="E8" s="18">
        <v>3.39</v>
      </c>
      <c r="F8" s="158">
        <v>37.878</v>
      </c>
      <c r="G8" s="159">
        <f t="shared" si="0"/>
        <v>124.9974</v>
      </c>
      <c r="H8" s="171"/>
      <c r="I8" s="172"/>
    </row>
    <row r="9" spans="2:9" ht="15.75" thickBot="1">
      <c r="B9" s="2">
        <v>43374</v>
      </c>
      <c r="C9" s="25" t="s">
        <v>156</v>
      </c>
      <c r="D9" s="17">
        <v>3.3</v>
      </c>
      <c r="E9" s="18">
        <v>3.39</v>
      </c>
      <c r="F9" s="158"/>
      <c r="G9" s="159"/>
      <c r="H9" s="171">
        <v>5.899</v>
      </c>
      <c r="I9" s="172">
        <f>+H9*E9</f>
        <v>19.997610000000002</v>
      </c>
    </row>
    <row r="10" spans="2:9" ht="15.75" thickBot="1">
      <c r="B10" s="2">
        <v>43374</v>
      </c>
      <c r="C10" s="25" t="s">
        <v>157</v>
      </c>
      <c r="D10" s="17">
        <v>3.3</v>
      </c>
      <c r="E10" s="18">
        <v>3.39</v>
      </c>
      <c r="F10" s="158"/>
      <c r="G10" s="159"/>
      <c r="H10" s="171">
        <v>5.899</v>
      </c>
      <c r="I10" s="172">
        <f>+H10*E10</f>
        <v>19.997610000000002</v>
      </c>
    </row>
    <row r="11" spans="2:9" ht="15.75" thickBot="1">
      <c r="B11" s="2">
        <v>43375</v>
      </c>
      <c r="C11" s="105" t="s">
        <v>12</v>
      </c>
      <c r="D11" s="17">
        <v>3.3</v>
      </c>
      <c r="E11" s="18">
        <v>3.39</v>
      </c>
      <c r="F11" s="158">
        <v>7.5750000000000002</v>
      </c>
      <c r="G11" s="159">
        <f t="shared" si="0"/>
        <v>24.997499999999999</v>
      </c>
      <c r="H11" s="171"/>
      <c r="I11" s="172"/>
    </row>
    <row r="12" spans="2:9" ht="15.75" thickBot="1">
      <c r="B12" s="2">
        <v>43375</v>
      </c>
      <c r="C12" s="105" t="s">
        <v>42</v>
      </c>
      <c r="D12" s="17">
        <v>3.3</v>
      </c>
      <c r="E12" s="18">
        <v>3.39</v>
      </c>
      <c r="F12" s="158">
        <v>12.12</v>
      </c>
      <c r="G12" s="159">
        <f t="shared" si="0"/>
        <v>39.995999999999995</v>
      </c>
      <c r="H12" s="171"/>
      <c r="I12" s="172"/>
    </row>
    <row r="13" spans="2:9" ht="15.75" thickBot="1">
      <c r="B13" s="2">
        <v>43377</v>
      </c>
      <c r="C13" s="105" t="s">
        <v>27</v>
      </c>
      <c r="D13" s="17">
        <v>3.3</v>
      </c>
      <c r="E13" s="18">
        <v>3.39</v>
      </c>
      <c r="F13" s="158"/>
      <c r="G13" s="159"/>
      <c r="H13" s="171">
        <v>5.899</v>
      </c>
      <c r="I13" s="172">
        <f>+H13*E13</f>
        <v>19.997610000000002</v>
      </c>
    </row>
    <row r="14" spans="2:9" ht="15.75" thickBot="1">
      <c r="B14" s="2">
        <v>43377</v>
      </c>
      <c r="C14" s="105" t="s">
        <v>37</v>
      </c>
      <c r="D14" s="17">
        <v>3.3</v>
      </c>
      <c r="E14" s="18">
        <v>3.39</v>
      </c>
      <c r="F14" s="158"/>
      <c r="G14" s="159"/>
      <c r="H14" s="171">
        <v>4.4240000000000004</v>
      </c>
      <c r="I14" s="172">
        <f>+H14*E14</f>
        <v>14.997360000000002</v>
      </c>
    </row>
    <row r="15" spans="2:9" ht="15.75" thickBot="1">
      <c r="B15" s="2">
        <v>43377</v>
      </c>
      <c r="C15" s="105" t="s">
        <v>15</v>
      </c>
      <c r="D15" s="17">
        <v>3.3</v>
      </c>
      <c r="E15" s="18">
        <v>3.39</v>
      </c>
      <c r="F15" s="158"/>
      <c r="G15" s="159"/>
      <c r="H15" s="171">
        <v>8.8490000000000002</v>
      </c>
      <c r="I15" s="172">
        <f>+H15*E15</f>
        <v>29.99811</v>
      </c>
    </row>
    <row r="16" spans="2:9" ht="15.75" thickBot="1">
      <c r="B16" s="2">
        <v>43377</v>
      </c>
      <c r="C16" s="105" t="s">
        <v>23</v>
      </c>
      <c r="D16" s="17">
        <v>3.3</v>
      </c>
      <c r="E16" s="18">
        <v>3.39</v>
      </c>
      <c r="F16" s="158">
        <v>3.03</v>
      </c>
      <c r="G16" s="159">
        <f t="shared" si="0"/>
        <v>9.9989999999999988</v>
      </c>
      <c r="H16" s="171"/>
      <c r="I16" s="172"/>
    </row>
    <row r="17" spans="2:9" ht="15.75" thickBot="1">
      <c r="B17" s="2">
        <v>43377</v>
      </c>
      <c r="C17" s="105" t="s">
        <v>20</v>
      </c>
      <c r="D17" s="17">
        <v>3.3</v>
      </c>
      <c r="E17" s="18">
        <v>3.39</v>
      </c>
      <c r="F17" s="158">
        <v>21.2121</v>
      </c>
      <c r="G17" s="159">
        <f>+F17*D17</f>
        <v>69.999929999999992</v>
      </c>
      <c r="H17" s="171"/>
      <c r="I17" s="172"/>
    </row>
    <row r="18" spans="2:9" ht="15.75" thickBot="1">
      <c r="B18" s="2">
        <v>43377</v>
      </c>
      <c r="C18" s="105" t="s">
        <v>21</v>
      </c>
      <c r="D18" s="17">
        <v>3.3</v>
      </c>
      <c r="E18" s="18">
        <v>3.39</v>
      </c>
      <c r="F18" s="158">
        <v>34.847999999999999</v>
      </c>
      <c r="G18" s="159">
        <f t="shared" si="0"/>
        <v>114.99839999999999</v>
      </c>
      <c r="H18" s="171"/>
      <c r="I18" s="172"/>
    </row>
    <row r="19" spans="2:9" ht="15.75" thickBot="1">
      <c r="B19" s="2">
        <v>43377</v>
      </c>
      <c r="C19" s="105" t="s">
        <v>69</v>
      </c>
      <c r="D19" s="17">
        <v>3.3</v>
      </c>
      <c r="E19" s="18">
        <v>3.39</v>
      </c>
      <c r="F19" s="158">
        <v>12.12</v>
      </c>
      <c r="G19" s="159">
        <f t="shared" si="0"/>
        <v>39.995999999999995</v>
      </c>
      <c r="H19" s="171"/>
      <c r="I19" s="172"/>
    </row>
    <row r="20" spans="2:9" ht="15.75" thickBot="1">
      <c r="B20" s="2">
        <v>43377</v>
      </c>
      <c r="C20" s="105" t="s">
        <v>158</v>
      </c>
      <c r="D20" s="17">
        <v>3.3</v>
      </c>
      <c r="E20" s="18">
        <v>3.39</v>
      </c>
      <c r="F20" s="158"/>
      <c r="G20" s="159"/>
      <c r="H20" s="171">
        <v>2.9499</v>
      </c>
      <c r="I20" s="172">
        <f>+H20*E20</f>
        <v>10.000161</v>
      </c>
    </row>
    <row r="21" spans="2:9" ht="15.75" thickBot="1">
      <c r="B21" s="2">
        <v>43377</v>
      </c>
      <c r="C21" s="105" t="s">
        <v>69</v>
      </c>
      <c r="D21" s="17">
        <v>3.3</v>
      </c>
      <c r="E21" s="18">
        <v>3.39</v>
      </c>
      <c r="F21" s="158">
        <v>12.1212</v>
      </c>
      <c r="G21" s="159">
        <f t="shared" si="0"/>
        <v>39.999959999999994</v>
      </c>
      <c r="H21" s="171"/>
      <c r="I21" s="172"/>
    </row>
    <row r="22" spans="2:9" ht="15.75" thickBot="1">
      <c r="B22" s="2">
        <v>43378</v>
      </c>
      <c r="C22" s="105" t="s">
        <v>35</v>
      </c>
      <c r="D22" s="17">
        <v>3.3</v>
      </c>
      <c r="E22" s="18">
        <v>3.39</v>
      </c>
      <c r="F22" s="158"/>
      <c r="G22" s="159"/>
      <c r="H22" s="171">
        <v>5.899</v>
      </c>
      <c r="I22" s="172">
        <f>+H22*E22</f>
        <v>19.997610000000002</v>
      </c>
    </row>
    <row r="23" spans="2:9" ht="15.75" thickBot="1">
      <c r="B23" s="2">
        <v>43378</v>
      </c>
      <c r="C23" s="105" t="s">
        <v>24</v>
      </c>
      <c r="D23" s="17">
        <v>3.3</v>
      </c>
      <c r="E23" s="18">
        <v>3.39</v>
      </c>
      <c r="F23" s="158"/>
      <c r="G23" s="159"/>
      <c r="H23" s="171">
        <v>5.899</v>
      </c>
      <c r="I23" s="172">
        <f>+H23*E23</f>
        <v>19.997610000000002</v>
      </c>
    </row>
    <row r="24" spans="2:9" ht="15.75" thickBot="1">
      <c r="B24" s="2">
        <v>43378</v>
      </c>
      <c r="C24" s="105" t="s">
        <v>16</v>
      </c>
      <c r="D24" s="17">
        <v>3.3</v>
      </c>
      <c r="E24" s="18">
        <v>3.39</v>
      </c>
      <c r="F24" s="158">
        <v>7.5750000000000002</v>
      </c>
      <c r="G24" s="159">
        <f t="shared" si="0"/>
        <v>24.997499999999999</v>
      </c>
      <c r="H24" s="171"/>
      <c r="I24" s="172"/>
    </row>
    <row r="25" spans="2:9" ht="15.75" thickBot="1">
      <c r="B25" s="2">
        <v>43379</v>
      </c>
      <c r="C25" s="105" t="s">
        <v>44</v>
      </c>
      <c r="D25" s="17">
        <v>3.3</v>
      </c>
      <c r="E25" s="18">
        <v>3.39</v>
      </c>
      <c r="F25" s="158"/>
      <c r="G25" s="159"/>
      <c r="H25" s="171">
        <v>11.798999999999999</v>
      </c>
      <c r="I25" s="172">
        <f>+H25*E25</f>
        <v>39.998609999999999</v>
      </c>
    </row>
    <row r="26" spans="2:9" ht="15.75" thickBot="1">
      <c r="B26" s="2">
        <v>43380</v>
      </c>
      <c r="C26" s="105" t="s">
        <v>159</v>
      </c>
      <c r="D26" s="17">
        <v>3.3</v>
      </c>
      <c r="E26" s="18">
        <v>3.39</v>
      </c>
      <c r="F26" s="158">
        <v>15.1515</v>
      </c>
      <c r="G26" s="159">
        <f t="shared" si="0"/>
        <v>49.999949999999998</v>
      </c>
      <c r="H26" s="171"/>
      <c r="I26" s="172"/>
    </row>
    <row r="27" spans="2:9" ht="15.75" thickBot="1">
      <c r="B27" s="2">
        <v>43380</v>
      </c>
      <c r="C27" s="105" t="s">
        <v>18</v>
      </c>
      <c r="D27" s="17">
        <v>3.3</v>
      </c>
      <c r="E27" s="18">
        <v>3.39</v>
      </c>
      <c r="F27" s="158">
        <v>12.12</v>
      </c>
      <c r="G27" s="159">
        <f t="shared" si="0"/>
        <v>39.995999999999995</v>
      </c>
      <c r="H27" s="171"/>
      <c r="I27" s="172"/>
    </row>
    <row r="28" spans="2:9" ht="15.75" thickBot="1">
      <c r="B28" s="2">
        <v>43381</v>
      </c>
      <c r="C28" s="105" t="s">
        <v>27</v>
      </c>
      <c r="D28" s="17">
        <v>3.3</v>
      </c>
      <c r="E28" s="18">
        <v>3.39</v>
      </c>
      <c r="F28" s="158"/>
      <c r="G28" s="159"/>
      <c r="H28" s="171">
        <v>5.8997000000000002</v>
      </c>
      <c r="I28" s="172">
        <f>+H28*E28</f>
        <v>19.999983</v>
      </c>
    </row>
    <row r="29" spans="2:9" ht="15.75" thickBot="1">
      <c r="B29" s="2">
        <v>43381</v>
      </c>
      <c r="C29" s="105" t="s">
        <v>69</v>
      </c>
      <c r="D29" s="17">
        <v>3.3</v>
      </c>
      <c r="E29" s="18">
        <v>3.39</v>
      </c>
      <c r="F29" s="158">
        <v>9.0908999999999995</v>
      </c>
      <c r="G29" s="159">
        <f t="shared" si="0"/>
        <v>29.999969999999998</v>
      </c>
      <c r="H29" s="171"/>
      <c r="I29" s="172"/>
    </row>
    <row r="30" spans="2:9" ht="15.75" thickBot="1">
      <c r="B30" s="2">
        <v>43381</v>
      </c>
      <c r="C30" s="105" t="s">
        <v>21</v>
      </c>
      <c r="D30" s="17">
        <v>3.3</v>
      </c>
      <c r="E30" s="18">
        <v>3.39</v>
      </c>
      <c r="F30" s="158">
        <v>21.2121</v>
      </c>
      <c r="G30" s="159">
        <f t="shared" si="0"/>
        <v>69.999929999999992</v>
      </c>
      <c r="H30" s="171"/>
      <c r="I30" s="172"/>
    </row>
    <row r="31" spans="2:9" ht="15.75" thickBot="1">
      <c r="B31" s="2">
        <v>43381</v>
      </c>
      <c r="C31" s="105" t="s">
        <v>13</v>
      </c>
      <c r="D31" s="17">
        <v>3.3</v>
      </c>
      <c r="E31" s="18">
        <v>3.39</v>
      </c>
      <c r="F31" s="158">
        <v>30.303000000000001</v>
      </c>
      <c r="G31" s="159">
        <f t="shared" si="0"/>
        <v>99.999899999999997</v>
      </c>
      <c r="H31" s="171"/>
      <c r="I31" s="172"/>
    </row>
    <row r="32" spans="2:9" ht="15.75" thickBot="1">
      <c r="B32" s="2">
        <v>43381</v>
      </c>
      <c r="C32" s="105" t="s">
        <v>16</v>
      </c>
      <c r="D32" s="17">
        <v>3.3</v>
      </c>
      <c r="E32" s="18">
        <v>3.39</v>
      </c>
      <c r="F32" s="158">
        <v>9.0908999999999995</v>
      </c>
      <c r="G32" s="159">
        <f t="shared" si="0"/>
        <v>29.999969999999998</v>
      </c>
      <c r="H32" s="171"/>
      <c r="I32" s="172"/>
    </row>
    <row r="33" spans="2:9" ht="15.75" thickBot="1">
      <c r="B33" s="2">
        <v>43381</v>
      </c>
      <c r="C33" s="105" t="s">
        <v>44</v>
      </c>
      <c r="D33" s="17">
        <v>3.3</v>
      </c>
      <c r="E33" s="18">
        <v>3.39</v>
      </c>
      <c r="F33" s="158"/>
      <c r="G33" s="159"/>
      <c r="H33" s="171">
        <v>20.649000000000001</v>
      </c>
      <c r="I33" s="172">
        <f>+H33*E33</f>
        <v>70.000110000000006</v>
      </c>
    </row>
    <row r="34" spans="2:9" ht="15.75" thickBot="1">
      <c r="B34" s="107">
        <v>43382</v>
      </c>
      <c r="C34" s="105" t="s">
        <v>160</v>
      </c>
      <c r="D34" s="17">
        <v>3.3</v>
      </c>
      <c r="E34" s="18">
        <v>3.39</v>
      </c>
      <c r="F34" s="158"/>
      <c r="G34" s="159"/>
      <c r="H34" s="171">
        <v>5.8997000000000002</v>
      </c>
      <c r="I34" s="172">
        <f>+H34*E34</f>
        <v>19.999983</v>
      </c>
    </row>
    <row r="35" spans="2:9" ht="15.75" thickBot="1">
      <c r="B35" s="9">
        <v>43383</v>
      </c>
      <c r="C35" s="109" t="s">
        <v>44</v>
      </c>
      <c r="D35" s="115">
        <v>3.36</v>
      </c>
      <c r="E35" s="116">
        <v>3.47</v>
      </c>
      <c r="F35" s="160"/>
      <c r="G35" s="159"/>
      <c r="H35" s="173">
        <v>8.6455000000000002</v>
      </c>
      <c r="I35" s="172">
        <f>+H35*E35</f>
        <v>29.999885000000003</v>
      </c>
    </row>
    <row r="36" spans="2:9" ht="15.75" thickBot="1">
      <c r="B36" s="2">
        <v>43383</v>
      </c>
      <c r="C36" s="105" t="s">
        <v>161</v>
      </c>
      <c r="D36" s="17">
        <v>3.36</v>
      </c>
      <c r="E36" s="18">
        <v>3.47</v>
      </c>
      <c r="F36" s="160">
        <v>5.9523999999999999</v>
      </c>
      <c r="G36" s="159">
        <f t="shared" si="0"/>
        <v>20.000063999999998</v>
      </c>
      <c r="H36" s="173"/>
      <c r="I36" s="172"/>
    </row>
    <row r="37" spans="2:9" ht="15.75" thickBot="1">
      <c r="B37" s="2">
        <v>43383</v>
      </c>
      <c r="C37" s="105" t="s">
        <v>162</v>
      </c>
      <c r="D37" s="17">
        <v>3.36</v>
      </c>
      <c r="E37" s="18">
        <v>3.47</v>
      </c>
      <c r="F37" s="160"/>
      <c r="G37" s="159"/>
      <c r="H37" s="173">
        <v>2.8818000000000001</v>
      </c>
      <c r="I37" s="172">
        <f>+H37*E37</f>
        <v>9.9998460000000016</v>
      </c>
    </row>
    <row r="38" spans="2:9" ht="15.75" thickBot="1">
      <c r="B38" s="2">
        <v>43383</v>
      </c>
      <c r="C38" s="105" t="s">
        <v>12</v>
      </c>
      <c r="D38" s="17">
        <v>3.36</v>
      </c>
      <c r="E38" s="18">
        <v>3.47</v>
      </c>
      <c r="F38" s="158">
        <v>14.881</v>
      </c>
      <c r="G38" s="159">
        <f t="shared" si="0"/>
        <v>50.000160000000001</v>
      </c>
      <c r="H38" s="173"/>
      <c r="I38" s="172"/>
    </row>
    <row r="39" spans="2:9" ht="15.75" thickBot="1">
      <c r="B39" s="2">
        <v>43383</v>
      </c>
      <c r="C39" s="105" t="s">
        <v>19</v>
      </c>
      <c r="D39" s="17">
        <v>3.36</v>
      </c>
      <c r="E39" s="18">
        <v>3.47</v>
      </c>
      <c r="F39" s="160">
        <v>13.392899999999999</v>
      </c>
      <c r="G39" s="159">
        <f t="shared" si="0"/>
        <v>45.000143999999999</v>
      </c>
      <c r="H39" s="173"/>
      <c r="I39" s="172"/>
    </row>
    <row r="40" spans="2:9" ht="15.75" thickBot="1">
      <c r="B40" s="2">
        <v>43383</v>
      </c>
      <c r="C40" s="105" t="s">
        <v>18</v>
      </c>
      <c r="D40" s="17">
        <v>3.36</v>
      </c>
      <c r="E40" s="18">
        <v>3.47</v>
      </c>
      <c r="F40" s="160">
        <v>10.416700000000001</v>
      </c>
      <c r="G40" s="159">
        <f t="shared" si="0"/>
        <v>35.000112000000001</v>
      </c>
      <c r="H40" s="173"/>
      <c r="I40" s="172"/>
    </row>
    <row r="41" spans="2:9" ht="15.75" thickBot="1">
      <c r="B41" s="2">
        <v>43383</v>
      </c>
      <c r="C41" s="105" t="s">
        <v>23</v>
      </c>
      <c r="D41" s="17">
        <v>3.36</v>
      </c>
      <c r="E41" s="18">
        <v>3.47</v>
      </c>
      <c r="F41" s="160">
        <v>2.9762</v>
      </c>
      <c r="G41" s="159">
        <f t="shared" si="0"/>
        <v>10.000031999999999</v>
      </c>
      <c r="H41" s="173"/>
      <c r="I41" s="172"/>
    </row>
    <row r="42" spans="2:9" ht="15.75" thickBot="1">
      <c r="B42" s="2">
        <v>43383</v>
      </c>
      <c r="C42" s="105" t="s">
        <v>21</v>
      </c>
      <c r="D42" s="17">
        <v>3.36</v>
      </c>
      <c r="E42" s="18">
        <v>3.47</v>
      </c>
      <c r="F42" s="160">
        <v>20.833300000000001</v>
      </c>
      <c r="G42" s="159">
        <f t="shared" si="0"/>
        <v>69.999887999999999</v>
      </c>
      <c r="H42" s="173"/>
      <c r="I42" s="172"/>
    </row>
    <row r="43" spans="2:9" ht="15.75" thickBot="1">
      <c r="B43" s="2">
        <v>43384</v>
      </c>
      <c r="C43" s="105" t="s">
        <v>44</v>
      </c>
      <c r="D43" s="17">
        <v>3.36</v>
      </c>
      <c r="E43" s="18">
        <v>3.47</v>
      </c>
      <c r="F43" s="160"/>
      <c r="G43" s="159"/>
      <c r="H43" s="173">
        <v>28.8184</v>
      </c>
      <c r="I43" s="172">
        <f>+H43*E43</f>
        <v>99.999848000000014</v>
      </c>
    </row>
    <row r="44" spans="2:9" ht="15.75" thickBot="1">
      <c r="B44" s="2">
        <v>43384</v>
      </c>
      <c r="C44" s="105" t="s">
        <v>13</v>
      </c>
      <c r="D44" s="17">
        <v>3.36</v>
      </c>
      <c r="E44" s="18">
        <v>3.47</v>
      </c>
      <c r="F44" s="160">
        <v>29.761900000000001</v>
      </c>
      <c r="G44" s="159">
        <f t="shared" si="0"/>
        <v>99.999983999999998</v>
      </c>
      <c r="H44" s="173"/>
      <c r="I44" s="172"/>
    </row>
    <row r="45" spans="2:9" ht="15.75" thickBot="1">
      <c r="B45" s="2">
        <v>43384</v>
      </c>
      <c r="C45" s="105" t="s">
        <v>69</v>
      </c>
      <c r="D45" s="17">
        <v>3.36</v>
      </c>
      <c r="E45" s="18">
        <v>3.47</v>
      </c>
      <c r="F45" s="160">
        <v>10.416700000000001</v>
      </c>
      <c r="G45" s="159">
        <f t="shared" si="0"/>
        <v>35.000112000000001</v>
      </c>
      <c r="H45" s="173"/>
      <c r="I45" s="172"/>
    </row>
    <row r="46" spans="2:9" ht="15.75" thickBot="1">
      <c r="B46" s="2">
        <v>43385</v>
      </c>
      <c r="C46" s="105" t="s">
        <v>27</v>
      </c>
      <c r="D46" s="17">
        <v>3.36</v>
      </c>
      <c r="E46" s="18">
        <v>3.47</v>
      </c>
      <c r="F46" s="160"/>
      <c r="G46" s="159"/>
      <c r="H46" s="173">
        <v>5.7637</v>
      </c>
      <c r="I46" s="172">
        <f>+H46*E46</f>
        <v>20.000039000000001</v>
      </c>
    </row>
    <row r="47" spans="2:9" ht="15.75" thickBot="1">
      <c r="B47" s="2">
        <v>43385</v>
      </c>
      <c r="C47" s="105" t="s">
        <v>161</v>
      </c>
      <c r="D47" s="17">
        <v>3.36</v>
      </c>
      <c r="E47" s="18">
        <v>3.47</v>
      </c>
      <c r="F47" s="160">
        <v>11.9048</v>
      </c>
      <c r="G47" s="159">
        <f t="shared" si="0"/>
        <v>40.000127999999997</v>
      </c>
      <c r="H47" s="173"/>
      <c r="I47" s="172"/>
    </row>
    <row r="48" spans="2:9" ht="15.75" thickBot="1">
      <c r="B48" s="2">
        <v>43385</v>
      </c>
      <c r="C48" s="105" t="s">
        <v>163</v>
      </c>
      <c r="D48" s="17">
        <v>3.36</v>
      </c>
      <c r="E48" s="18">
        <v>3.47</v>
      </c>
      <c r="F48" s="160">
        <v>8.9285999999999994</v>
      </c>
      <c r="G48" s="159">
        <f t="shared" si="0"/>
        <v>30.000095999999996</v>
      </c>
      <c r="H48" s="173"/>
      <c r="I48" s="172"/>
    </row>
    <row r="49" spans="2:9" ht="15.75" thickBot="1">
      <c r="B49" s="2">
        <v>43385</v>
      </c>
      <c r="C49" s="105" t="s">
        <v>16</v>
      </c>
      <c r="D49" s="17">
        <v>3.36</v>
      </c>
      <c r="E49" s="18">
        <v>3.47</v>
      </c>
      <c r="F49" s="160"/>
      <c r="G49" s="159"/>
      <c r="H49" s="173">
        <v>2.8818000000000001</v>
      </c>
      <c r="I49" s="172">
        <f>+H49*E49</f>
        <v>9.9998460000000016</v>
      </c>
    </row>
    <row r="50" spans="2:9" ht="15.75" thickBot="1">
      <c r="B50" s="2">
        <v>43385</v>
      </c>
      <c r="C50" s="105" t="s">
        <v>19</v>
      </c>
      <c r="D50" s="17">
        <v>3.36</v>
      </c>
      <c r="E50" s="18">
        <v>3.47</v>
      </c>
      <c r="F50" s="160">
        <v>10.416700000000001</v>
      </c>
      <c r="G50" s="159">
        <f t="shared" si="0"/>
        <v>35.000112000000001</v>
      </c>
      <c r="H50" s="173"/>
      <c r="I50" s="172"/>
    </row>
    <row r="51" spans="2:9" ht="15.75" thickBot="1">
      <c r="B51" s="9">
        <v>43387</v>
      </c>
      <c r="C51" s="105" t="s">
        <v>27</v>
      </c>
      <c r="D51" s="17">
        <v>3.36</v>
      </c>
      <c r="E51" s="18">
        <v>3.47</v>
      </c>
      <c r="F51" s="160"/>
      <c r="G51" s="159"/>
      <c r="H51" s="173">
        <v>10.086499999999999</v>
      </c>
      <c r="I51" s="172">
        <f>+H51*E51</f>
        <v>35.000154999999999</v>
      </c>
    </row>
    <row r="52" spans="2:9" ht="15.75" thickBot="1">
      <c r="B52" s="9">
        <v>43386</v>
      </c>
      <c r="C52" s="105" t="s">
        <v>18</v>
      </c>
      <c r="D52" s="17">
        <v>3.36</v>
      </c>
      <c r="E52" s="18">
        <v>3.47</v>
      </c>
      <c r="F52" s="160">
        <v>10.416700000000001</v>
      </c>
      <c r="G52" s="159">
        <f t="shared" si="0"/>
        <v>35.000112000000001</v>
      </c>
      <c r="H52" s="173"/>
      <c r="I52" s="172"/>
    </row>
    <row r="53" spans="2:9" ht="15.75" thickBot="1">
      <c r="B53" s="2">
        <v>43388</v>
      </c>
      <c r="C53" s="105" t="s">
        <v>12</v>
      </c>
      <c r="D53" s="17">
        <v>3.36</v>
      </c>
      <c r="E53" s="18">
        <v>3.47</v>
      </c>
      <c r="F53" s="160">
        <v>11.9048</v>
      </c>
      <c r="G53" s="159">
        <f t="shared" si="0"/>
        <v>40.000127999999997</v>
      </c>
      <c r="H53" s="173"/>
      <c r="I53" s="172"/>
    </row>
    <row r="54" spans="2:9" ht="15.75" thickBot="1">
      <c r="B54" s="108">
        <v>43388</v>
      </c>
      <c r="C54" s="105" t="s">
        <v>20</v>
      </c>
      <c r="D54" s="17">
        <v>3.36</v>
      </c>
      <c r="E54" s="18">
        <v>3.47</v>
      </c>
      <c r="F54" s="160">
        <v>23.8095</v>
      </c>
      <c r="G54" s="159">
        <f t="shared" si="0"/>
        <v>79.999920000000003</v>
      </c>
      <c r="H54" s="173"/>
      <c r="I54" s="172"/>
    </row>
    <row r="55" spans="2:9" ht="15.75" thickBot="1">
      <c r="B55" s="2">
        <v>43388</v>
      </c>
      <c r="C55" s="105" t="s">
        <v>38</v>
      </c>
      <c r="D55" s="17">
        <v>3.36</v>
      </c>
      <c r="E55" s="18">
        <v>3.47</v>
      </c>
      <c r="F55" s="160">
        <v>8.9285999999999994</v>
      </c>
      <c r="G55" s="159">
        <f t="shared" si="0"/>
        <v>30.000095999999996</v>
      </c>
      <c r="H55" s="173"/>
      <c r="I55" s="172"/>
    </row>
    <row r="56" spans="2:9" ht="15.75" thickBot="1">
      <c r="B56" s="2">
        <v>43388</v>
      </c>
      <c r="C56" s="105" t="s">
        <v>158</v>
      </c>
      <c r="D56" s="17">
        <v>3.36</v>
      </c>
      <c r="E56" s="18">
        <v>3.47</v>
      </c>
      <c r="F56" s="160"/>
      <c r="G56" s="159"/>
      <c r="H56" s="173">
        <v>1.4409000000000001</v>
      </c>
      <c r="I56" s="172">
        <f>+H56*E56</f>
        <v>4.9999230000000008</v>
      </c>
    </row>
    <row r="57" spans="2:9" ht="15.75" thickBot="1">
      <c r="B57" s="2">
        <v>43388</v>
      </c>
      <c r="C57" s="105" t="s">
        <v>24</v>
      </c>
      <c r="D57" s="17">
        <v>3.36</v>
      </c>
      <c r="E57" s="18">
        <v>3.47</v>
      </c>
      <c r="F57" s="160"/>
      <c r="G57" s="159"/>
      <c r="H57" s="173">
        <v>5.7637</v>
      </c>
      <c r="I57" s="172">
        <f>+H57*E57</f>
        <v>20.000039000000001</v>
      </c>
    </row>
    <row r="58" spans="2:9" ht="15.75" thickBot="1">
      <c r="B58" s="2">
        <v>43388</v>
      </c>
      <c r="C58" s="105" t="s">
        <v>43</v>
      </c>
      <c r="D58" s="17">
        <v>3.36</v>
      </c>
      <c r="E58" s="18">
        <v>3.47</v>
      </c>
      <c r="F58" s="160"/>
      <c r="G58" s="159"/>
      <c r="H58" s="173">
        <v>10.086499999999999</v>
      </c>
      <c r="I58" s="172">
        <f>+H58*E58</f>
        <v>35.000154999999999</v>
      </c>
    </row>
    <row r="59" spans="2:9" ht="15.75" thickBot="1">
      <c r="B59" s="2">
        <v>43388</v>
      </c>
      <c r="C59" s="105" t="s">
        <v>19</v>
      </c>
      <c r="D59" s="17">
        <v>3.36</v>
      </c>
      <c r="E59" s="18">
        <v>3.47</v>
      </c>
      <c r="F59" s="160">
        <v>7.4405000000000001</v>
      </c>
      <c r="G59" s="159">
        <f t="shared" si="0"/>
        <v>25.000080000000001</v>
      </c>
      <c r="H59" s="173"/>
      <c r="I59" s="172"/>
    </row>
    <row r="60" spans="2:9" ht="15.75" thickBot="1">
      <c r="B60" s="2">
        <v>43388</v>
      </c>
      <c r="C60" s="105" t="s">
        <v>13</v>
      </c>
      <c r="D60" s="17">
        <v>3.36</v>
      </c>
      <c r="E60" s="18">
        <v>3.47</v>
      </c>
      <c r="F60" s="160">
        <v>23.8095</v>
      </c>
      <c r="G60" s="159">
        <f t="shared" si="0"/>
        <v>79.999920000000003</v>
      </c>
      <c r="H60" s="173"/>
      <c r="I60" s="172"/>
    </row>
    <row r="61" spans="2:9" ht="15.75" thickBot="1">
      <c r="B61" s="2">
        <v>43388</v>
      </c>
      <c r="C61" s="105" t="s">
        <v>164</v>
      </c>
      <c r="D61" s="17">
        <v>3.36</v>
      </c>
      <c r="E61" s="18">
        <v>3.47</v>
      </c>
      <c r="F61" s="160"/>
      <c r="G61" s="159"/>
      <c r="H61" s="173">
        <v>5.7637</v>
      </c>
      <c r="I61" s="172">
        <f>+H61*E61</f>
        <v>20.000039000000001</v>
      </c>
    </row>
    <row r="62" spans="2:9" ht="15.75" thickBot="1">
      <c r="B62" s="2">
        <v>43388</v>
      </c>
      <c r="C62" s="105" t="s">
        <v>16</v>
      </c>
      <c r="D62" s="17">
        <v>3.36</v>
      </c>
      <c r="E62" s="18">
        <v>3.47</v>
      </c>
      <c r="F62" s="160"/>
      <c r="G62" s="159"/>
      <c r="H62" s="173">
        <v>5.7637</v>
      </c>
      <c r="I62" s="172">
        <f>+H62*E62</f>
        <v>20.000039000000001</v>
      </c>
    </row>
    <row r="63" spans="2:9" ht="15.75" thickBot="1">
      <c r="B63" s="9">
        <v>43388</v>
      </c>
      <c r="C63" s="109" t="s">
        <v>21</v>
      </c>
      <c r="D63" s="110">
        <v>3.36</v>
      </c>
      <c r="E63" s="111">
        <v>3.47</v>
      </c>
      <c r="F63" s="160">
        <v>26.785699999999999</v>
      </c>
      <c r="G63" s="159">
        <f t="shared" si="0"/>
        <v>89.999951999999993</v>
      </c>
      <c r="H63" s="173"/>
      <c r="I63" s="172"/>
    </row>
    <row r="64" spans="2:9" ht="15.75" thickBot="1">
      <c r="B64" s="9">
        <v>43388</v>
      </c>
      <c r="C64" s="105" t="s">
        <v>165</v>
      </c>
      <c r="D64" s="17">
        <v>3.36</v>
      </c>
      <c r="E64" s="18">
        <v>3.47</v>
      </c>
      <c r="F64" s="160"/>
      <c r="G64" s="159"/>
      <c r="H64" s="173">
        <v>5.7637</v>
      </c>
      <c r="I64" s="172">
        <f>+H64*E64</f>
        <v>20.000039000000001</v>
      </c>
    </row>
    <row r="65" spans="1:9" ht="15.75" thickBot="1">
      <c r="B65" s="2">
        <v>43389</v>
      </c>
      <c r="C65" s="105" t="s">
        <v>166</v>
      </c>
      <c r="D65" s="17">
        <v>3.36</v>
      </c>
      <c r="E65" s="18">
        <v>3.47</v>
      </c>
      <c r="F65" s="160"/>
      <c r="G65" s="159"/>
      <c r="H65" s="173">
        <v>5.7637</v>
      </c>
      <c r="I65" s="172">
        <f>+H65*E65</f>
        <v>20.000039000000001</v>
      </c>
    </row>
    <row r="66" spans="1:9" ht="15.75" thickBot="1">
      <c r="B66" s="2">
        <v>43389</v>
      </c>
      <c r="C66" s="105" t="s">
        <v>45</v>
      </c>
      <c r="D66" s="17">
        <v>3.36</v>
      </c>
      <c r="E66" s="18">
        <v>3.47</v>
      </c>
      <c r="F66" s="160"/>
      <c r="G66" s="159"/>
      <c r="H66" s="173">
        <v>11.5274</v>
      </c>
      <c r="I66" s="172">
        <f>+H66*E66</f>
        <v>40.000078000000002</v>
      </c>
    </row>
    <row r="67" spans="1:9" ht="15.75" thickBot="1">
      <c r="B67" s="2">
        <v>43389</v>
      </c>
      <c r="C67" s="105" t="s">
        <v>12</v>
      </c>
      <c r="D67" s="17">
        <v>3.36</v>
      </c>
      <c r="E67" s="18">
        <v>3.47</v>
      </c>
      <c r="F67" s="160">
        <v>7.4405000000000001</v>
      </c>
      <c r="G67" s="159">
        <f t="shared" si="0"/>
        <v>25.000080000000001</v>
      </c>
      <c r="H67" s="173"/>
      <c r="I67" s="172"/>
    </row>
    <row r="68" spans="1:9" ht="15.75" thickBot="1">
      <c r="B68" s="2">
        <v>43390</v>
      </c>
      <c r="C68" s="105" t="s">
        <v>167</v>
      </c>
      <c r="D68" s="17">
        <v>3.36</v>
      </c>
      <c r="E68" s="18">
        <v>3.47</v>
      </c>
      <c r="F68" s="158">
        <v>17.857099999999999</v>
      </c>
      <c r="G68" s="159">
        <f t="shared" si="0"/>
        <v>59.999855999999994</v>
      </c>
      <c r="H68" s="171"/>
      <c r="I68" s="172"/>
    </row>
    <row r="69" spans="1:9" ht="15.75" thickBot="1">
      <c r="B69" s="2">
        <v>43390</v>
      </c>
      <c r="C69" s="105" t="s">
        <v>168</v>
      </c>
      <c r="D69" s="17">
        <v>3.36</v>
      </c>
      <c r="E69" s="18">
        <v>3.47</v>
      </c>
      <c r="F69" s="158"/>
      <c r="G69" s="159"/>
      <c r="H69" s="171">
        <v>2.8818000000000001</v>
      </c>
      <c r="I69" s="172">
        <f>+H69*E69</f>
        <v>9.9998460000000016</v>
      </c>
    </row>
    <row r="70" spans="1:9" ht="15.75" thickBot="1">
      <c r="B70" s="2">
        <v>43390</v>
      </c>
      <c r="C70" s="105" t="s">
        <v>16</v>
      </c>
      <c r="D70" s="17">
        <v>3.36</v>
      </c>
      <c r="E70" s="18">
        <v>3.47</v>
      </c>
      <c r="F70" s="158">
        <v>10.416700000000001</v>
      </c>
      <c r="G70" s="159">
        <f t="shared" si="0"/>
        <v>35.000112000000001</v>
      </c>
      <c r="H70" s="171"/>
      <c r="I70" s="172"/>
    </row>
    <row r="71" spans="1:9" ht="15.75" thickBot="1">
      <c r="B71" s="2">
        <v>43390</v>
      </c>
      <c r="C71" s="105" t="s">
        <v>169</v>
      </c>
      <c r="D71" s="17">
        <v>3.36</v>
      </c>
      <c r="E71" s="18">
        <v>3.47</v>
      </c>
      <c r="F71" s="158"/>
      <c r="G71" s="159"/>
      <c r="H71" s="171">
        <v>11.5274</v>
      </c>
      <c r="I71" s="172">
        <f>+H71*E71</f>
        <v>40.000078000000002</v>
      </c>
    </row>
    <row r="72" spans="1:9" ht="15.75" thickBot="1">
      <c r="B72" s="2">
        <v>43390</v>
      </c>
      <c r="C72" s="105" t="s">
        <v>16</v>
      </c>
      <c r="D72" s="17">
        <v>3.36</v>
      </c>
      <c r="E72" s="18">
        <v>3.47</v>
      </c>
      <c r="F72" s="158"/>
      <c r="G72" s="159"/>
      <c r="H72" s="171">
        <v>11.5274</v>
      </c>
      <c r="I72" s="172">
        <f>+H72*E72</f>
        <v>40.000078000000002</v>
      </c>
    </row>
    <row r="73" spans="1:9" ht="15.75" thickBot="1">
      <c r="B73" s="2">
        <v>43390</v>
      </c>
      <c r="C73" s="105" t="s">
        <v>35</v>
      </c>
      <c r="D73" s="17">
        <v>3.36</v>
      </c>
      <c r="E73" s="18">
        <v>3.47</v>
      </c>
      <c r="F73" s="158"/>
      <c r="G73" s="159"/>
      <c r="H73" s="171">
        <v>7.2046000000000001</v>
      </c>
      <c r="I73" s="172">
        <f>+H73*E73</f>
        <v>24.999962000000004</v>
      </c>
    </row>
    <row r="74" spans="1:9" ht="15.75" thickBot="1">
      <c r="B74" s="2">
        <v>43390</v>
      </c>
      <c r="C74" s="105" t="s">
        <v>19</v>
      </c>
      <c r="D74" s="17">
        <v>3.36</v>
      </c>
      <c r="E74" s="18">
        <v>3.47</v>
      </c>
      <c r="F74" s="158">
        <v>11.9048</v>
      </c>
      <c r="G74" s="159">
        <f t="shared" ref="G74:G108" si="1">+F74*D74</f>
        <v>40.000127999999997</v>
      </c>
      <c r="H74" s="171"/>
      <c r="I74" s="172"/>
    </row>
    <row r="75" spans="1:9" ht="15.75" thickBot="1">
      <c r="B75" s="2">
        <v>43391</v>
      </c>
      <c r="C75" s="105" t="s">
        <v>19</v>
      </c>
      <c r="D75" s="17">
        <v>3.36</v>
      </c>
      <c r="E75" s="18">
        <v>3.47</v>
      </c>
      <c r="F75" s="158">
        <v>11.9048</v>
      </c>
      <c r="G75" s="159">
        <f t="shared" si="1"/>
        <v>40.000127999999997</v>
      </c>
      <c r="H75" s="171"/>
      <c r="I75" s="172"/>
    </row>
    <row r="76" spans="1:9" ht="15.75" thickBot="1">
      <c r="B76" s="117">
        <v>43391</v>
      </c>
      <c r="C76" s="105" t="s">
        <v>69</v>
      </c>
      <c r="D76" s="17">
        <v>3.36</v>
      </c>
      <c r="E76" s="18">
        <v>3.47</v>
      </c>
      <c r="F76" s="158">
        <v>11.9048</v>
      </c>
      <c r="G76" s="159">
        <f t="shared" si="1"/>
        <v>40.000127999999997</v>
      </c>
      <c r="H76" s="171"/>
      <c r="I76" s="172"/>
    </row>
    <row r="77" spans="1:9" ht="15.75" thickBot="1">
      <c r="B77" s="2">
        <v>43391</v>
      </c>
      <c r="C77" s="105" t="s">
        <v>170</v>
      </c>
      <c r="D77" s="17">
        <v>3.36</v>
      </c>
      <c r="E77" s="18">
        <v>3.47</v>
      </c>
      <c r="F77" s="158"/>
      <c r="G77" s="159"/>
      <c r="H77" s="171">
        <v>5.7637</v>
      </c>
      <c r="I77" s="172">
        <f>+H77*E77</f>
        <v>20.000039000000001</v>
      </c>
    </row>
    <row r="78" spans="1:9" ht="15.75" thickBot="1">
      <c r="B78" s="2">
        <v>43391</v>
      </c>
      <c r="C78" s="105" t="s">
        <v>12</v>
      </c>
      <c r="D78" s="17">
        <v>3.36</v>
      </c>
      <c r="E78" s="18">
        <v>3.47</v>
      </c>
      <c r="F78" s="158">
        <v>11.9048</v>
      </c>
      <c r="G78" s="159">
        <f t="shared" si="1"/>
        <v>40.000127999999997</v>
      </c>
      <c r="H78" s="171"/>
      <c r="I78" s="172"/>
    </row>
    <row r="79" spans="1:9" ht="15.75" thickBot="1">
      <c r="A79" s="118"/>
      <c r="B79" s="119">
        <v>43392</v>
      </c>
      <c r="C79" s="105" t="s">
        <v>19</v>
      </c>
      <c r="D79" s="17">
        <v>3.36</v>
      </c>
      <c r="E79" s="18">
        <v>3.47</v>
      </c>
      <c r="F79" s="158">
        <v>11.9048</v>
      </c>
      <c r="G79" s="159">
        <f t="shared" si="1"/>
        <v>40.000127999999997</v>
      </c>
      <c r="H79" s="171"/>
      <c r="I79" s="172"/>
    </row>
    <row r="80" spans="1:9" ht="15.75" thickBot="1">
      <c r="B80" s="2">
        <v>43392</v>
      </c>
      <c r="C80" s="105" t="s">
        <v>48</v>
      </c>
      <c r="D80" s="17">
        <v>3.36</v>
      </c>
      <c r="E80" s="18">
        <v>3.47</v>
      </c>
      <c r="F80" s="158">
        <v>11.9048</v>
      </c>
      <c r="G80" s="159">
        <f t="shared" si="1"/>
        <v>40.000127999999997</v>
      </c>
      <c r="H80" s="171"/>
      <c r="I80" s="172"/>
    </row>
    <row r="81" spans="2:9" ht="15.75" thickBot="1">
      <c r="B81" s="2">
        <v>43392</v>
      </c>
      <c r="C81" s="105" t="s">
        <v>48</v>
      </c>
      <c r="D81" s="17">
        <v>3.36</v>
      </c>
      <c r="E81" s="18">
        <v>3.47</v>
      </c>
      <c r="F81" s="158">
        <v>11.9048</v>
      </c>
      <c r="G81" s="159">
        <f t="shared" si="1"/>
        <v>40.000127999999997</v>
      </c>
      <c r="H81" s="171"/>
      <c r="I81" s="172"/>
    </row>
    <row r="82" spans="2:9" ht="15.75" thickBot="1">
      <c r="B82" s="2">
        <v>43392</v>
      </c>
      <c r="C82" s="105" t="s">
        <v>21</v>
      </c>
      <c r="D82" s="17">
        <v>3.36</v>
      </c>
      <c r="E82" s="18">
        <v>3.47</v>
      </c>
      <c r="F82" s="158">
        <v>29.761900000000001</v>
      </c>
      <c r="G82" s="159">
        <f t="shared" si="1"/>
        <v>99.999983999999998</v>
      </c>
      <c r="H82" s="171"/>
      <c r="I82" s="172"/>
    </row>
    <row r="83" spans="2:9" ht="15.75" thickBot="1">
      <c r="B83" s="2">
        <v>43392</v>
      </c>
      <c r="C83" s="105" t="s">
        <v>13</v>
      </c>
      <c r="D83" s="17">
        <v>3.36</v>
      </c>
      <c r="E83" s="18">
        <v>3.47</v>
      </c>
      <c r="F83" s="158">
        <v>32.738100000000003</v>
      </c>
      <c r="G83" s="159">
        <f t="shared" si="1"/>
        <v>110.000016</v>
      </c>
      <c r="H83" s="171"/>
      <c r="I83" s="172"/>
    </row>
    <row r="84" spans="2:9" ht="15.75" thickBot="1">
      <c r="B84" s="2">
        <v>43392</v>
      </c>
      <c r="C84" s="105" t="s">
        <v>171</v>
      </c>
      <c r="D84" s="17">
        <v>3.36</v>
      </c>
      <c r="E84" s="18">
        <v>3.47</v>
      </c>
      <c r="F84" s="158"/>
      <c r="G84" s="159"/>
      <c r="H84" s="171">
        <v>12.968299999999999</v>
      </c>
      <c r="I84" s="172">
        <f>+H84*E84</f>
        <v>45.000000999999997</v>
      </c>
    </row>
    <row r="85" spans="2:9" ht="15.75" thickBot="1">
      <c r="B85" s="2">
        <v>43392</v>
      </c>
      <c r="C85" s="105" t="s">
        <v>172</v>
      </c>
      <c r="D85" s="17">
        <v>3.36</v>
      </c>
      <c r="E85" s="18">
        <v>3.47</v>
      </c>
      <c r="F85" s="158"/>
      <c r="G85" s="159"/>
      <c r="H85" s="171">
        <v>12.968299999999999</v>
      </c>
      <c r="I85" s="172">
        <f>+H85*E85</f>
        <v>45.000000999999997</v>
      </c>
    </row>
    <row r="86" spans="2:9" ht="15.75" thickBot="1">
      <c r="B86" s="2">
        <v>43392</v>
      </c>
      <c r="C86" s="105" t="s">
        <v>44</v>
      </c>
      <c r="D86" s="17">
        <v>3.36</v>
      </c>
      <c r="E86" s="18">
        <v>3.47</v>
      </c>
      <c r="F86" s="158"/>
      <c r="G86" s="159"/>
      <c r="H86" s="171">
        <v>12.968299999999999</v>
      </c>
      <c r="I86" s="172">
        <f>+H86*E86</f>
        <v>45.000000999999997</v>
      </c>
    </row>
    <row r="87" spans="2:9" ht="15.75" thickBot="1">
      <c r="B87" s="2">
        <v>43393</v>
      </c>
      <c r="C87" s="105" t="s">
        <v>18</v>
      </c>
      <c r="D87" s="17">
        <v>3.36</v>
      </c>
      <c r="E87" s="18">
        <v>3.47</v>
      </c>
      <c r="F87" s="158">
        <v>11.9048</v>
      </c>
      <c r="G87" s="159">
        <f t="shared" si="1"/>
        <v>40.000127999999997</v>
      </c>
      <c r="H87" s="171"/>
      <c r="I87" s="172"/>
    </row>
    <row r="88" spans="2:9" ht="15.75" thickBot="1">
      <c r="B88" s="2">
        <v>43395</v>
      </c>
      <c r="C88" s="105" t="s">
        <v>44</v>
      </c>
      <c r="D88" s="17">
        <v>3.36</v>
      </c>
      <c r="E88" s="18">
        <v>3.47</v>
      </c>
      <c r="F88" s="158"/>
      <c r="G88" s="159"/>
      <c r="H88" s="171">
        <v>5.7637</v>
      </c>
      <c r="I88" s="172">
        <f>+H88*E88</f>
        <v>20.000039000000001</v>
      </c>
    </row>
    <row r="89" spans="2:9" ht="15.75" thickBot="1">
      <c r="B89" s="2">
        <v>43395</v>
      </c>
      <c r="C89" s="105" t="s">
        <v>20</v>
      </c>
      <c r="D89" s="17">
        <v>3.36</v>
      </c>
      <c r="E89" s="18">
        <v>3.47</v>
      </c>
      <c r="F89" s="158">
        <v>23.8095</v>
      </c>
      <c r="G89" s="159">
        <f t="shared" si="1"/>
        <v>79.999920000000003</v>
      </c>
      <c r="H89" s="171"/>
      <c r="I89" s="172"/>
    </row>
    <row r="90" spans="2:9" ht="15.75" thickBot="1">
      <c r="B90" s="2">
        <v>43395</v>
      </c>
      <c r="C90" s="105" t="s">
        <v>12</v>
      </c>
      <c r="D90" s="17">
        <v>3.36</v>
      </c>
      <c r="E90" s="18">
        <v>3.47</v>
      </c>
      <c r="F90" s="158">
        <v>13.392899999999999</v>
      </c>
      <c r="G90" s="159">
        <f t="shared" si="1"/>
        <v>45.000143999999999</v>
      </c>
      <c r="H90" s="171"/>
      <c r="I90" s="172"/>
    </row>
    <row r="91" spans="2:9" ht="15.75" thickBot="1">
      <c r="B91" s="108">
        <v>43395</v>
      </c>
      <c r="C91" s="105" t="s">
        <v>69</v>
      </c>
      <c r="D91" s="17">
        <v>3.36</v>
      </c>
      <c r="E91" s="18">
        <v>3.47</v>
      </c>
      <c r="F91" s="158">
        <v>10.416700000000001</v>
      </c>
      <c r="G91" s="159">
        <f t="shared" si="1"/>
        <v>35.000112000000001</v>
      </c>
      <c r="H91" s="171"/>
      <c r="I91" s="172"/>
    </row>
    <row r="92" spans="2:9" ht="15.75" thickBot="1">
      <c r="B92" s="2">
        <v>43395</v>
      </c>
      <c r="C92" s="105" t="s">
        <v>42</v>
      </c>
      <c r="D92" s="17">
        <v>3.36</v>
      </c>
      <c r="E92" s="18">
        <v>3.47</v>
      </c>
      <c r="F92" s="158">
        <v>13.392899999999999</v>
      </c>
      <c r="G92" s="159">
        <f t="shared" si="1"/>
        <v>45.000143999999999</v>
      </c>
      <c r="H92" s="171"/>
      <c r="I92" s="172"/>
    </row>
    <row r="93" spans="2:9" ht="15.75" thickBot="1">
      <c r="B93" s="2">
        <v>43396</v>
      </c>
      <c r="C93" s="105" t="s">
        <v>38</v>
      </c>
      <c r="D93" s="17">
        <v>3.36</v>
      </c>
      <c r="E93" s="18">
        <v>3.47</v>
      </c>
      <c r="F93" s="158">
        <v>5.9523999999999999</v>
      </c>
      <c r="G93" s="159">
        <f t="shared" si="1"/>
        <v>20.000063999999998</v>
      </c>
      <c r="H93" s="171"/>
      <c r="I93" s="172"/>
    </row>
    <row r="94" spans="2:9" ht="15.75" thickBot="1">
      <c r="B94" s="2">
        <v>43396</v>
      </c>
      <c r="C94" s="105" t="s">
        <v>157</v>
      </c>
      <c r="D94" s="17">
        <v>3.36</v>
      </c>
      <c r="E94" s="18">
        <v>3.47</v>
      </c>
      <c r="F94" s="158"/>
      <c r="G94" s="159"/>
      <c r="H94" s="171">
        <v>5.7637</v>
      </c>
      <c r="I94" s="172">
        <f>+H94*E94</f>
        <v>20.000039000000001</v>
      </c>
    </row>
    <row r="95" spans="2:9" ht="15.75" thickBot="1">
      <c r="B95" s="2">
        <v>43396</v>
      </c>
      <c r="C95" s="105" t="s">
        <v>13</v>
      </c>
      <c r="D95" s="17">
        <v>3.36</v>
      </c>
      <c r="E95" s="18">
        <v>3.47</v>
      </c>
      <c r="F95" s="158">
        <v>29.761900000000001</v>
      </c>
      <c r="G95" s="159">
        <f t="shared" si="1"/>
        <v>99.999983999999998</v>
      </c>
      <c r="H95" s="171"/>
      <c r="I95" s="172"/>
    </row>
    <row r="96" spans="2:9" ht="15.75" thickBot="1">
      <c r="B96" s="2">
        <v>43396</v>
      </c>
      <c r="C96" s="105" t="s">
        <v>19</v>
      </c>
      <c r="D96" s="17">
        <v>3.36</v>
      </c>
      <c r="E96" s="18">
        <v>3.47</v>
      </c>
      <c r="F96" s="158">
        <v>8.9285999999999994</v>
      </c>
      <c r="G96" s="159">
        <f t="shared" si="1"/>
        <v>30.000095999999996</v>
      </c>
      <c r="H96" s="171"/>
      <c r="I96" s="172"/>
    </row>
    <row r="97" spans="2:9" ht="15.75" thickBot="1">
      <c r="B97" s="2">
        <v>43397</v>
      </c>
      <c r="C97" s="105" t="s">
        <v>15</v>
      </c>
      <c r="D97" s="120">
        <v>3.44</v>
      </c>
      <c r="E97" s="121">
        <v>3.49</v>
      </c>
      <c r="F97" s="158"/>
      <c r="G97" s="159"/>
      <c r="H97" s="171">
        <v>5.7306999999999997</v>
      </c>
      <c r="I97" s="172">
        <f>+H97*E97</f>
        <v>20.000143000000001</v>
      </c>
    </row>
    <row r="98" spans="2:9" ht="15.75" thickBot="1">
      <c r="B98" s="2">
        <v>43397</v>
      </c>
      <c r="C98" s="105" t="s">
        <v>12</v>
      </c>
      <c r="D98" s="17">
        <v>3.44</v>
      </c>
      <c r="E98" s="18">
        <v>3.49</v>
      </c>
      <c r="F98" s="158">
        <v>13.0814</v>
      </c>
      <c r="G98" s="159">
        <f t="shared" si="1"/>
        <v>45.000016000000002</v>
      </c>
      <c r="H98" s="171"/>
      <c r="I98" s="172"/>
    </row>
    <row r="99" spans="2:9" ht="15.75" thickBot="1">
      <c r="B99" s="2">
        <v>43397</v>
      </c>
      <c r="C99" s="105" t="s">
        <v>23</v>
      </c>
      <c r="D99" s="17">
        <v>3.44</v>
      </c>
      <c r="E99" s="18">
        <v>3.49</v>
      </c>
      <c r="F99" s="158">
        <v>5.8140000000000001</v>
      </c>
      <c r="G99" s="159">
        <f t="shared" si="1"/>
        <v>20.000160000000001</v>
      </c>
      <c r="H99" s="171"/>
      <c r="I99" s="172"/>
    </row>
    <row r="100" spans="2:9" ht="15.75" thickBot="1">
      <c r="B100" s="2">
        <v>43397</v>
      </c>
      <c r="C100" s="105" t="s">
        <v>69</v>
      </c>
      <c r="D100" s="17">
        <v>3.44</v>
      </c>
      <c r="E100" s="18">
        <v>3.49</v>
      </c>
      <c r="F100" s="158"/>
      <c r="G100" s="159"/>
      <c r="H100" s="171">
        <v>11.4613</v>
      </c>
      <c r="I100" s="172">
        <f>+H100*E100</f>
        <v>39.999937000000003</v>
      </c>
    </row>
    <row r="101" spans="2:9" ht="15.75" thickBot="1">
      <c r="B101" s="2">
        <v>43397</v>
      </c>
      <c r="C101" s="105" t="s">
        <v>173</v>
      </c>
      <c r="D101" s="17">
        <v>3.44</v>
      </c>
      <c r="E101" s="18">
        <v>3.49</v>
      </c>
      <c r="F101" s="158"/>
      <c r="G101" s="159"/>
      <c r="H101" s="171">
        <v>8.5960000000000001</v>
      </c>
      <c r="I101" s="172">
        <f>+H101*E101</f>
        <v>30.000040000000002</v>
      </c>
    </row>
    <row r="102" spans="2:9" ht="15.75" thickBot="1">
      <c r="B102" s="2">
        <v>43397</v>
      </c>
      <c r="C102" s="105" t="s">
        <v>158</v>
      </c>
      <c r="D102" s="17">
        <v>3.44</v>
      </c>
      <c r="E102" s="18">
        <v>3.49</v>
      </c>
      <c r="F102" s="158"/>
      <c r="G102" s="159"/>
      <c r="H102" s="171">
        <v>1.4327000000000001</v>
      </c>
      <c r="I102" s="172">
        <f>+H102*E102</f>
        <v>5.0001230000000003</v>
      </c>
    </row>
    <row r="103" spans="2:9" ht="15.75" thickBot="1">
      <c r="B103" s="2">
        <v>43397</v>
      </c>
      <c r="C103" s="105" t="s">
        <v>174</v>
      </c>
      <c r="D103" s="17">
        <v>3.44</v>
      </c>
      <c r="E103" s="18">
        <v>3.49</v>
      </c>
      <c r="F103" s="158">
        <v>5.8140000000000001</v>
      </c>
      <c r="G103" s="159">
        <f t="shared" si="1"/>
        <v>20.000160000000001</v>
      </c>
      <c r="H103" s="171"/>
      <c r="I103" s="172"/>
    </row>
    <row r="104" spans="2:9" ht="15.75" thickBot="1">
      <c r="B104" s="2">
        <v>43398</v>
      </c>
      <c r="C104" s="105" t="s">
        <v>16</v>
      </c>
      <c r="D104" s="17">
        <v>3.44</v>
      </c>
      <c r="E104" s="18">
        <v>3.49</v>
      </c>
      <c r="F104" s="158">
        <v>10.1744</v>
      </c>
      <c r="G104" s="159">
        <f t="shared" si="1"/>
        <v>34.999935999999998</v>
      </c>
      <c r="H104" s="171"/>
      <c r="I104" s="172"/>
    </row>
    <row r="105" spans="2:9" ht="15.75" thickBot="1">
      <c r="B105" s="2">
        <v>43398</v>
      </c>
      <c r="C105" s="105" t="s">
        <v>19</v>
      </c>
      <c r="D105" s="17">
        <v>3.44</v>
      </c>
      <c r="E105" s="18">
        <v>3.49</v>
      </c>
      <c r="F105" s="158">
        <v>11.6279</v>
      </c>
      <c r="G105" s="159">
        <f t="shared" si="1"/>
        <v>39.999976000000004</v>
      </c>
      <c r="H105" s="171"/>
      <c r="I105" s="172"/>
    </row>
    <row r="106" spans="2:9" ht="15.75" thickBot="1">
      <c r="B106" s="2">
        <v>43398</v>
      </c>
      <c r="C106" s="105" t="s">
        <v>21</v>
      </c>
      <c r="D106" s="17">
        <v>3.44</v>
      </c>
      <c r="E106" s="18">
        <v>3.49</v>
      </c>
      <c r="F106" s="158">
        <v>26.162800000000001</v>
      </c>
      <c r="G106" s="159">
        <f t="shared" si="1"/>
        <v>90.000032000000004</v>
      </c>
      <c r="H106" s="171"/>
      <c r="I106" s="172"/>
    </row>
    <row r="107" spans="2:9" ht="15.75" thickBot="1">
      <c r="B107" s="2">
        <v>43399</v>
      </c>
      <c r="C107" s="105" t="s">
        <v>34</v>
      </c>
      <c r="D107" s="17">
        <v>3.44</v>
      </c>
      <c r="E107" s="18">
        <v>3.49</v>
      </c>
      <c r="F107" s="158"/>
      <c r="G107" s="159"/>
      <c r="H107" s="171">
        <v>8.5960000000000001</v>
      </c>
      <c r="I107" s="172">
        <f>+H107*E107</f>
        <v>30.000040000000002</v>
      </c>
    </row>
    <row r="108" spans="2:9" ht="15.75" thickBot="1">
      <c r="B108" s="2">
        <v>43399</v>
      </c>
      <c r="C108" s="105" t="s">
        <v>48</v>
      </c>
      <c r="D108" s="17">
        <v>3.44</v>
      </c>
      <c r="E108" s="18">
        <v>3.49</v>
      </c>
      <c r="F108" s="158">
        <v>11.6279</v>
      </c>
      <c r="G108" s="159">
        <f t="shared" si="1"/>
        <v>39.999976000000004</v>
      </c>
      <c r="H108" s="171"/>
      <c r="I108" s="172"/>
    </row>
    <row r="109" spans="2:9" ht="15.75" thickBot="1">
      <c r="B109" s="2">
        <v>43399</v>
      </c>
      <c r="C109" s="105" t="s">
        <v>151</v>
      </c>
      <c r="D109" s="17">
        <v>3.44</v>
      </c>
      <c r="E109" s="18">
        <v>3.49</v>
      </c>
      <c r="F109" s="158"/>
      <c r="G109" s="159"/>
      <c r="H109" s="171">
        <v>14.326700000000001</v>
      </c>
      <c r="I109" s="172">
        <f>+H109*E109</f>
        <v>50.000183000000007</v>
      </c>
    </row>
    <row r="110" spans="2:9" ht="15.75" thickBot="1">
      <c r="B110" s="2">
        <v>43399</v>
      </c>
      <c r="C110" s="105" t="s">
        <v>20</v>
      </c>
      <c r="D110" s="17">
        <v>3.44</v>
      </c>
      <c r="E110" s="18">
        <v>3.49</v>
      </c>
      <c r="F110" s="158">
        <v>20.348800000000001</v>
      </c>
      <c r="G110" s="159">
        <f t="shared" ref="G110:G133" si="2">+F110*D110</f>
        <v>69.999871999999996</v>
      </c>
      <c r="H110" s="171"/>
      <c r="I110" s="172"/>
    </row>
    <row r="111" spans="2:9" ht="15.75" thickBot="1">
      <c r="B111" s="2">
        <v>43399</v>
      </c>
      <c r="C111" s="105" t="s">
        <v>13</v>
      </c>
      <c r="D111" s="17">
        <v>3.44</v>
      </c>
      <c r="E111" s="18">
        <v>3.49</v>
      </c>
      <c r="F111" s="158">
        <v>29.069800000000001</v>
      </c>
      <c r="G111" s="159">
        <f t="shared" si="2"/>
        <v>100.000112</v>
      </c>
      <c r="H111" s="171"/>
      <c r="I111" s="172"/>
    </row>
    <row r="112" spans="2:9" ht="15.75" thickBot="1">
      <c r="B112" s="2">
        <v>43399</v>
      </c>
      <c r="C112" s="105" t="s">
        <v>19</v>
      </c>
      <c r="D112" s="17">
        <v>3.44</v>
      </c>
      <c r="E112" s="18">
        <v>3.49</v>
      </c>
      <c r="F112" s="158">
        <v>11.6279</v>
      </c>
      <c r="G112" s="159">
        <f t="shared" si="2"/>
        <v>39.999976000000004</v>
      </c>
      <c r="H112" s="171"/>
      <c r="I112" s="172"/>
    </row>
    <row r="113" spans="2:9" ht="15.75" thickBot="1">
      <c r="B113" s="2">
        <v>43399</v>
      </c>
      <c r="C113" s="105" t="s">
        <v>12</v>
      </c>
      <c r="D113" s="17">
        <v>3.44</v>
      </c>
      <c r="E113" s="18">
        <v>3.49</v>
      </c>
      <c r="F113" s="158">
        <v>13.0814</v>
      </c>
      <c r="G113" s="159">
        <f t="shared" si="2"/>
        <v>45.000016000000002</v>
      </c>
      <c r="H113" s="171"/>
      <c r="I113" s="172"/>
    </row>
    <row r="114" spans="2:9" ht="15.75" thickBot="1">
      <c r="B114" s="2">
        <v>43399</v>
      </c>
      <c r="C114" s="105" t="s">
        <v>16</v>
      </c>
      <c r="D114" s="17">
        <v>3.44</v>
      </c>
      <c r="E114" s="18">
        <v>3.49</v>
      </c>
      <c r="F114" s="158"/>
      <c r="G114" s="159"/>
      <c r="H114" s="171">
        <v>7.1632999999999996</v>
      </c>
      <c r="I114" s="172">
        <f>+H114*E114</f>
        <v>24.999917</v>
      </c>
    </row>
    <row r="115" spans="2:9" ht="15.75" thickBot="1">
      <c r="B115" s="2">
        <v>43402</v>
      </c>
      <c r="C115" s="105" t="s">
        <v>12</v>
      </c>
      <c r="D115" s="17">
        <v>3.44</v>
      </c>
      <c r="E115" s="18">
        <v>3.49</v>
      </c>
      <c r="F115" s="158">
        <v>11.627000000000001</v>
      </c>
      <c r="G115" s="159">
        <f t="shared" si="2"/>
        <v>39.996880000000004</v>
      </c>
      <c r="H115" s="171"/>
      <c r="I115" s="172"/>
    </row>
    <row r="116" spans="2:9" ht="15.75" thickBot="1">
      <c r="B116" s="2">
        <v>43402</v>
      </c>
      <c r="C116" s="105" t="s">
        <v>168</v>
      </c>
      <c r="D116" s="17">
        <v>3.44</v>
      </c>
      <c r="E116" s="18">
        <v>3.49</v>
      </c>
      <c r="F116" s="158">
        <v>10.1744</v>
      </c>
      <c r="G116" s="159">
        <f t="shared" si="2"/>
        <v>34.999935999999998</v>
      </c>
      <c r="H116" s="171"/>
      <c r="I116" s="172"/>
    </row>
    <row r="117" spans="2:9" ht="15.75" thickBot="1">
      <c r="B117" s="41">
        <v>43402</v>
      </c>
      <c r="C117" s="122" t="s">
        <v>168</v>
      </c>
      <c r="D117" s="17">
        <v>3.44</v>
      </c>
      <c r="E117" s="106">
        <v>3.49</v>
      </c>
      <c r="F117" s="161"/>
      <c r="G117" s="162"/>
      <c r="H117" s="174">
        <v>5.7306999999999997</v>
      </c>
      <c r="I117" s="175">
        <f>+H117*E117</f>
        <v>20.000143000000001</v>
      </c>
    </row>
    <row r="118" spans="2:9" ht="15.75" thickBot="1">
      <c r="B118" s="41">
        <v>43402</v>
      </c>
      <c r="C118" s="122" t="s">
        <v>19</v>
      </c>
      <c r="D118" s="17">
        <v>3.44</v>
      </c>
      <c r="E118" s="18">
        <v>3.49</v>
      </c>
      <c r="F118" s="161">
        <v>8.7209000000000003</v>
      </c>
      <c r="G118" s="162">
        <f t="shared" si="2"/>
        <v>29.999896</v>
      </c>
      <c r="H118" s="174"/>
      <c r="I118" s="175"/>
    </row>
    <row r="119" spans="2:9" ht="15.75" thickBot="1">
      <c r="B119" s="123">
        <v>43402</v>
      </c>
      <c r="C119" s="122" t="s">
        <v>12</v>
      </c>
      <c r="D119" s="17">
        <v>3.44</v>
      </c>
      <c r="E119" s="18">
        <v>3.49</v>
      </c>
      <c r="F119" s="161">
        <v>11.6279</v>
      </c>
      <c r="G119" s="162">
        <f t="shared" si="2"/>
        <v>39.999976000000004</v>
      </c>
      <c r="H119" s="174"/>
      <c r="I119" s="175"/>
    </row>
    <row r="120" spans="2:9" ht="15.75" thickBot="1">
      <c r="B120" s="41">
        <v>43403</v>
      </c>
      <c r="C120" s="122" t="s">
        <v>15</v>
      </c>
      <c r="D120" s="17">
        <v>3.44</v>
      </c>
      <c r="E120" s="18">
        <v>3.49</v>
      </c>
      <c r="F120" s="161"/>
      <c r="G120" s="162"/>
      <c r="H120" s="174">
        <v>5.7306999999999997</v>
      </c>
      <c r="I120" s="175">
        <f>+H120*E120</f>
        <v>20.000143000000001</v>
      </c>
    </row>
    <row r="121" spans="2:9" ht="15.75" thickBot="1">
      <c r="B121" s="41">
        <v>43403</v>
      </c>
      <c r="C121" s="122" t="s">
        <v>44</v>
      </c>
      <c r="D121" s="17">
        <v>3.44</v>
      </c>
      <c r="E121" s="18">
        <v>3.49</v>
      </c>
      <c r="F121" s="161"/>
      <c r="G121" s="162"/>
      <c r="H121" s="174">
        <v>8.5960000000000001</v>
      </c>
      <c r="I121" s="175">
        <f>+H121*E121</f>
        <v>30.000040000000002</v>
      </c>
    </row>
    <row r="122" spans="2:9" ht="15.75" thickBot="1">
      <c r="B122" s="41">
        <v>43403</v>
      </c>
      <c r="C122" s="122" t="s">
        <v>175</v>
      </c>
      <c r="D122" s="17">
        <v>3.44</v>
      </c>
      <c r="E122" s="18">
        <v>3.49</v>
      </c>
      <c r="F122" s="161">
        <v>5.8140000000000001</v>
      </c>
      <c r="G122" s="162">
        <f t="shared" si="2"/>
        <v>20.000160000000001</v>
      </c>
      <c r="H122" s="174"/>
      <c r="I122" s="175"/>
    </row>
    <row r="123" spans="2:9" ht="15.75" thickBot="1">
      <c r="B123" s="41">
        <v>43403</v>
      </c>
      <c r="C123" s="122" t="s">
        <v>161</v>
      </c>
      <c r="D123" s="17">
        <v>3.44</v>
      </c>
      <c r="E123" s="18">
        <v>3.49</v>
      </c>
      <c r="F123" s="161"/>
      <c r="G123" s="162"/>
      <c r="H123" s="174">
        <v>11.4613</v>
      </c>
      <c r="I123" s="175">
        <f>+H123*E123</f>
        <v>39.999937000000003</v>
      </c>
    </row>
    <row r="124" spans="2:9" ht="15.75" thickBot="1">
      <c r="B124" s="41">
        <v>43403</v>
      </c>
      <c r="C124" s="122" t="s">
        <v>13</v>
      </c>
      <c r="D124" s="17">
        <v>3.44</v>
      </c>
      <c r="E124" s="18">
        <v>3.49</v>
      </c>
      <c r="F124" s="161">
        <v>29.069800000000001</v>
      </c>
      <c r="G124" s="162">
        <f>+F124*D124</f>
        <v>100.000112</v>
      </c>
      <c r="H124" s="174"/>
      <c r="I124" s="175"/>
    </row>
    <row r="125" spans="2:9" ht="15.75" thickBot="1">
      <c r="B125" s="41">
        <v>43403</v>
      </c>
      <c r="C125" s="122" t="s">
        <v>16</v>
      </c>
      <c r="D125" s="17">
        <v>3.44</v>
      </c>
      <c r="E125" s="18">
        <v>3.49</v>
      </c>
      <c r="F125" s="161">
        <v>5.8140000000000001</v>
      </c>
      <c r="G125" s="162">
        <f>+F125*D125</f>
        <v>20.000160000000001</v>
      </c>
      <c r="H125" s="174"/>
      <c r="I125" s="175"/>
    </row>
    <row r="126" spans="2:9" ht="15.75" thickBot="1">
      <c r="B126" s="41">
        <v>43404</v>
      </c>
      <c r="C126" s="122" t="s">
        <v>35</v>
      </c>
      <c r="D126" s="17">
        <v>3.44</v>
      </c>
      <c r="E126" s="18">
        <v>3.49</v>
      </c>
      <c r="F126" s="161"/>
      <c r="G126" s="162"/>
      <c r="H126" s="174">
        <v>5.7306999999999997</v>
      </c>
      <c r="I126" s="175">
        <f>+H126*E126</f>
        <v>20.000143000000001</v>
      </c>
    </row>
    <row r="127" spans="2:9" ht="15.75" thickBot="1">
      <c r="B127" s="41">
        <v>43403</v>
      </c>
      <c r="C127" s="122" t="s">
        <v>161</v>
      </c>
      <c r="D127" s="17">
        <v>3.44</v>
      </c>
      <c r="E127" s="18">
        <v>3.49</v>
      </c>
      <c r="F127" s="161">
        <v>11.6279</v>
      </c>
      <c r="G127" s="162">
        <f t="shared" si="2"/>
        <v>39.999976000000004</v>
      </c>
      <c r="H127" s="174"/>
      <c r="I127" s="175"/>
    </row>
    <row r="128" spans="2:9" ht="15.75" thickBot="1">
      <c r="B128" s="41">
        <v>43404</v>
      </c>
      <c r="C128" s="122" t="s">
        <v>23</v>
      </c>
      <c r="D128" s="17">
        <v>3.44</v>
      </c>
      <c r="E128" s="18">
        <v>3.49</v>
      </c>
      <c r="F128" s="161">
        <v>2.907</v>
      </c>
      <c r="G128" s="162">
        <f t="shared" si="2"/>
        <v>10.000080000000001</v>
      </c>
      <c r="H128" s="174"/>
      <c r="I128" s="175"/>
    </row>
    <row r="129" spans="2:9" ht="15.75" thickBot="1">
      <c r="B129" s="41">
        <v>43404</v>
      </c>
      <c r="C129" s="122" t="s">
        <v>22</v>
      </c>
      <c r="D129" s="17">
        <v>3.44</v>
      </c>
      <c r="E129" s="18">
        <v>3.49</v>
      </c>
      <c r="F129" s="161"/>
      <c r="G129" s="162"/>
      <c r="H129" s="174">
        <v>8.5960000000000001</v>
      </c>
      <c r="I129" s="175">
        <f>+H129*E129</f>
        <v>30.000040000000002</v>
      </c>
    </row>
    <row r="130" spans="2:9" ht="15.75" thickBot="1">
      <c r="B130" s="41">
        <v>43404</v>
      </c>
      <c r="C130" s="122" t="s">
        <v>176</v>
      </c>
      <c r="D130" s="17">
        <v>3.44</v>
      </c>
      <c r="E130" s="18">
        <v>3.49</v>
      </c>
      <c r="F130" s="161">
        <v>10.1744</v>
      </c>
      <c r="G130" s="162">
        <f t="shared" si="2"/>
        <v>34.999935999999998</v>
      </c>
      <c r="H130" s="174"/>
      <c r="I130" s="175"/>
    </row>
    <row r="131" spans="2:9" ht="15.75" thickBot="1">
      <c r="B131" s="41">
        <v>43404</v>
      </c>
      <c r="C131" s="122" t="s">
        <v>20</v>
      </c>
      <c r="D131" s="17">
        <v>3.44</v>
      </c>
      <c r="E131" s="18">
        <v>3.49</v>
      </c>
      <c r="F131" s="161">
        <v>23.255800000000001</v>
      </c>
      <c r="G131" s="162">
        <f t="shared" si="2"/>
        <v>79.999952000000008</v>
      </c>
      <c r="H131" s="174"/>
      <c r="I131" s="175"/>
    </row>
    <row r="132" spans="2:9" ht="15.75" thickBot="1">
      <c r="B132" s="41">
        <v>43404</v>
      </c>
      <c r="C132" s="122" t="s">
        <v>16</v>
      </c>
      <c r="D132" s="17">
        <v>3.44</v>
      </c>
      <c r="E132" s="18">
        <v>3.49</v>
      </c>
      <c r="F132" s="161">
        <v>13.0814</v>
      </c>
      <c r="G132" s="162">
        <f t="shared" si="2"/>
        <v>45.000016000000002</v>
      </c>
      <c r="H132" s="174"/>
      <c r="I132" s="175"/>
    </row>
    <row r="133" spans="2:9" ht="15.75" thickBot="1">
      <c r="B133" s="41">
        <v>43404</v>
      </c>
      <c r="C133" s="122" t="s">
        <v>19</v>
      </c>
      <c r="D133" s="17">
        <v>3.44</v>
      </c>
      <c r="E133" s="18">
        <v>3.49</v>
      </c>
      <c r="F133" s="161">
        <v>8.7209000000000003</v>
      </c>
      <c r="G133" s="162">
        <f t="shared" si="2"/>
        <v>29.999896</v>
      </c>
      <c r="H133" s="174"/>
      <c r="I133" s="175"/>
    </row>
    <row r="134" spans="2:9" ht="15.75" thickBot="1">
      <c r="B134" s="41">
        <v>43404</v>
      </c>
      <c r="C134" s="122" t="s">
        <v>177</v>
      </c>
      <c r="D134" s="17">
        <v>3.44</v>
      </c>
      <c r="E134" s="18">
        <v>3.49</v>
      </c>
      <c r="F134" s="161"/>
      <c r="G134" s="162"/>
      <c r="H134" s="174">
        <v>11.4613</v>
      </c>
      <c r="I134" s="175">
        <f>+H134*E134</f>
        <v>39.999937000000003</v>
      </c>
    </row>
    <row r="135" spans="2:9" ht="15.75" thickBot="1">
      <c r="B135" s="4"/>
      <c r="C135" s="52" t="s">
        <v>28</v>
      </c>
      <c r="D135" s="55"/>
      <c r="E135" s="56"/>
      <c r="F135" s="163">
        <f>SUM(F6:F134)</f>
        <v>1120.6986999999999</v>
      </c>
      <c r="G135" s="164">
        <f>SUM(G7:G133)</f>
        <v>3774.9771540000002</v>
      </c>
      <c r="H135" s="176">
        <f>SUM(H6:H110)</f>
        <v>346.29589999999996</v>
      </c>
      <c r="I135" s="177">
        <f>SUM(I6:I134)</f>
        <v>1419.9807970000002</v>
      </c>
    </row>
    <row r="139" spans="2:9" ht="18">
      <c r="B139" s="178" t="s">
        <v>10</v>
      </c>
      <c r="C139" s="178"/>
      <c r="D139" s="178"/>
      <c r="E139" s="178"/>
      <c r="F139" s="178"/>
      <c r="G139" s="178"/>
      <c r="H139" s="178"/>
      <c r="I139" s="178"/>
    </row>
    <row r="140" spans="2:9" ht="18">
      <c r="B140" s="178" t="s">
        <v>210</v>
      </c>
      <c r="C140" s="178"/>
      <c r="D140" s="178"/>
      <c r="E140" s="178"/>
      <c r="F140" s="178"/>
      <c r="G140" s="178"/>
      <c r="H140" s="178"/>
      <c r="I140" s="178"/>
    </row>
    <row r="141" spans="2:9" ht="15.75" thickBot="1"/>
    <row r="142" spans="2:9">
      <c r="B142" s="151" t="s">
        <v>0</v>
      </c>
      <c r="C142" s="147" t="s">
        <v>1</v>
      </c>
      <c r="D142" s="151" t="s">
        <v>29</v>
      </c>
      <c r="E142" s="152"/>
      <c r="F142" s="151" t="s">
        <v>6</v>
      </c>
      <c r="G142" s="152"/>
      <c r="H142" s="151" t="s">
        <v>9</v>
      </c>
      <c r="I142" s="152"/>
    </row>
    <row r="143" spans="2:9" ht="15.75" thickBot="1">
      <c r="B143" s="153"/>
      <c r="C143" s="148"/>
      <c r="D143" s="125" t="s">
        <v>4</v>
      </c>
      <c r="E143" s="126" t="s">
        <v>3</v>
      </c>
      <c r="F143" s="124" t="s">
        <v>7</v>
      </c>
      <c r="G143" s="126" t="s">
        <v>8</v>
      </c>
      <c r="H143" s="124" t="s">
        <v>7</v>
      </c>
      <c r="I143" s="126" t="s">
        <v>8</v>
      </c>
    </row>
    <row r="144" spans="2:9" ht="15.75" thickBot="1">
      <c r="B144" s="13">
        <v>43405</v>
      </c>
      <c r="C144" s="127" t="s">
        <v>13</v>
      </c>
      <c r="D144" s="17">
        <v>3.44</v>
      </c>
      <c r="E144" s="18">
        <v>3.49</v>
      </c>
      <c r="F144" s="19">
        <v>11.6279</v>
      </c>
      <c r="G144" s="20">
        <f>+F144*D144</f>
        <v>39.999976000000004</v>
      </c>
      <c r="H144" s="19"/>
      <c r="I144" s="21"/>
    </row>
    <row r="145" spans="2:9" ht="15.75" thickBot="1">
      <c r="B145" s="2">
        <v>43405</v>
      </c>
      <c r="C145" s="105" t="s">
        <v>170</v>
      </c>
      <c r="D145" s="17">
        <v>3.44</v>
      </c>
      <c r="E145" s="18">
        <v>3.49</v>
      </c>
      <c r="F145" s="30"/>
      <c r="G145" s="31"/>
      <c r="H145" s="30">
        <v>14.326700000000001</v>
      </c>
      <c r="I145" s="32">
        <f>+H145*E145</f>
        <v>50.000183000000007</v>
      </c>
    </row>
    <row r="146" spans="2:9" ht="15.75" thickBot="1">
      <c r="B146" s="2">
        <v>43405</v>
      </c>
      <c r="C146" s="105" t="s">
        <v>38</v>
      </c>
      <c r="D146" s="17">
        <v>3.44</v>
      </c>
      <c r="E146" s="18">
        <v>3.49</v>
      </c>
      <c r="F146" s="30">
        <v>8.7209000000000003</v>
      </c>
      <c r="G146" s="31">
        <f>+F146*D146</f>
        <v>29.999896</v>
      </c>
      <c r="H146" s="30"/>
      <c r="I146" s="32"/>
    </row>
    <row r="147" spans="2:9" ht="15.75" thickBot="1">
      <c r="B147" s="2">
        <v>43406</v>
      </c>
      <c r="C147" s="105" t="s">
        <v>158</v>
      </c>
      <c r="D147" s="17">
        <v>3.44</v>
      </c>
      <c r="E147" s="18">
        <v>3.49</v>
      </c>
      <c r="F147" s="30">
        <v>11.6279</v>
      </c>
      <c r="G147" s="31">
        <f>+F147*D147</f>
        <v>39.999976000000004</v>
      </c>
      <c r="H147" s="30"/>
      <c r="I147" s="32"/>
    </row>
    <row r="148" spans="2:9" ht="15.75" thickBot="1">
      <c r="B148" s="2">
        <v>43406</v>
      </c>
      <c r="C148" s="105" t="s">
        <v>21</v>
      </c>
      <c r="D148" s="17">
        <v>3.44</v>
      </c>
      <c r="E148" s="18">
        <v>3.49</v>
      </c>
      <c r="F148" s="30">
        <v>42.151200000000003</v>
      </c>
      <c r="G148" s="31">
        <f>+F148*D148</f>
        <v>145.00012800000002</v>
      </c>
      <c r="H148" s="30"/>
      <c r="I148" s="32"/>
    </row>
    <row r="149" spans="2:9" ht="15.75" thickBot="1">
      <c r="B149" s="2">
        <v>43406</v>
      </c>
      <c r="C149" s="105" t="s">
        <v>19</v>
      </c>
      <c r="D149" s="17">
        <v>3.44</v>
      </c>
      <c r="E149" s="18">
        <v>3.49</v>
      </c>
      <c r="F149" s="30">
        <v>14.5349</v>
      </c>
      <c r="G149" s="31">
        <f>+F149*D149</f>
        <v>50.000056000000001</v>
      </c>
      <c r="H149" s="30"/>
      <c r="I149" s="32"/>
    </row>
    <row r="150" spans="2:9" ht="15.75" thickBot="1">
      <c r="B150" s="2">
        <v>43406</v>
      </c>
      <c r="C150" s="105" t="s">
        <v>161</v>
      </c>
      <c r="D150" s="17">
        <v>3.44</v>
      </c>
      <c r="E150" s="18">
        <v>3.49</v>
      </c>
      <c r="F150" s="30">
        <v>5.8140000000000001</v>
      </c>
      <c r="G150" s="31">
        <f>+F150*D150</f>
        <v>20.000160000000001</v>
      </c>
      <c r="H150" s="30"/>
      <c r="I150" s="32"/>
    </row>
    <row r="151" spans="2:9" ht="15.75" thickBot="1">
      <c r="B151" s="2">
        <v>43407</v>
      </c>
      <c r="C151" s="105" t="s">
        <v>179</v>
      </c>
      <c r="D151" s="17">
        <v>3.44</v>
      </c>
      <c r="E151" s="18">
        <v>3.49</v>
      </c>
      <c r="F151" s="30">
        <v>10.1744</v>
      </c>
      <c r="G151" s="31">
        <f>+F151*D151</f>
        <v>34.999935999999998</v>
      </c>
      <c r="H151" s="30"/>
      <c r="I151" s="32"/>
    </row>
    <row r="152" spans="2:9" ht="15.75" thickBot="1">
      <c r="B152" s="2">
        <v>43408</v>
      </c>
      <c r="C152" s="105" t="s">
        <v>44</v>
      </c>
      <c r="D152" s="17">
        <v>3.44</v>
      </c>
      <c r="E152" s="18">
        <v>3.49</v>
      </c>
      <c r="F152" s="30"/>
      <c r="G152" s="31"/>
      <c r="H152" s="30">
        <v>5.7306999999999997</v>
      </c>
      <c r="I152" s="32">
        <f>+H152*E152</f>
        <v>20.000143000000001</v>
      </c>
    </row>
    <row r="153" spans="2:9" ht="15.75" thickBot="1">
      <c r="B153" s="2">
        <v>43408</v>
      </c>
      <c r="C153" s="105" t="s">
        <v>18</v>
      </c>
      <c r="D153" s="17">
        <v>3.44</v>
      </c>
      <c r="E153" s="18">
        <v>3.49</v>
      </c>
      <c r="F153" s="30">
        <v>14.5349</v>
      </c>
      <c r="G153" s="31">
        <f>+F153*D153</f>
        <v>50.000056000000001</v>
      </c>
      <c r="H153" s="30"/>
      <c r="I153" s="32"/>
    </row>
    <row r="154" spans="2:9" ht="15.75" thickBot="1">
      <c r="B154" s="2">
        <v>43409</v>
      </c>
      <c r="C154" s="105" t="s">
        <v>178</v>
      </c>
      <c r="D154" s="17">
        <v>3.44</v>
      </c>
      <c r="E154" s="18">
        <v>3.49</v>
      </c>
      <c r="F154" s="30">
        <v>11.6279</v>
      </c>
      <c r="G154" s="31">
        <f>+F154*D154</f>
        <v>39.999976000000004</v>
      </c>
      <c r="H154" s="30"/>
      <c r="I154" s="32"/>
    </row>
    <row r="155" spans="2:9" ht="15.75" thickBot="1">
      <c r="B155" s="2">
        <v>43409</v>
      </c>
      <c r="C155" s="105" t="s">
        <v>96</v>
      </c>
      <c r="D155" s="17">
        <v>3.44</v>
      </c>
      <c r="E155" s="18">
        <v>3.49</v>
      </c>
      <c r="F155" s="30">
        <v>17.4419</v>
      </c>
      <c r="G155" s="31">
        <f>+F155*D155</f>
        <v>60.000135999999998</v>
      </c>
      <c r="H155" s="30"/>
      <c r="I155" s="32"/>
    </row>
    <row r="156" spans="2:9" ht="15.75" thickBot="1">
      <c r="B156" s="2">
        <v>43409</v>
      </c>
      <c r="C156" s="105" t="s">
        <v>12</v>
      </c>
      <c r="D156" s="17">
        <v>3.44</v>
      </c>
      <c r="E156" s="18">
        <v>3.49</v>
      </c>
      <c r="F156" s="30">
        <v>11.6279</v>
      </c>
      <c r="G156" s="31">
        <f>+F156*D156</f>
        <v>39.999976000000004</v>
      </c>
      <c r="H156" s="30"/>
      <c r="I156" s="32"/>
    </row>
    <row r="157" spans="2:9" ht="15.75" thickBot="1">
      <c r="B157" s="2">
        <v>43409</v>
      </c>
      <c r="C157" s="105" t="s">
        <v>180</v>
      </c>
      <c r="D157" s="17">
        <v>3.44</v>
      </c>
      <c r="E157" s="18">
        <v>3.49</v>
      </c>
      <c r="F157" s="30">
        <v>8.7209000000000003</v>
      </c>
      <c r="G157" s="31">
        <f>+F157*D157</f>
        <v>29.999896</v>
      </c>
      <c r="H157" s="30"/>
      <c r="I157" s="32"/>
    </row>
    <row r="158" spans="2:9" ht="15.75" thickBot="1">
      <c r="B158" s="2">
        <v>43409</v>
      </c>
      <c r="C158" s="105" t="s">
        <v>13</v>
      </c>
      <c r="D158" s="17">
        <v>3.44</v>
      </c>
      <c r="E158" s="18">
        <v>3.49</v>
      </c>
      <c r="F158" s="30">
        <v>29.069800000000001</v>
      </c>
      <c r="G158" s="31">
        <f>+F158*D158</f>
        <v>100.000112</v>
      </c>
      <c r="H158" s="30"/>
      <c r="I158" s="32" t="s">
        <v>181</v>
      </c>
    </row>
    <row r="159" spans="2:9" ht="15.75" thickBot="1">
      <c r="B159" s="2">
        <v>43409</v>
      </c>
      <c r="C159" s="105" t="s">
        <v>19</v>
      </c>
      <c r="D159" s="17">
        <v>3.44</v>
      </c>
      <c r="E159" s="18">
        <v>3.49</v>
      </c>
      <c r="F159" s="30">
        <v>7.2674000000000003</v>
      </c>
      <c r="G159" s="31">
        <f>+F159*D159</f>
        <v>24.999856000000001</v>
      </c>
      <c r="H159" s="30"/>
      <c r="I159" s="32"/>
    </row>
    <row r="160" spans="2:9" ht="15.75" thickBot="1">
      <c r="B160" s="2">
        <v>43409</v>
      </c>
      <c r="C160" s="105" t="s">
        <v>182</v>
      </c>
      <c r="D160" s="17">
        <v>3.44</v>
      </c>
      <c r="E160" s="18">
        <v>3.49</v>
      </c>
      <c r="F160" s="30"/>
      <c r="G160" s="31"/>
      <c r="H160" s="30">
        <v>5.7306999999999997</v>
      </c>
      <c r="I160" s="32">
        <f>+H160*E160</f>
        <v>20.000143000000001</v>
      </c>
    </row>
    <row r="161" spans="2:9" ht="15.75" thickBot="1">
      <c r="B161" s="2">
        <v>43410</v>
      </c>
      <c r="C161" s="105" t="s">
        <v>19</v>
      </c>
      <c r="D161" s="17">
        <v>3.44</v>
      </c>
      <c r="E161" s="18">
        <v>3.49</v>
      </c>
      <c r="F161" s="30">
        <v>10.1744</v>
      </c>
      <c r="G161" s="31">
        <f>+F161*D161</f>
        <v>34.999935999999998</v>
      </c>
      <c r="H161" s="30"/>
      <c r="I161" s="32"/>
    </row>
    <row r="162" spans="2:9" ht="15.75" thickBot="1">
      <c r="B162" s="2">
        <v>43411</v>
      </c>
      <c r="C162" s="105" t="s">
        <v>12</v>
      </c>
      <c r="D162" s="120">
        <v>3.38</v>
      </c>
      <c r="E162" s="121">
        <v>3.33</v>
      </c>
      <c r="F162" s="30">
        <v>13.313599999999999</v>
      </c>
      <c r="G162" s="31">
        <f>+F162*D162</f>
        <v>44.999967999999996</v>
      </c>
      <c r="H162" s="30"/>
      <c r="I162" s="32"/>
    </row>
    <row r="163" spans="2:9" ht="15.75" thickBot="1">
      <c r="B163" s="2">
        <v>43411</v>
      </c>
      <c r="C163" s="105" t="s">
        <v>35</v>
      </c>
      <c r="D163" s="17">
        <v>3.38</v>
      </c>
      <c r="E163" s="18">
        <v>3.33</v>
      </c>
      <c r="F163" s="30"/>
      <c r="G163" s="31"/>
      <c r="H163" s="30">
        <v>6.0060000000000002</v>
      </c>
      <c r="I163" s="32">
        <f>+H163*E163</f>
        <v>19.999980000000001</v>
      </c>
    </row>
    <row r="164" spans="2:9" ht="15.75" thickBot="1">
      <c r="B164" s="2">
        <v>43411</v>
      </c>
      <c r="C164" s="105" t="s">
        <v>180</v>
      </c>
      <c r="D164" s="17">
        <v>3.38</v>
      </c>
      <c r="E164" s="18">
        <v>3.33</v>
      </c>
      <c r="F164" s="30">
        <v>14.792899999999999</v>
      </c>
      <c r="G164" s="31">
        <f>+F164*D164</f>
        <v>50.000001999999995</v>
      </c>
      <c r="H164" s="30"/>
      <c r="I164" s="32"/>
    </row>
    <row r="165" spans="2:9" ht="15.75" thickBot="1">
      <c r="B165" s="2">
        <v>43411</v>
      </c>
      <c r="C165" s="105" t="s">
        <v>137</v>
      </c>
      <c r="D165" s="17">
        <v>3.38</v>
      </c>
      <c r="E165" s="18">
        <v>3.33</v>
      </c>
      <c r="F165" s="30">
        <v>2.9586000000000001</v>
      </c>
      <c r="G165" s="31">
        <f>+F165*D165</f>
        <v>10.000068000000001</v>
      </c>
      <c r="H165" s="30"/>
      <c r="I165" s="32"/>
    </row>
    <row r="166" spans="2:9" ht="15.75" thickBot="1">
      <c r="B166" s="2">
        <v>43411</v>
      </c>
      <c r="C166" s="105" t="s">
        <v>182</v>
      </c>
      <c r="D166" s="17">
        <v>3.38</v>
      </c>
      <c r="E166" s="18">
        <v>3.33</v>
      </c>
      <c r="F166" s="30"/>
      <c r="G166" s="31"/>
      <c r="H166" s="30">
        <v>6.0060000000000002</v>
      </c>
      <c r="I166" s="32">
        <f>+H166*E166</f>
        <v>19.999980000000001</v>
      </c>
    </row>
    <row r="167" spans="2:9" ht="15.75" thickBot="1">
      <c r="B167" s="2">
        <v>43411</v>
      </c>
      <c r="C167" s="105" t="s">
        <v>19</v>
      </c>
      <c r="D167" s="17">
        <v>3.38</v>
      </c>
      <c r="E167" s="18">
        <v>3.33</v>
      </c>
      <c r="F167" s="30">
        <v>7.3964999999999996</v>
      </c>
      <c r="G167" s="31">
        <f>+F167*D167</f>
        <v>25.000169999999997</v>
      </c>
      <c r="H167" s="30"/>
      <c r="I167" s="32"/>
    </row>
    <row r="168" spans="2:9" ht="15.75" thickBot="1">
      <c r="B168" s="2">
        <v>43412</v>
      </c>
      <c r="C168" s="105" t="s">
        <v>35</v>
      </c>
      <c r="D168" s="17">
        <v>3.38</v>
      </c>
      <c r="E168" s="18">
        <v>3.33</v>
      </c>
      <c r="F168" s="30"/>
      <c r="G168" s="31"/>
      <c r="H168" s="30">
        <v>4.5045000000000002</v>
      </c>
      <c r="I168" s="32">
        <f>+H168*E168</f>
        <v>14.999985000000001</v>
      </c>
    </row>
    <row r="169" spans="2:9" ht="15.75" thickBot="1">
      <c r="B169" s="2">
        <v>43412</v>
      </c>
      <c r="C169" s="105" t="s">
        <v>15</v>
      </c>
      <c r="D169" s="17">
        <v>3.38</v>
      </c>
      <c r="E169" s="18">
        <v>3.33</v>
      </c>
      <c r="F169" s="30"/>
      <c r="G169" s="31"/>
      <c r="H169" s="30">
        <v>6.0060000000000002</v>
      </c>
      <c r="I169" s="32">
        <f>+H169*E169</f>
        <v>19.999980000000001</v>
      </c>
    </row>
    <row r="170" spans="2:9" ht="15.75" thickBot="1">
      <c r="B170" s="2">
        <v>43412</v>
      </c>
      <c r="C170" s="105" t="s">
        <v>44</v>
      </c>
      <c r="D170" s="17">
        <v>3.38</v>
      </c>
      <c r="E170" s="18">
        <v>3.33</v>
      </c>
      <c r="F170" s="30"/>
      <c r="G170" s="31"/>
      <c r="H170" s="30">
        <v>4.5045000000000002</v>
      </c>
      <c r="I170" s="32">
        <f>+H170*E170</f>
        <v>14.999985000000001</v>
      </c>
    </row>
    <row r="171" spans="2:9" ht="15.75" thickBot="1">
      <c r="B171" s="2">
        <v>43412</v>
      </c>
      <c r="C171" s="105" t="s">
        <v>158</v>
      </c>
      <c r="D171" s="17">
        <v>3.38</v>
      </c>
      <c r="E171" s="18">
        <v>3.33</v>
      </c>
      <c r="F171" s="30"/>
      <c r="G171" s="31"/>
      <c r="H171" s="30">
        <v>1.5015000000000001</v>
      </c>
      <c r="I171" s="32">
        <f>+H171*E171</f>
        <v>4.9999950000000002</v>
      </c>
    </row>
    <row r="172" spans="2:9" ht="15.75" thickBot="1">
      <c r="B172" s="107">
        <v>43413</v>
      </c>
      <c r="C172" s="105" t="s">
        <v>13</v>
      </c>
      <c r="D172" s="17">
        <v>3.38</v>
      </c>
      <c r="E172" s="18">
        <v>3.33</v>
      </c>
      <c r="F172" s="30">
        <v>28.1065</v>
      </c>
      <c r="G172" s="31">
        <f>+F172*D172</f>
        <v>94.999970000000005</v>
      </c>
      <c r="H172" s="30"/>
      <c r="I172" s="32" t="s">
        <v>181</v>
      </c>
    </row>
    <row r="173" spans="2:9" ht="15.75" thickBot="1">
      <c r="B173" s="9">
        <v>43413</v>
      </c>
      <c r="C173" s="109" t="s">
        <v>19</v>
      </c>
      <c r="D173" s="110">
        <v>3.38</v>
      </c>
      <c r="E173" s="111">
        <v>3.33</v>
      </c>
      <c r="F173" s="112">
        <v>14.792899999999999</v>
      </c>
      <c r="G173" s="113">
        <f>+F173*D173</f>
        <v>50.000001999999995</v>
      </c>
      <c r="H173" s="112"/>
      <c r="I173" s="114"/>
    </row>
    <row r="174" spans="2:9" ht="15.75" thickBot="1">
      <c r="B174" s="108">
        <v>43413</v>
      </c>
      <c r="C174" s="105" t="s">
        <v>16</v>
      </c>
      <c r="D174" s="17">
        <v>3.38</v>
      </c>
      <c r="E174" s="18">
        <v>3.33</v>
      </c>
      <c r="F174" s="38"/>
      <c r="G174" s="31"/>
      <c r="H174" s="38">
        <v>12.012</v>
      </c>
      <c r="I174" s="32">
        <f>+H174*E174</f>
        <v>39.999960000000002</v>
      </c>
    </row>
    <row r="175" spans="2:9" ht="15.75" thickBot="1">
      <c r="B175" s="2">
        <v>43413</v>
      </c>
      <c r="C175" s="105" t="s">
        <v>183</v>
      </c>
      <c r="D175" s="17">
        <v>3.38</v>
      </c>
      <c r="E175" s="18">
        <v>3.33</v>
      </c>
      <c r="F175" s="38"/>
      <c r="G175" s="31"/>
      <c r="H175" s="38">
        <v>12.012</v>
      </c>
      <c r="I175" s="32">
        <f>+H175*E175</f>
        <v>39.999960000000002</v>
      </c>
    </row>
    <row r="176" spans="2:9" ht="15.75" thickBot="1">
      <c r="B176" s="2">
        <v>43413</v>
      </c>
      <c r="C176" s="105" t="s">
        <v>96</v>
      </c>
      <c r="D176" s="17">
        <v>3.38</v>
      </c>
      <c r="E176" s="18">
        <v>3.33</v>
      </c>
      <c r="F176" s="30">
        <v>20.710100000000001</v>
      </c>
      <c r="G176" s="31">
        <f>+F176*D176</f>
        <v>70.000138000000007</v>
      </c>
      <c r="H176" s="38"/>
      <c r="I176" s="32"/>
    </row>
    <row r="177" spans="2:9" ht="15.75" thickBot="1">
      <c r="B177" s="2">
        <v>43413</v>
      </c>
      <c r="C177" s="105" t="s">
        <v>16</v>
      </c>
      <c r="D177" s="17">
        <v>3.38</v>
      </c>
      <c r="E177" s="18">
        <v>3.33</v>
      </c>
      <c r="F177" s="38">
        <v>11.834300000000001</v>
      </c>
      <c r="G177" s="31">
        <f>+F177*D177</f>
        <v>39.999934000000003</v>
      </c>
      <c r="H177" s="38"/>
      <c r="I177" s="32"/>
    </row>
    <row r="178" spans="2:9" ht="15.75" thickBot="1">
      <c r="B178" s="2">
        <v>43415</v>
      </c>
      <c r="C178" s="105" t="s">
        <v>18</v>
      </c>
      <c r="D178" s="17">
        <v>3.38</v>
      </c>
      <c r="E178" s="18">
        <v>3.33</v>
      </c>
      <c r="F178" s="38">
        <v>11.834300000000001</v>
      </c>
      <c r="G178" s="31">
        <f>+F178*D178</f>
        <v>39.999934000000003</v>
      </c>
      <c r="H178" s="38"/>
      <c r="I178" s="32"/>
    </row>
    <row r="179" spans="2:9" ht="15.75" thickBot="1">
      <c r="B179" s="2">
        <v>43415</v>
      </c>
      <c r="C179" s="105" t="s">
        <v>43</v>
      </c>
      <c r="D179" s="17">
        <v>3.38</v>
      </c>
      <c r="E179" s="18">
        <v>3.33</v>
      </c>
      <c r="F179" s="38"/>
      <c r="G179" s="31"/>
      <c r="H179" s="38">
        <v>12.012</v>
      </c>
      <c r="I179" s="32">
        <f>+H179*E179</f>
        <v>39.999960000000002</v>
      </c>
    </row>
    <row r="180" spans="2:9" ht="15.75" thickBot="1">
      <c r="B180" s="2">
        <v>43413</v>
      </c>
      <c r="C180" s="105" t="s">
        <v>21</v>
      </c>
      <c r="D180" s="17">
        <v>3.38</v>
      </c>
      <c r="E180" s="18">
        <v>3.33</v>
      </c>
      <c r="F180" s="38">
        <v>39.940800000000003</v>
      </c>
      <c r="G180" s="31">
        <f>+F180*D180</f>
        <v>134.99990400000002</v>
      </c>
      <c r="H180" s="38"/>
      <c r="I180" s="32"/>
    </row>
    <row r="181" spans="2:9" ht="15.75" thickBot="1">
      <c r="B181" s="2">
        <v>43416</v>
      </c>
      <c r="C181" s="105" t="s">
        <v>16</v>
      </c>
      <c r="D181" s="17">
        <v>3.38</v>
      </c>
      <c r="E181" s="18">
        <v>3.33</v>
      </c>
      <c r="F181" s="38">
        <v>13.313599999999999</v>
      </c>
      <c r="G181" s="31">
        <f>+F181*D181</f>
        <v>44.999967999999996</v>
      </c>
      <c r="H181" s="38"/>
      <c r="I181" s="32"/>
    </row>
    <row r="182" spans="2:9" ht="15.75" thickBot="1">
      <c r="B182" s="2">
        <v>43416</v>
      </c>
      <c r="C182" s="105" t="s">
        <v>180</v>
      </c>
      <c r="D182" s="17">
        <v>3.38</v>
      </c>
      <c r="E182" s="18">
        <v>3.33</v>
      </c>
      <c r="F182" s="38">
        <v>11.834300000000001</v>
      </c>
      <c r="G182" s="31">
        <f>+F182*D182</f>
        <v>39.999934000000003</v>
      </c>
      <c r="H182" s="38"/>
      <c r="I182" s="32"/>
    </row>
    <row r="183" spans="2:9" ht="15.75" thickBot="1">
      <c r="B183" s="2">
        <v>43416</v>
      </c>
      <c r="C183" s="105" t="s">
        <v>44</v>
      </c>
      <c r="D183" s="17">
        <v>3.38</v>
      </c>
      <c r="E183" s="18">
        <v>3.33</v>
      </c>
      <c r="F183" s="38"/>
      <c r="G183" s="31"/>
      <c r="H183" s="38">
        <v>10.5105</v>
      </c>
      <c r="I183" s="32">
        <f>+H183*E183</f>
        <v>34.999965000000003</v>
      </c>
    </row>
    <row r="184" spans="2:9" ht="15.75" thickBot="1">
      <c r="B184" s="2">
        <v>43416</v>
      </c>
      <c r="C184" s="105" t="s">
        <v>22</v>
      </c>
      <c r="D184" s="17">
        <v>3.38</v>
      </c>
      <c r="E184" s="18">
        <v>3.33</v>
      </c>
      <c r="F184" s="38"/>
      <c r="G184" s="31"/>
      <c r="H184" s="38">
        <v>6.0060000000000002</v>
      </c>
      <c r="I184" s="32">
        <f>+H184*E184</f>
        <v>19.999980000000001</v>
      </c>
    </row>
    <row r="185" spans="2:9" ht="15.75" thickBot="1">
      <c r="B185" s="2">
        <v>43416</v>
      </c>
      <c r="C185" s="105" t="s">
        <v>13</v>
      </c>
      <c r="D185" s="17">
        <v>3.38</v>
      </c>
      <c r="E185" s="18">
        <v>3.33</v>
      </c>
      <c r="F185" s="38"/>
      <c r="G185" s="31"/>
      <c r="H185" s="38">
        <v>6.0060000000000002</v>
      </c>
      <c r="I185" s="32">
        <f>+H185*E185</f>
        <v>19.999980000000001</v>
      </c>
    </row>
    <row r="186" spans="2:9" ht="15.75" thickBot="1">
      <c r="B186" s="2">
        <v>43416</v>
      </c>
      <c r="C186" s="105" t="s">
        <v>19</v>
      </c>
      <c r="D186" s="17">
        <v>3.38</v>
      </c>
      <c r="E186" s="18">
        <v>3.33</v>
      </c>
      <c r="F186" s="38">
        <v>11.834300000000001</v>
      </c>
      <c r="G186" s="31">
        <f>+F186*D186</f>
        <v>39.999934000000003</v>
      </c>
      <c r="H186" s="38"/>
      <c r="I186" s="32"/>
    </row>
    <row r="187" spans="2:9" ht="15.75" thickBot="1">
      <c r="B187" s="2">
        <v>43416</v>
      </c>
      <c r="C187" s="105" t="s">
        <v>38</v>
      </c>
      <c r="D187" s="17">
        <v>3.38</v>
      </c>
      <c r="E187" s="18">
        <v>3.33</v>
      </c>
      <c r="F187" s="38">
        <v>5.9172000000000002</v>
      </c>
      <c r="G187" s="31">
        <f>+F187*D187</f>
        <v>20.000136000000001</v>
      </c>
      <c r="H187" s="38"/>
      <c r="I187" s="32"/>
    </row>
    <row r="188" spans="2:9" ht="15.75" thickBot="1">
      <c r="B188" s="2">
        <v>43417</v>
      </c>
      <c r="C188" s="105" t="s">
        <v>184</v>
      </c>
      <c r="D188" s="120">
        <v>3.25</v>
      </c>
      <c r="E188" s="121">
        <v>3.11</v>
      </c>
      <c r="F188" s="38">
        <v>12.307700000000001</v>
      </c>
      <c r="G188" s="31">
        <f>+F188*D188</f>
        <v>40.000025000000001</v>
      </c>
      <c r="H188" s="38"/>
      <c r="I188" s="32"/>
    </row>
    <row r="189" spans="2:9" ht="15.75" thickBot="1">
      <c r="B189" s="9">
        <v>43417</v>
      </c>
      <c r="C189" s="105" t="s">
        <v>13</v>
      </c>
      <c r="D189" s="17">
        <v>3.38</v>
      </c>
      <c r="E189" s="18">
        <v>3.33</v>
      </c>
      <c r="F189" s="38">
        <v>28.1065</v>
      </c>
      <c r="G189" s="31">
        <f>F189*D189</f>
        <v>94.999970000000005</v>
      </c>
      <c r="H189" s="38"/>
      <c r="I189" s="32"/>
    </row>
    <row r="190" spans="2:9" ht="15.75" thickBot="1">
      <c r="B190" s="9">
        <v>43417</v>
      </c>
      <c r="C190" s="105" t="s">
        <v>19</v>
      </c>
      <c r="D190" s="17">
        <v>3.38</v>
      </c>
      <c r="E190" s="18">
        <v>3.33</v>
      </c>
      <c r="F190" s="38">
        <v>8.8757000000000001</v>
      </c>
      <c r="G190" s="31">
        <f>+F190*D190</f>
        <v>29.999866000000001</v>
      </c>
      <c r="H190" s="38"/>
      <c r="I190" s="32"/>
    </row>
    <row r="191" spans="2:9" ht="15.75" thickBot="1">
      <c r="B191" s="2">
        <v>43418</v>
      </c>
      <c r="C191" s="105" t="s">
        <v>137</v>
      </c>
      <c r="D191" s="17">
        <v>3.38</v>
      </c>
      <c r="E191" s="18">
        <v>3.33</v>
      </c>
      <c r="F191" s="38">
        <v>2.9586000000000001</v>
      </c>
      <c r="G191" s="31">
        <f>+F191*D191</f>
        <v>10.000068000000001</v>
      </c>
      <c r="H191" s="38"/>
      <c r="I191" s="32"/>
    </row>
    <row r="192" spans="2:9" ht="15.75" thickBot="1">
      <c r="B192" s="108">
        <v>43418</v>
      </c>
      <c r="C192" s="105" t="s">
        <v>41</v>
      </c>
      <c r="D192" s="17">
        <v>3.38</v>
      </c>
      <c r="E192" s="18">
        <v>3.33</v>
      </c>
      <c r="F192" s="38"/>
      <c r="G192" s="31"/>
      <c r="H192" s="38">
        <v>18.018000000000001</v>
      </c>
      <c r="I192" s="32">
        <f>+H192*E192</f>
        <v>59.999940000000002</v>
      </c>
    </row>
    <row r="193" spans="2:9" ht="15.75" thickBot="1">
      <c r="B193" s="2">
        <v>43419</v>
      </c>
      <c r="C193" s="105" t="s">
        <v>12</v>
      </c>
      <c r="D193" s="17">
        <v>3.38</v>
      </c>
      <c r="E193" s="18">
        <v>3.33</v>
      </c>
      <c r="F193" s="38">
        <v>19.230799999999999</v>
      </c>
      <c r="G193" s="31">
        <f>+F193*D193</f>
        <v>65.000103999999993</v>
      </c>
      <c r="H193" s="38"/>
      <c r="I193" s="32"/>
    </row>
    <row r="194" spans="2:9" ht="15.75" thickBot="1">
      <c r="B194" s="2">
        <v>43419</v>
      </c>
      <c r="C194" s="105" t="s">
        <v>96</v>
      </c>
      <c r="D194" s="17">
        <v>3.38</v>
      </c>
      <c r="E194" s="18">
        <v>3.33</v>
      </c>
      <c r="F194" s="38">
        <v>26.627199999999998</v>
      </c>
      <c r="G194" s="31">
        <f>+F194*D194</f>
        <v>89.999935999999991</v>
      </c>
      <c r="H194" s="38"/>
      <c r="I194" s="32"/>
    </row>
    <row r="195" spans="2:9" ht="15.75" thickBot="1">
      <c r="B195" s="2">
        <v>43419</v>
      </c>
      <c r="C195" s="105" t="s">
        <v>16</v>
      </c>
      <c r="D195" s="17">
        <v>3.38</v>
      </c>
      <c r="E195" s="18">
        <v>3.33</v>
      </c>
      <c r="F195" s="38"/>
      <c r="G195" s="31"/>
      <c r="H195" s="38">
        <v>13.513500000000001</v>
      </c>
      <c r="I195" s="32">
        <f>+H195*E195</f>
        <v>44.999955</v>
      </c>
    </row>
    <row r="196" spans="2:9" ht="15.75" thickBot="1">
      <c r="B196" s="2">
        <v>43419</v>
      </c>
      <c r="C196" s="105" t="s">
        <v>19</v>
      </c>
      <c r="D196" s="17">
        <v>3.38</v>
      </c>
      <c r="E196" s="18">
        <v>3.33</v>
      </c>
      <c r="F196" s="38">
        <v>11.834300000000001</v>
      </c>
      <c r="G196" s="31">
        <f>+F196*D196</f>
        <v>39.999934000000003</v>
      </c>
      <c r="H196" s="38"/>
      <c r="I196" s="32"/>
    </row>
    <row r="197" spans="2:9" ht="15.75" thickBot="1">
      <c r="B197" s="2">
        <v>43419</v>
      </c>
      <c r="C197" s="105" t="s">
        <v>185</v>
      </c>
      <c r="D197" s="17">
        <v>3.38</v>
      </c>
      <c r="E197" s="18">
        <v>3.33</v>
      </c>
      <c r="F197" s="38"/>
      <c r="G197" s="31"/>
      <c r="H197" s="38">
        <v>6.0060000000000002</v>
      </c>
      <c r="I197" s="32">
        <f>+H197*E197</f>
        <v>19.999980000000001</v>
      </c>
    </row>
    <row r="198" spans="2:9" ht="15.75" thickBot="1">
      <c r="B198" s="2">
        <v>43419</v>
      </c>
      <c r="C198" s="105" t="s">
        <v>44</v>
      </c>
      <c r="D198" s="17">
        <v>3.38</v>
      </c>
      <c r="E198" s="18">
        <v>3.33</v>
      </c>
      <c r="F198" s="38"/>
      <c r="G198" s="31"/>
      <c r="H198" s="38">
        <v>4.5045000000000002</v>
      </c>
      <c r="I198" s="32">
        <f>+H198*E198</f>
        <v>14.999985000000001</v>
      </c>
    </row>
    <row r="199" spans="2:9" ht="15.75" thickBot="1">
      <c r="B199" s="108" t="s">
        <v>186</v>
      </c>
      <c r="C199" s="105" t="s">
        <v>45</v>
      </c>
      <c r="D199" s="17">
        <v>3.38</v>
      </c>
      <c r="E199" s="18">
        <v>3.33</v>
      </c>
      <c r="F199" s="38"/>
      <c r="G199" s="31"/>
      <c r="H199" s="38">
        <v>6.0060000000000002</v>
      </c>
      <c r="I199" s="32">
        <f>+H199*E199</f>
        <v>19.999980000000001</v>
      </c>
    </row>
    <row r="200" spans="2:9" ht="15.75" thickBot="1">
      <c r="B200" s="2">
        <v>43420</v>
      </c>
      <c r="C200" s="105" t="s">
        <v>35</v>
      </c>
      <c r="D200" s="17">
        <v>3.38</v>
      </c>
      <c r="E200" s="18">
        <v>3.33</v>
      </c>
      <c r="F200" s="38"/>
      <c r="G200" s="31"/>
      <c r="H200" s="38">
        <v>4.5045000000000002</v>
      </c>
      <c r="I200" s="32">
        <f>+H200*E200</f>
        <v>14.999985000000001</v>
      </c>
    </row>
    <row r="201" spans="2:9" ht="15.75" thickBot="1">
      <c r="B201" s="9">
        <v>43420</v>
      </c>
      <c r="C201" s="109" t="s">
        <v>48</v>
      </c>
      <c r="D201" s="110">
        <v>3.38</v>
      </c>
      <c r="E201" s="111">
        <v>3.33</v>
      </c>
      <c r="F201" s="112">
        <v>8.8757000000000001</v>
      </c>
      <c r="G201" s="113">
        <f>+F201*D201</f>
        <v>29.999866000000001</v>
      </c>
      <c r="H201" s="112"/>
      <c r="I201" s="114"/>
    </row>
    <row r="202" spans="2:9" ht="15.75" thickBot="1">
      <c r="B202" s="9">
        <v>43419</v>
      </c>
      <c r="C202" s="105" t="s">
        <v>187</v>
      </c>
      <c r="D202" s="17">
        <v>3.38</v>
      </c>
      <c r="E202" s="18">
        <v>3.33</v>
      </c>
      <c r="F202" s="38">
        <v>11.834300000000001</v>
      </c>
      <c r="G202" s="31">
        <f>+F202*D202</f>
        <v>39.999934000000003</v>
      </c>
      <c r="H202" s="38"/>
      <c r="I202" s="32"/>
    </row>
    <row r="203" spans="2:9" ht="15.75" thickBot="1">
      <c r="B203" s="2">
        <v>43420</v>
      </c>
      <c r="C203" s="105" t="s">
        <v>21</v>
      </c>
      <c r="D203" s="17">
        <v>3.38</v>
      </c>
      <c r="E203" s="18">
        <v>3.33</v>
      </c>
      <c r="F203" s="38">
        <v>38.461500000000001</v>
      </c>
      <c r="G203" s="31">
        <f>+F203*D203</f>
        <v>129.99986999999999</v>
      </c>
      <c r="H203" s="38"/>
      <c r="I203" s="32"/>
    </row>
    <row r="204" spans="2:9" ht="15.75" thickBot="1">
      <c r="B204" s="2">
        <v>43420</v>
      </c>
      <c r="C204" s="105" t="s">
        <v>180</v>
      </c>
      <c r="D204" s="17">
        <v>3.38</v>
      </c>
      <c r="E204" s="18">
        <v>3.33</v>
      </c>
      <c r="F204" s="38">
        <v>11.834300000000001</v>
      </c>
      <c r="G204" s="31">
        <f>+F204*D204</f>
        <v>39.999934000000003</v>
      </c>
      <c r="H204" s="38"/>
      <c r="I204" s="32"/>
    </row>
    <row r="205" spans="2:9" ht="15.75" thickBot="1">
      <c r="B205" s="2">
        <v>43420</v>
      </c>
      <c r="C205" s="105" t="s">
        <v>19</v>
      </c>
      <c r="D205" s="17">
        <v>3.38</v>
      </c>
      <c r="E205" s="18">
        <v>3.33</v>
      </c>
      <c r="F205" s="38">
        <v>8.8757000000000001</v>
      </c>
      <c r="G205" s="31">
        <f>+F205*D205</f>
        <v>29.999866000000001</v>
      </c>
      <c r="H205" s="38"/>
      <c r="I205" s="32"/>
    </row>
    <row r="206" spans="2:9" ht="15.75" thickBot="1">
      <c r="B206" s="2">
        <v>43420</v>
      </c>
      <c r="C206" s="105" t="s">
        <v>38</v>
      </c>
      <c r="D206" s="17">
        <v>3.38</v>
      </c>
      <c r="E206" s="18">
        <v>3.33</v>
      </c>
      <c r="F206" s="30">
        <v>5.9172000000000002</v>
      </c>
      <c r="G206" s="31">
        <f>+F206*D206</f>
        <v>20.000136000000001</v>
      </c>
      <c r="H206" s="30"/>
      <c r="I206" s="32"/>
    </row>
    <row r="207" spans="2:9" ht="15.75" thickBot="1">
      <c r="B207" s="2">
        <v>43420</v>
      </c>
      <c r="C207" s="105" t="s">
        <v>151</v>
      </c>
      <c r="D207" s="17">
        <v>3.38</v>
      </c>
      <c r="E207" s="18">
        <v>3.33</v>
      </c>
      <c r="F207" s="30"/>
      <c r="G207" s="31"/>
      <c r="H207" s="30">
        <v>9.0090000000000003</v>
      </c>
      <c r="I207" s="32">
        <f>+H207*E207</f>
        <v>29.999970000000001</v>
      </c>
    </row>
    <row r="208" spans="2:9" ht="15.75" thickBot="1">
      <c r="B208" s="2">
        <v>43421</v>
      </c>
      <c r="C208" s="105" t="s">
        <v>179</v>
      </c>
      <c r="D208" s="17">
        <v>3.38</v>
      </c>
      <c r="E208" s="18">
        <v>3.33</v>
      </c>
      <c r="F208" s="30">
        <v>8.8757000000000001</v>
      </c>
      <c r="G208" s="31">
        <f>+F208*D208</f>
        <v>29.999866000000001</v>
      </c>
      <c r="H208" s="30"/>
      <c r="I208" s="32"/>
    </row>
    <row r="209" spans="2:9" ht="15.75" thickBot="1">
      <c r="B209" s="108">
        <v>43421</v>
      </c>
      <c r="C209" s="105" t="s">
        <v>18</v>
      </c>
      <c r="D209" s="17">
        <v>3.38</v>
      </c>
      <c r="E209" s="18">
        <v>3.33</v>
      </c>
      <c r="F209" s="30">
        <v>11.834300000000001</v>
      </c>
      <c r="G209" s="31">
        <f>+F209*D209</f>
        <v>39.999934000000003</v>
      </c>
      <c r="H209" s="30"/>
      <c r="I209" s="32"/>
    </row>
    <row r="210" spans="2:9" ht="15.75" thickBot="1">
      <c r="B210" s="2">
        <v>43420</v>
      </c>
      <c r="C210" s="105" t="s">
        <v>13</v>
      </c>
      <c r="D210" s="17">
        <v>3.38</v>
      </c>
      <c r="E210" s="18">
        <v>3.33</v>
      </c>
      <c r="F210" s="30">
        <v>32.544400000000003</v>
      </c>
      <c r="G210" s="31">
        <f>+F210*D210</f>
        <v>110.000072</v>
      </c>
      <c r="H210" s="30"/>
      <c r="I210" s="32"/>
    </row>
    <row r="211" spans="2:9" ht="15.75" thickBot="1">
      <c r="B211" s="2">
        <v>43423</v>
      </c>
      <c r="C211" s="105" t="s">
        <v>188</v>
      </c>
      <c r="D211" s="17">
        <v>3.38</v>
      </c>
      <c r="E211" s="18">
        <v>3.33</v>
      </c>
      <c r="F211" s="30">
        <v>5.9172000000000002</v>
      </c>
      <c r="G211" s="31">
        <f>+F211*D211</f>
        <v>20.000136000000001</v>
      </c>
      <c r="H211" s="30"/>
      <c r="I211" s="32"/>
    </row>
    <row r="212" spans="2:9" ht="15.75" thickBot="1">
      <c r="B212" s="2">
        <v>43424</v>
      </c>
      <c r="C212" s="105" t="s">
        <v>161</v>
      </c>
      <c r="D212" s="17">
        <v>3.38</v>
      </c>
      <c r="E212" s="18">
        <v>3.33</v>
      </c>
      <c r="F212" s="30"/>
      <c r="G212" s="31"/>
      <c r="H212" s="30">
        <v>24.024000000000001</v>
      </c>
      <c r="I212" s="32">
        <f>+H212*E212</f>
        <v>79.999920000000003</v>
      </c>
    </row>
    <row r="213" spans="2:9" ht="15.75" thickBot="1">
      <c r="B213" s="2">
        <v>43423</v>
      </c>
      <c r="C213" s="105" t="s">
        <v>12</v>
      </c>
      <c r="D213" s="17">
        <v>3.38</v>
      </c>
      <c r="E213" s="18">
        <v>3.33</v>
      </c>
      <c r="F213" s="30">
        <v>13.313599999999999</v>
      </c>
      <c r="G213" s="31">
        <f>+F213*D213</f>
        <v>44.999967999999996</v>
      </c>
      <c r="H213" s="30"/>
      <c r="I213" s="32"/>
    </row>
    <row r="214" spans="2:9" ht="15.75" thickBot="1">
      <c r="B214" s="117">
        <v>43423</v>
      </c>
      <c r="C214" s="105" t="s">
        <v>180</v>
      </c>
      <c r="D214" s="17">
        <v>3.38</v>
      </c>
      <c r="E214" s="18">
        <v>3.33</v>
      </c>
      <c r="F214" s="30">
        <v>11.834300000000001</v>
      </c>
      <c r="G214" s="31">
        <f>+F214*D214</f>
        <v>39.999934000000003</v>
      </c>
      <c r="H214" s="30"/>
      <c r="I214" s="32"/>
    </row>
    <row r="215" spans="2:9" ht="15.75" thickBot="1">
      <c r="B215" s="2">
        <v>43423</v>
      </c>
      <c r="C215" s="105" t="s">
        <v>19</v>
      </c>
      <c r="D215" s="17">
        <v>3.38</v>
      </c>
      <c r="E215" s="18">
        <v>3.33</v>
      </c>
      <c r="F215" s="30">
        <v>14.792899999999999</v>
      </c>
      <c r="G215" s="31">
        <f>+F215*D215</f>
        <v>50.000001999999995</v>
      </c>
      <c r="H215" s="30"/>
      <c r="I215" s="32"/>
    </row>
    <row r="216" spans="2:9" ht="15.75" thickBot="1">
      <c r="B216" s="2">
        <v>43424</v>
      </c>
      <c r="C216" s="105" t="s">
        <v>20</v>
      </c>
      <c r="D216" s="17">
        <v>3.38</v>
      </c>
      <c r="E216" s="18">
        <v>3.33</v>
      </c>
      <c r="F216" s="30">
        <v>20.710100000000001</v>
      </c>
      <c r="G216" s="31">
        <f>+F216*D216</f>
        <v>70.000138000000007</v>
      </c>
      <c r="H216" s="30"/>
      <c r="I216" s="32"/>
    </row>
    <row r="217" spans="2:9" ht="15.75" thickBot="1">
      <c r="B217" s="119">
        <v>43424</v>
      </c>
      <c r="C217" s="105" t="s">
        <v>12</v>
      </c>
      <c r="D217" s="17">
        <v>3.38</v>
      </c>
      <c r="E217" s="18">
        <v>3.33</v>
      </c>
      <c r="F217" s="30">
        <v>14.792899999999999</v>
      </c>
      <c r="G217" s="31">
        <f>+F217*D217</f>
        <v>50.000001999999995</v>
      </c>
      <c r="H217" s="30"/>
      <c r="I217" s="32"/>
    </row>
    <row r="218" spans="2:9" ht="15.75" thickBot="1">
      <c r="B218" s="2">
        <v>43424</v>
      </c>
      <c r="C218" s="105" t="s">
        <v>19</v>
      </c>
      <c r="D218" s="17">
        <v>3.38</v>
      </c>
      <c r="E218" s="18">
        <v>3.33</v>
      </c>
      <c r="F218" s="30">
        <v>11.834300000000001</v>
      </c>
      <c r="G218" s="31">
        <f>+F218*D218</f>
        <v>39.999934000000003</v>
      </c>
      <c r="H218" s="30"/>
      <c r="I218" s="32"/>
    </row>
    <row r="219" spans="2:9" ht="15.75" thickBot="1">
      <c r="B219" s="2">
        <v>43424</v>
      </c>
      <c r="C219" s="105" t="s">
        <v>35</v>
      </c>
      <c r="D219" s="17">
        <v>3.38</v>
      </c>
      <c r="E219" s="18">
        <v>3.33</v>
      </c>
      <c r="F219" s="30"/>
      <c r="G219" s="31"/>
      <c r="H219" s="30">
        <v>6.0060000000000002</v>
      </c>
      <c r="I219" s="32">
        <f>+H219*E219</f>
        <v>19.999980000000001</v>
      </c>
    </row>
    <row r="220" spans="2:9" ht="15.75" thickBot="1">
      <c r="B220" s="2">
        <v>43425</v>
      </c>
      <c r="C220" s="105" t="s">
        <v>44</v>
      </c>
      <c r="D220" s="129">
        <v>3.3</v>
      </c>
      <c r="E220" s="130">
        <v>3.16</v>
      </c>
      <c r="F220" s="30"/>
      <c r="G220" s="31"/>
      <c r="H220" s="30">
        <v>12.658200000000001</v>
      </c>
      <c r="I220" s="32">
        <f>+H220*E220</f>
        <v>39.999912000000002</v>
      </c>
    </row>
    <row r="221" spans="2:9" ht="15.75" thickBot="1">
      <c r="B221" s="2">
        <v>43425</v>
      </c>
      <c r="C221" s="105" t="s">
        <v>42</v>
      </c>
      <c r="D221" s="17">
        <v>3.3</v>
      </c>
      <c r="E221" s="18">
        <v>3.16</v>
      </c>
      <c r="F221" s="30">
        <v>3.0303</v>
      </c>
      <c r="G221" s="31">
        <f>+F221*D221</f>
        <v>9.9999899999999986</v>
      </c>
      <c r="H221" s="30"/>
      <c r="I221" s="32"/>
    </row>
    <row r="222" spans="2:9" ht="15.75" thickBot="1">
      <c r="B222" s="2">
        <v>43425</v>
      </c>
      <c r="C222" s="105" t="s">
        <v>137</v>
      </c>
      <c r="D222" s="17">
        <v>3.3</v>
      </c>
      <c r="E222" s="18">
        <v>3.16</v>
      </c>
      <c r="F222" s="30">
        <v>3.0303</v>
      </c>
      <c r="G222" s="31">
        <f>+F222*D222</f>
        <v>9.9999899999999986</v>
      </c>
      <c r="H222" s="30"/>
      <c r="I222" s="32"/>
    </row>
    <row r="223" spans="2:9" ht="15.75" thickBot="1">
      <c r="B223" s="2">
        <v>43425</v>
      </c>
      <c r="C223" s="105" t="s">
        <v>22</v>
      </c>
      <c r="D223" s="17">
        <v>3.3</v>
      </c>
      <c r="E223" s="18">
        <v>3.16</v>
      </c>
      <c r="F223" s="30"/>
      <c r="G223" s="31"/>
      <c r="H223" s="30">
        <v>7.9114000000000004</v>
      </c>
      <c r="I223" s="32">
        <f>+H223*E223</f>
        <v>25.000024000000003</v>
      </c>
    </row>
    <row r="224" spans="2:9" ht="15.75" thickBot="1">
      <c r="B224" s="2">
        <v>43425</v>
      </c>
      <c r="C224" s="105" t="s">
        <v>180</v>
      </c>
      <c r="D224" s="17">
        <v>3.3</v>
      </c>
      <c r="E224" s="18">
        <v>3.16</v>
      </c>
      <c r="F224" s="30">
        <v>12.12</v>
      </c>
      <c r="G224" s="31">
        <f>+F224*D224</f>
        <v>39.995999999999995</v>
      </c>
      <c r="H224" s="30"/>
      <c r="I224" s="32"/>
    </row>
    <row r="225" spans="2:9" ht="15.75" thickBot="1">
      <c r="B225" s="2">
        <v>43425</v>
      </c>
      <c r="C225" s="105" t="s">
        <v>35</v>
      </c>
      <c r="D225" s="17">
        <v>3.3</v>
      </c>
      <c r="E225" s="18">
        <v>3.16</v>
      </c>
      <c r="F225" s="30"/>
      <c r="G225" s="31"/>
      <c r="H225" s="30">
        <v>6.3291000000000004</v>
      </c>
      <c r="I225" s="32">
        <f>+H225*E225</f>
        <v>19.999956000000001</v>
      </c>
    </row>
    <row r="226" spans="2:9" ht="15.75" thickBot="1">
      <c r="B226" s="2">
        <v>43426</v>
      </c>
      <c r="C226" s="105" t="s">
        <v>19</v>
      </c>
      <c r="D226" s="17">
        <v>3.3</v>
      </c>
      <c r="E226" s="18">
        <v>3.16</v>
      </c>
      <c r="F226" s="30"/>
      <c r="G226" s="31"/>
      <c r="H226" s="30"/>
      <c r="I226" s="32"/>
    </row>
    <row r="227" spans="2:9" ht="15.75" thickBot="1">
      <c r="B227" s="2">
        <v>43426</v>
      </c>
      <c r="C227" s="105" t="s">
        <v>96</v>
      </c>
      <c r="D227" s="17">
        <v>3.3</v>
      </c>
      <c r="E227" s="18">
        <v>3.16</v>
      </c>
      <c r="F227" s="30">
        <v>18.181799999999999</v>
      </c>
      <c r="G227" s="31">
        <f>+F227*D227</f>
        <v>59.999939999999995</v>
      </c>
      <c r="H227" s="30"/>
      <c r="I227" s="32"/>
    </row>
    <row r="228" spans="2:9" ht="15.75" thickBot="1">
      <c r="B228" s="2">
        <v>43427</v>
      </c>
      <c r="C228" s="105" t="s">
        <v>36</v>
      </c>
      <c r="D228" s="17">
        <v>3.3</v>
      </c>
      <c r="E228" s="18">
        <v>3.16</v>
      </c>
      <c r="F228" s="30"/>
      <c r="G228" s="31"/>
      <c r="H228" s="30">
        <v>6.3291000000000004</v>
      </c>
      <c r="I228" s="32">
        <f>+H228*E228</f>
        <v>19.999956000000001</v>
      </c>
    </row>
    <row r="229" spans="2:9" ht="15.75" thickBot="1">
      <c r="B229" s="108">
        <v>43427</v>
      </c>
      <c r="C229" s="105" t="s">
        <v>33</v>
      </c>
      <c r="D229" s="17">
        <v>3.3</v>
      </c>
      <c r="E229" s="18">
        <v>3.16</v>
      </c>
      <c r="F229" s="30"/>
      <c r="G229" s="31"/>
      <c r="H229" s="30">
        <v>3.1646000000000001</v>
      </c>
      <c r="I229" s="32">
        <f>+H229*E229</f>
        <v>10.000136000000001</v>
      </c>
    </row>
    <row r="230" spans="2:9" ht="15.75" thickBot="1">
      <c r="B230" s="2">
        <v>43426</v>
      </c>
      <c r="C230" s="105" t="s">
        <v>19</v>
      </c>
      <c r="D230" s="17">
        <v>3.3</v>
      </c>
      <c r="E230" s="18">
        <v>3.16</v>
      </c>
      <c r="F230" s="30">
        <v>9.0908999999999995</v>
      </c>
      <c r="G230" s="31">
        <f>+F230*D230</f>
        <v>29.999969999999998</v>
      </c>
      <c r="H230" s="30"/>
      <c r="I230" s="32"/>
    </row>
    <row r="231" spans="2:9" ht="15.75" thickBot="1">
      <c r="B231" s="2">
        <v>43427</v>
      </c>
      <c r="C231" s="105" t="s">
        <v>185</v>
      </c>
      <c r="D231" s="17">
        <v>3.3</v>
      </c>
      <c r="E231" s="18">
        <v>3.16</v>
      </c>
      <c r="F231" s="30"/>
      <c r="G231" s="31"/>
      <c r="H231" s="30">
        <v>9.4937000000000005</v>
      </c>
      <c r="I231" s="32">
        <f>+H231*E231</f>
        <v>30.000092000000002</v>
      </c>
    </row>
    <row r="232" spans="2:9" ht="15.75" thickBot="1">
      <c r="B232" s="2">
        <v>43427</v>
      </c>
      <c r="C232" s="105" t="s">
        <v>12</v>
      </c>
      <c r="D232" s="17">
        <v>3.3</v>
      </c>
      <c r="E232" s="18">
        <v>3.16</v>
      </c>
      <c r="F232" s="30">
        <v>12.1212</v>
      </c>
      <c r="G232" s="31">
        <f>+F232*D232</f>
        <v>39.999959999999994</v>
      </c>
      <c r="H232" s="30"/>
      <c r="I232" s="32"/>
    </row>
    <row r="233" spans="2:9" ht="15.75" thickBot="1">
      <c r="B233" s="2">
        <v>43427</v>
      </c>
      <c r="C233" s="105" t="s">
        <v>21</v>
      </c>
      <c r="D233" s="17">
        <v>3.3</v>
      </c>
      <c r="E233" s="18">
        <v>3.16</v>
      </c>
      <c r="F233" s="30">
        <v>40.909100000000002</v>
      </c>
      <c r="G233" s="31">
        <f>+F233*D233</f>
        <v>135.00003000000001</v>
      </c>
      <c r="H233" s="30"/>
      <c r="I233" s="32"/>
    </row>
    <row r="234" spans="2:9" ht="15.75" thickBot="1">
      <c r="B234" s="2">
        <v>43427</v>
      </c>
      <c r="C234" s="105" t="s">
        <v>158</v>
      </c>
      <c r="D234" s="17">
        <v>3.3</v>
      </c>
      <c r="E234" s="18">
        <v>3.16</v>
      </c>
      <c r="F234" s="30">
        <v>12.1212</v>
      </c>
      <c r="G234" s="31">
        <f>+F234*D234</f>
        <v>39.999959999999994</v>
      </c>
      <c r="H234" s="30"/>
      <c r="I234" s="32"/>
    </row>
    <row r="235" spans="2:9" ht="15.75" thickBot="1">
      <c r="B235" s="2">
        <v>43427</v>
      </c>
      <c r="C235" s="105" t="s">
        <v>16</v>
      </c>
      <c r="D235" s="110">
        <v>3.3</v>
      </c>
      <c r="E235" s="111">
        <v>3.16</v>
      </c>
      <c r="F235" s="30"/>
      <c r="G235" s="31"/>
      <c r="H235" s="30">
        <v>9.4937000000000005</v>
      </c>
      <c r="I235" s="32">
        <f>+H235*E235</f>
        <v>30.000092000000002</v>
      </c>
    </row>
    <row r="236" spans="2:9" ht="15.75" thickBot="1">
      <c r="B236" s="2">
        <v>43427</v>
      </c>
      <c r="C236" s="105" t="s">
        <v>19</v>
      </c>
      <c r="D236" s="17">
        <v>3.3</v>
      </c>
      <c r="E236" s="18">
        <v>3.16</v>
      </c>
      <c r="F236" s="30">
        <v>9.0908999999999995</v>
      </c>
      <c r="G236" s="31">
        <f>+F236*D236</f>
        <v>29.999969999999998</v>
      </c>
      <c r="H236" s="30"/>
      <c r="I236" s="32"/>
    </row>
    <row r="237" spans="2:9" ht="15.75" thickBot="1">
      <c r="B237" s="2">
        <v>43427</v>
      </c>
      <c r="C237" s="105" t="s">
        <v>38</v>
      </c>
      <c r="D237" s="17">
        <v>3.3</v>
      </c>
      <c r="E237" s="18">
        <v>3.16</v>
      </c>
      <c r="F237" s="30"/>
      <c r="G237" s="31"/>
      <c r="H237" s="30">
        <v>6.3291000000000004</v>
      </c>
      <c r="I237" s="32">
        <f>+H237*E237</f>
        <v>19.999956000000001</v>
      </c>
    </row>
    <row r="238" spans="2:9" ht="15.75" thickBot="1">
      <c r="B238" s="2">
        <v>43429</v>
      </c>
      <c r="C238" s="105" t="s">
        <v>191</v>
      </c>
      <c r="D238" s="17">
        <v>3.3</v>
      </c>
      <c r="E238" s="18">
        <v>3.16</v>
      </c>
      <c r="F238" s="30"/>
      <c r="G238" s="31"/>
      <c r="H238" s="30">
        <v>12.658200000000001</v>
      </c>
      <c r="I238" s="32">
        <f>+H238*E238</f>
        <v>39.999912000000002</v>
      </c>
    </row>
    <row r="239" spans="2:9" ht="15.75" thickBot="1">
      <c r="B239" s="108">
        <v>43430</v>
      </c>
      <c r="C239" s="105" t="s">
        <v>189</v>
      </c>
      <c r="D239" s="17">
        <v>3.3</v>
      </c>
      <c r="E239" s="18">
        <v>3.16</v>
      </c>
      <c r="F239" s="30">
        <v>6.0606</v>
      </c>
      <c r="G239" s="31">
        <f>+F239*D239</f>
        <v>19.999979999999997</v>
      </c>
      <c r="H239" s="30"/>
      <c r="I239" s="32"/>
    </row>
    <row r="240" spans="2:9" ht="15.75" thickBot="1">
      <c r="B240" s="2">
        <v>43430</v>
      </c>
      <c r="C240" s="105" t="s">
        <v>190</v>
      </c>
      <c r="D240" s="17">
        <v>3.3</v>
      </c>
      <c r="E240" s="18">
        <v>3.16</v>
      </c>
      <c r="F240" s="30"/>
      <c r="G240" s="31"/>
      <c r="H240" s="30">
        <v>6.3291000000000004</v>
      </c>
      <c r="I240" s="32">
        <f>+H240*E240</f>
        <v>19.999956000000001</v>
      </c>
    </row>
    <row r="241" spans="2:9" ht="15.75" thickBot="1">
      <c r="B241" s="2">
        <v>43430</v>
      </c>
      <c r="C241" s="105" t="s">
        <v>156</v>
      </c>
      <c r="D241" s="17">
        <v>3.3</v>
      </c>
      <c r="E241" s="18">
        <v>3.16</v>
      </c>
      <c r="F241" s="30"/>
      <c r="G241" s="31"/>
      <c r="H241" s="30">
        <v>6.33</v>
      </c>
      <c r="I241" s="32">
        <f>+H241*E241</f>
        <v>20.002800000000001</v>
      </c>
    </row>
    <row r="242" spans="2:9" ht="15.75" thickBot="1">
      <c r="B242" s="108">
        <v>43430</v>
      </c>
      <c r="C242" s="105" t="s">
        <v>19</v>
      </c>
      <c r="D242" s="17">
        <v>3.3</v>
      </c>
      <c r="E242" s="18">
        <v>3.16</v>
      </c>
      <c r="F242" s="30">
        <v>10.6061</v>
      </c>
      <c r="G242" s="31">
        <f>+F242*D242</f>
        <v>35.000129999999999</v>
      </c>
      <c r="H242" s="30"/>
      <c r="I242" s="32"/>
    </row>
    <row r="243" spans="2:9" ht="15.75" thickBot="1">
      <c r="B243" s="2">
        <v>43430</v>
      </c>
      <c r="C243" s="105" t="s">
        <v>13</v>
      </c>
      <c r="D243" s="17">
        <v>3.3</v>
      </c>
      <c r="E243" s="18">
        <v>3.16</v>
      </c>
      <c r="F243" s="30">
        <v>37.878799999999998</v>
      </c>
      <c r="G243" s="31">
        <f>+F243*D243</f>
        <v>125.00003999999998</v>
      </c>
      <c r="H243" s="30"/>
      <c r="I243" s="32"/>
    </row>
    <row r="244" spans="2:9" ht="15.75" thickBot="1">
      <c r="B244" s="2">
        <v>43430</v>
      </c>
      <c r="C244" s="105" t="s">
        <v>96</v>
      </c>
      <c r="D244" s="17">
        <v>3.3</v>
      </c>
      <c r="E244" s="18">
        <v>3.16</v>
      </c>
      <c r="F244" s="30">
        <v>18.181799999999999</v>
      </c>
      <c r="G244" s="31">
        <f>+F244*D244</f>
        <v>59.999939999999995</v>
      </c>
      <c r="H244" s="30"/>
      <c r="I244" s="32"/>
    </row>
    <row r="245" spans="2:9" ht="15.75" thickBot="1">
      <c r="B245" s="2">
        <v>43430</v>
      </c>
      <c r="C245" s="105" t="s">
        <v>27</v>
      </c>
      <c r="D245" s="17">
        <v>3.3</v>
      </c>
      <c r="E245" s="18">
        <v>3.16</v>
      </c>
      <c r="F245" s="30">
        <v>12.1212</v>
      </c>
      <c r="G245" s="31">
        <f>+F245*D245</f>
        <v>39.999959999999994</v>
      </c>
      <c r="H245" s="30"/>
      <c r="I245" s="32"/>
    </row>
    <row r="246" spans="2:9" ht="15.75" thickBot="1">
      <c r="B246" s="2">
        <v>43431</v>
      </c>
      <c r="C246" s="105" t="s">
        <v>19</v>
      </c>
      <c r="D246" s="128">
        <v>3.3</v>
      </c>
      <c r="E246" s="18">
        <v>3.16</v>
      </c>
      <c r="F246" s="30">
        <v>12.1212</v>
      </c>
      <c r="G246" s="31">
        <f>+F246*D246</f>
        <v>39.999959999999994</v>
      </c>
      <c r="H246" s="30"/>
      <c r="I246" s="32"/>
    </row>
    <row r="247" spans="2:9" ht="15.75" thickBot="1">
      <c r="B247" s="2">
        <v>43431</v>
      </c>
      <c r="C247" s="105" t="s">
        <v>16</v>
      </c>
      <c r="D247" s="17">
        <v>3.3</v>
      </c>
      <c r="E247" s="18">
        <v>3.16</v>
      </c>
      <c r="F247" s="30">
        <v>12.1212</v>
      </c>
      <c r="G247" s="31">
        <f>+F247*D247</f>
        <v>39.999959999999994</v>
      </c>
      <c r="H247" s="30"/>
      <c r="I247" s="32"/>
    </row>
    <row r="248" spans="2:9" ht="15.75" thickBot="1">
      <c r="B248" s="2">
        <v>43432</v>
      </c>
      <c r="C248" s="105" t="s">
        <v>18</v>
      </c>
      <c r="D248" s="17">
        <v>3.3</v>
      </c>
      <c r="E248" s="18">
        <v>3.16</v>
      </c>
      <c r="F248" s="30">
        <v>12.1212</v>
      </c>
      <c r="G248" s="31">
        <f>+F248*D248</f>
        <v>39.999959999999994</v>
      </c>
      <c r="H248" s="30"/>
      <c r="I248" s="32"/>
    </row>
    <row r="249" spans="2:9" ht="15.75" thickBot="1">
      <c r="B249" s="2">
        <v>43432</v>
      </c>
      <c r="C249" s="105" t="s">
        <v>137</v>
      </c>
      <c r="D249" s="17">
        <v>3.3</v>
      </c>
      <c r="E249" s="18">
        <v>3.16</v>
      </c>
      <c r="F249" s="30">
        <v>3.0303</v>
      </c>
      <c r="G249" s="31">
        <f>+F249*D249</f>
        <v>9.9999899999999986</v>
      </c>
      <c r="H249" s="30"/>
      <c r="I249" s="32"/>
    </row>
    <row r="250" spans="2:9" ht="15.75" thickBot="1">
      <c r="B250" s="2">
        <v>43432</v>
      </c>
      <c r="C250" s="105" t="s">
        <v>34</v>
      </c>
      <c r="D250" s="17">
        <v>3.3</v>
      </c>
      <c r="E250" s="18">
        <v>3.16</v>
      </c>
      <c r="F250" s="30"/>
      <c r="G250" s="31"/>
      <c r="H250" s="30">
        <v>9.4937000000000005</v>
      </c>
      <c r="I250" s="32">
        <f>+H250*E250</f>
        <v>30.000092000000002</v>
      </c>
    </row>
    <row r="251" spans="2:9" ht="15.75" thickBot="1">
      <c r="B251" s="2">
        <v>43432</v>
      </c>
      <c r="C251" s="105" t="s">
        <v>192</v>
      </c>
      <c r="D251" s="17">
        <v>3.3</v>
      </c>
      <c r="E251" s="18">
        <v>3.16</v>
      </c>
      <c r="F251" s="30"/>
      <c r="G251" s="31"/>
      <c r="H251" s="30">
        <v>3.1646000000000001</v>
      </c>
      <c r="I251" s="32">
        <f>+H251*E251</f>
        <v>10.000136000000001</v>
      </c>
    </row>
    <row r="252" spans="2:9" ht="15.75" thickBot="1">
      <c r="B252" s="2">
        <v>43432</v>
      </c>
      <c r="C252" s="105" t="s">
        <v>16</v>
      </c>
      <c r="D252" s="17">
        <v>3.3</v>
      </c>
      <c r="E252" s="18">
        <v>3.16</v>
      </c>
      <c r="F252" s="30"/>
      <c r="G252" s="31"/>
      <c r="H252" s="30">
        <v>14.240500000000001</v>
      </c>
      <c r="I252" s="32">
        <f>+H252*E252</f>
        <v>44.999980000000008</v>
      </c>
    </row>
    <row r="253" spans="2:9" ht="15.75" thickBot="1">
      <c r="B253" s="2">
        <v>43432</v>
      </c>
      <c r="C253" s="105" t="s">
        <v>19</v>
      </c>
      <c r="D253" s="17">
        <v>3.3</v>
      </c>
      <c r="E253" s="18">
        <v>3.16</v>
      </c>
      <c r="F253" s="30">
        <v>10.6061</v>
      </c>
      <c r="G253" s="31">
        <f>+F253*D253</f>
        <v>35.000129999999999</v>
      </c>
      <c r="H253" s="30"/>
      <c r="I253" s="32"/>
    </row>
    <row r="254" spans="2:9" ht="15.75" thickBot="1">
      <c r="B254" s="2">
        <v>43433</v>
      </c>
      <c r="C254" s="105" t="s">
        <v>69</v>
      </c>
      <c r="D254" s="131">
        <v>3.25</v>
      </c>
      <c r="E254" s="132">
        <v>3.11</v>
      </c>
      <c r="F254" s="30">
        <v>10.7692</v>
      </c>
      <c r="G254" s="31">
        <f>+F254*D254</f>
        <v>34.999899999999997</v>
      </c>
      <c r="H254" s="30"/>
      <c r="I254" s="32"/>
    </row>
    <row r="255" spans="2:9" ht="15.75" thickBot="1">
      <c r="B255" s="41">
        <v>43433</v>
      </c>
      <c r="C255" s="122" t="s">
        <v>13</v>
      </c>
      <c r="D255" s="17">
        <v>3.25</v>
      </c>
      <c r="E255" s="106">
        <v>3.11</v>
      </c>
      <c r="F255" s="46">
        <v>35.384599999999999</v>
      </c>
      <c r="G255" s="47">
        <f>+F255*D255</f>
        <v>114.99995</v>
      </c>
      <c r="H255" s="46"/>
      <c r="I255" s="48"/>
    </row>
    <row r="256" spans="2:9" ht="15.75" thickBot="1">
      <c r="B256" s="41">
        <v>43433</v>
      </c>
      <c r="C256" s="122" t="s">
        <v>19</v>
      </c>
      <c r="D256" s="17">
        <v>3.25</v>
      </c>
      <c r="E256" s="18">
        <v>3.11</v>
      </c>
      <c r="F256" s="46">
        <v>12.307700000000001</v>
      </c>
      <c r="G256" s="47">
        <f>+F256*D256</f>
        <v>40.000025000000001</v>
      </c>
      <c r="H256" s="46"/>
      <c r="I256" s="48"/>
    </row>
    <row r="257" spans="2:9" ht="15.75" thickBot="1">
      <c r="B257" s="123">
        <v>43434</v>
      </c>
      <c r="C257" s="122" t="s">
        <v>21</v>
      </c>
      <c r="D257" s="17">
        <v>3.25</v>
      </c>
      <c r="E257" s="18">
        <v>3.11</v>
      </c>
      <c r="F257" s="46">
        <v>38.461500000000001</v>
      </c>
      <c r="G257" s="47">
        <f>+F257*D257</f>
        <v>124.999875</v>
      </c>
      <c r="H257" s="46"/>
      <c r="I257" s="48"/>
    </row>
    <row r="258" spans="2:9" ht="15.75" thickBot="1">
      <c r="B258" s="41">
        <v>43434</v>
      </c>
      <c r="C258" s="122" t="s">
        <v>193</v>
      </c>
      <c r="D258" s="17">
        <v>3.25</v>
      </c>
      <c r="E258" s="18">
        <v>3.11</v>
      </c>
      <c r="F258" s="46"/>
      <c r="G258" s="47"/>
      <c r="H258" s="46">
        <v>12.861700000000001</v>
      </c>
      <c r="I258" s="48">
        <f>+H258*E258</f>
        <v>39.999887000000001</v>
      </c>
    </row>
    <row r="259" spans="2:9" ht="15.75" thickBot="1">
      <c r="B259" s="41">
        <v>43434</v>
      </c>
      <c r="C259" s="122" t="s">
        <v>19</v>
      </c>
      <c r="D259" s="17">
        <v>3.25</v>
      </c>
      <c r="E259" s="18">
        <v>3.11</v>
      </c>
      <c r="F259" s="46">
        <v>9.2308000000000003</v>
      </c>
      <c r="G259" s="47">
        <f>+F259*D259</f>
        <v>30.0001</v>
      </c>
      <c r="H259" s="46"/>
      <c r="I259" s="48"/>
    </row>
    <row r="260" spans="2:9" ht="15.75" thickBot="1">
      <c r="B260" s="4"/>
      <c r="C260" s="52" t="s">
        <v>28</v>
      </c>
      <c r="D260" s="55"/>
      <c r="E260" s="56"/>
      <c r="F260" s="57"/>
      <c r="G260" s="58">
        <f>SUM(G144:G259)</f>
        <v>3784.9953390000001</v>
      </c>
      <c r="H260" s="57"/>
      <c r="I260" s="58">
        <f>SUM(I145:I259)</f>
        <v>1085.002761</v>
      </c>
    </row>
    <row r="262" spans="2:9" ht="18">
      <c r="B262" s="178" t="s">
        <v>10</v>
      </c>
      <c r="C262" s="178"/>
      <c r="D262" s="178"/>
      <c r="E262" s="178"/>
      <c r="F262" s="178"/>
      <c r="G262" s="178"/>
      <c r="H262" s="178"/>
      <c r="I262" s="178"/>
    </row>
    <row r="263" spans="2:9" ht="18">
      <c r="B263" s="178" t="s">
        <v>211</v>
      </c>
      <c r="C263" s="178"/>
      <c r="D263" s="178"/>
      <c r="E263" s="178"/>
      <c r="F263" s="178"/>
      <c r="G263" s="178"/>
      <c r="H263" s="178"/>
      <c r="I263" s="178"/>
    </row>
    <row r="264" spans="2:9" ht="15.75" thickBot="1"/>
    <row r="265" spans="2:9">
      <c r="B265" s="151" t="s">
        <v>0</v>
      </c>
      <c r="C265" s="147" t="s">
        <v>1</v>
      </c>
      <c r="D265" s="151" t="s">
        <v>29</v>
      </c>
      <c r="E265" s="152"/>
      <c r="F265" s="151" t="s">
        <v>6</v>
      </c>
      <c r="G265" s="152"/>
      <c r="H265" s="151" t="s">
        <v>9</v>
      </c>
      <c r="I265" s="152"/>
    </row>
    <row r="266" spans="2:9" ht="15.75" thickBot="1">
      <c r="B266" s="153"/>
      <c r="C266" s="148"/>
      <c r="D266" s="136" t="s">
        <v>4</v>
      </c>
      <c r="E266" s="137" t="s">
        <v>3</v>
      </c>
      <c r="F266" s="135" t="s">
        <v>7</v>
      </c>
      <c r="G266" s="137" t="s">
        <v>8</v>
      </c>
      <c r="H266" s="135" t="s">
        <v>7</v>
      </c>
      <c r="I266" s="137" t="s">
        <v>8</v>
      </c>
    </row>
    <row r="267" spans="2:9" ht="15.75" thickBot="1">
      <c r="B267" s="13">
        <v>43435</v>
      </c>
      <c r="C267" s="127" t="s">
        <v>43</v>
      </c>
      <c r="D267" s="17">
        <v>3.25</v>
      </c>
      <c r="E267" s="18">
        <v>3.11</v>
      </c>
      <c r="F267" s="19"/>
      <c r="G267" s="20"/>
      <c r="H267" s="19">
        <v>12.861700000000001</v>
      </c>
      <c r="I267" s="21">
        <f>+H267*E267</f>
        <v>39.999887000000001</v>
      </c>
    </row>
    <row r="268" spans="2:9" ht="15.75" thickBot="1">
      <c r="B268" s="2">
        <v>43436</v>
      </c>
      <c r="C268" s="105" t="s">
        <v>12</v>
      </c>
      <c r="D268" s="17">
        <v>3.25</v>
      </c>
      <c r="E268" s="18">
        <v>3.11</v>
      </c>
      <c r="F268" s="30">
        <v>12.307700000000001</v>
      </c>
      <c r="G268" s="31">
        <f>+F268*D268</f>
        <v>40.000025000000001</v>
      </c>
      <c r="H268" s="30"/>
      <c r="I268" s="32"/>
    </row>
    <row r="269" spans="2:9" ht="15.75" thickBot="1">
      <c r="B269" s="2">
        <v>43407</v>
      </c>
      <c r="C269" s="105" t="s">
        <v>44</v>
      </c>
      <c r="D269" s="17">
        <v>3.25</v>
      </c>
      <c r="E269" s="18">
        <v>3.11</v>
      </c>
      <c r="F269" s="30"/>
      <c r="G269" s="31"/>
      <c r="H269" s="30">
        <v>3.2153999999999998</v>
      </c>
      <c r="I269" s="32">
        <f>+H269*E269</f>
        <v>9.9998939999999994</v>
      </c>
    </row>
    <row r="270" spans="2:9" ht="15.75" thickBot="1">
      <c r="B270" s="2">
        <v>43437</v>
      </c>
      <c r="C270" s="105" t="s">
        <v>168</v>
      </c>
      <c r="D270" s="17">
        <v>3.25</v>
      </c>
      <c r="E270" s="18">
        <v>3.11</v>
      </c>
      <c r="F270" s="30"/>
      <c r="G270" s="31"/>
      <c r="H270" s="30">
        <v>6.4309000000000003</v>
      </c>
      <c r="I270" s="32">
        <f>+H270*E270</f>
        <v>20.000098999999999</v>
      </c>
    </row>
    <row r="271" spans="2:9" ht="15.75" thickBot="1">
      <c r="B271" s="2">
        <v>43437</v>
      </c>
      <c r="C271" s="105" t="s">
        <v>18</v>
      </c>
      <c r="D271" s="17">
        <v>3.25</v>
      </c>
      <c r="E271" s="18">
        <v>3.11</v>
      </c>
      <c r="F271" s="30">
        <v>18.461500000000001</v>
      </c>
      <c r="G271" s="31">
        <f>+F271*D271</f>
        <v>59.999875000000003</v>
      </c>
      <c r="H271" s="30"/>
      <c r="I271" s="32"/>
    </row>
    <row r="272" spans="2:9" ht="15.75" thickBot="1">
      <c r="B272" s="2">
        <v>43437</v>
      </c>
      <c r="C272" s="105" t="s">
        <v>19</v>
      </c>
      <c r="D272" s="17">
        <v>3.25</v>
      </c>
      <c r="E272" s="18">
        <v>3.11</v>
      </c>
      <c r="F272" s="30">
        <v>10.7692</v>
      </c>
      <c r="G272" s="31">
        <f>+F272*D272</f>
        <v>34.999899999999997</v>
      </c>
      <c r="H272" s="30"/>
      <c r="I272" s="32"/>
    </row>
    <row r="273" spans="2:9" ht="15.75" thickBot="1">
      <c r="B273" s="2">
        <v>43437</v>
      </c>
      <c r="C273" s="105" t="s">
        <v>96</v>
      </c>
      <c r="D273" s="17">
        <v>3.25</v>
      </c>
      <c r="E273" s="18">
        <v>3.11</v>
      </c>
      <c r="F273" s="30">
        <v>24.615400000000001</v>
      </c>
      <c r="G273" s="31">
        <f>+F273*D273</f>
        <v>80.000050000000002</v>
      </c>
      <c r="H273" s="30"/>
      <c r="I273" s="32"/>
    </row>
    <row r="274" spans="2:9" ht="15.75" thickBot="1">
      <c r="B274" s="108">
        <v>43437</v>
      </c>
      <c r="C274" s="105" t="s">
        <v>13</v>
      </c>
      <c r="D274" s="17">
        <v>3.25</v>
      </c>
      <c r="E274" s="18">
        <v>3.11</v>
      </c>
      <c r="F274" s="30">
        <v>33.846200000000003</v>
      </c>
      <c r="G274" s="31">
        <f>+F274*D274</f>
        <v>110.00015</v>
      </c>
      <c r="H274" s="30"/>
      <c r="I274" s="32"/>
    </row>
    <row r="275" spans="2:9" ht="15.75" thickBot="1">
      <c r="B275" s="2">
        <v>43437</v>
      </c>
      <c r="C275" s="105" t="s">
        <v>22</v>
      </c>
      <c r="D275" s="17">
        <v>3.25</v>
      </c>
      <c r="E275" s="18">
        <v>3.11</v>
      </c>
      <c r="F275" s="30"/>
      <c r="G275" s="31"/>
      <c r="H275" s="30">
        <v>9.6463000000000001</v>
      </c>
      <c r="I275" s="32">
        <f>+H275*E275</f>
        <v>29.999993</v>
      </c>
    </row>
    <row r="276" spans="2:9" ht="15.75" thickBot="1">
      <c r="B276" s="2">
        <v>43438</v>
      </c>
      <c r="C276" s="105" t="s">
        <v>16</v>
      </c>
      <c r="D276" s="17">
        <v>3.25</v>
      </c>
      <c r="E276" s="18">
        <v>3.11</v>
      </c>
      <c r="F276" s="30"/>
      <c r="G276" s="31"/>
      <c r="H276" s="134">
        <v>11.254</v>
      </c>
      <c r="I276" s="32">
        <f>+H276*E276</f>
        <v>34.999939999999995</v>
      </c>
    </row>
    <row r="277" spans="2:9" ht="15.75" thickBot="1">
      <c r="B277" s="2">
        <v>43438</v>
      </c>
      <c r="C277" s="105" t="s">
        <v>163</v>
      </c>
      <c r="D277" s="17">
        <v>3.25</v>
      </c>
      <c r="E277" s="18">
        <v>3.11</v>
      </c>
      <c r="F277" s="30">
        <v>13.8462</v>
      </c>
      <c r="G277" s="31">
        <f>+F277*D277</f>
        <v>45.000149999999998</v>
      </c>
      <c r="H277" s="30"/>
      <c r="I277" s="32"/>
    </row>
    <row r="278" spans="2:9" ht="15.75" thickBot="1">
      <c r="B278" s="2">
        <v>43439</v>
      </c>
      <c r="C278" s="105" t="s">
        <v>18</v>
      </c>
      <c r="D278" s="17">
        <v>3.25</v>
      </c>
      <c r="E278" s="18">
        <v>3.11</v>
      </c>
      <c r="F278" s="30">
        <v>10.7692</v>
      </c>
      <c r="G278" s="31">
        <f>+F278*D278</f>
        <v>34.999899999999997</v>
      </c>
      <c r="H278" s="30"/>
      <c r="I278" s="32"/>
    </row>
    <row r="279" spans="2:9" ht="15.75" thickBot="1">
      <c r="B279" s="2">
        <v>43409</v>
      </c>
      <c r="C279" s="105" t="s">
        <v>44</v>
      </c>
      <c r="D279" s="17">
        <v>3.25</v>
      </c>
      <c r="E279" s="18">
        <v>3.11</v>
      </c>
      <c r="F279" s="30"/>
      <c r="G279" s="31"/>
      <c r="H279" s="30">
        <v>12.861700000000001</v>
      </c>
      <c r="I279" s="32">
        <f>+H279*E279</f>
        <v>39.999887000000001</v>
      </c>
    </row>
    <row r="280" spans="2:9" ht="15.75" thickBot="1">
      <c r="B280" s="2">
        <v>43439</v>
      </c>
      <c r="C280" s="105" t="s">
        <v>137</v>
      </c>
      <c r="D280" s="17">
        <v>3.25</v>
      </c>
      <c r="E280" s="18">
        <v>3.11</v>
      </c>
      <c r="F280" s="30">
        <v>3.0769000000000002</v>
      </c>
      <c r="G280" s="31">
        <f>+F280*D280</f>
        <v>9.9999250000000011</v>
      </c>
      <c r="H280" s="30"/>
      <c r="I280" s="32"/>
    </row>
    <row r="281" spans="2:9" ht="15.75" thickBot="1">
      <c r="B281" s="2">
        <v>43439</v>
      </c>
      <c r="C281" s="105" t="s">
        <v>194</v>
      </c>
      <c r="D281" s="115">
        <v>3.05</v>
      </c>
      <c r="E281" s="116">
        <v>2.9</v>
      </c>
      <c r="F281" s="30"/>
      <c r="G281" s="31"/>
      <c r="H281" s="30">
        <v>6.8966000000000003</v>
      </c>
      <c r="I281" s="32">
        <f>+H281*E281</f>
        <v>20.000140000000002</v>
      </c>
    </row>
    <row r="282" spans="2:9" ht="15.75" thickBot="1">
      <c r="B282" s="2">
        <v>43439</v>
      </c>
      <c r="C282" s="105" t="s">
        <v>35</v>
      </c>
      <c r="D282" s="17">
        <v>3.05</v>
      </c>
      <c r="E282" s="18">
        <v>2.9</v>
      </c>
      <c r="F282" s="30"/>
      <c r="G282" s="31"/>
      <c r="H282" s="30">
        <v>6.8966000000000003</v>
      </c>
      <c r="I282" s="32">
        <f>+H282*E282</f>
        <v>20.000140000000002</v>
      </c>
    </row>
    <row r="283" spans="2:9" ht="15.75" thickBot="1">
      <c r="B283" s="2">
        <v>43439</v>
      </c>
      <c r="C283" s="105" t="s">
        <v>169</v>
      </c>
      <c r="D283" s="17">
        <v>3.05</v>
      </c>
      <c r="E283" s="18">
        <v>2.9</v>
      </c>
      <c r="F283" s="30"/>
      <c r="G283" s="31"/>
      <c r="H283" s="30">
        <v>6.8966000000000003</v>
      </c>
      <c r="I283" s="32">
        <f>+H283*E283</f>
        <v>20.000140000000002</v>
      </c>
    </row>
    <row r="284" spans="2:9" ht="15.75" thickBot="1">
      <c r="B284" s="2">
        <v>43441</v>
      </c>
      <c r="C284" s="105" t="s">
        <v>21</v>
      </c>
      <c r="D284" s="110">
        <v>3.05</v>
      </c>
      <c r="E284" s="111">
        <v>2.9</v>
      </c>
      <c r="F284" s="30">
        <v>42.622999999999998</v>
      </c>
      <c r="G284" s="31">
        <f>+F284*D284</f>
        <v>130.00014999999999</v>
      </c>
      <c r="H284" s="30"/>
      <c r="I284" s="32"/>
    </row>
    <row r="285" spans="2:9" ht="15.75" thickBot="1">
      <c r="B285" s="2">
        <v>43441</v>
      </c>
      <c r="C285" s="105" t="s">
        <v>16</v>
      </c>
      <c r="D285" s="110">
        <v>3.05</v>
      </c>
      <c r="E285" s="111">
        <v>2.9</v>
      </c>
      <c r="F285" s="30">
        <v>18.032800000000002</v>
      </c>
      <c r="G285" s="31">
        <f>+F285*D285</f>
        <v>55.000039999999998</v>
      </c>
      <c r="H285" s="30"/>
      <c r="I285" s="32"/>
    </row>
    <row r="286" spans="2:9" ht="15.75" thickBot="1">
      <c r="B286" s="108">
        <v>43441</v>
      </c>
      <c r="C286" s="105" t="s">
        <v>19</v>
      </c>
      <c r="D286" s="110">
        <v>3.05</v>
      </c>
      <c r="E286" s="111">
        <v>2.9</v>
      </c>
      <c r="F286" s="30">
        <v>11.475</v>
      </c>
      <c r="G286" s="31">
        <f>+F286*D286</f>
        <v>34.998749999999994</v>
      </c>
      <c r="H286" s="30"/>
      <c r="I286" s="32"/>
    </row>
    <row r="287" spans="2:9" ht="15.75" thickBot="1">
      <c r="B287" s="2">
        <v>43441</v>
      </c>
      <c r="C287" s="105" t="s">
        <v>180</v>
      </c>
      <c r="D287" s="17">
        <v>3.05</v>
      </c>
      <c r="E287" s="18">
        <v>2.9</v>
      </c>
      <c r="F287" s="30">
        <v>11.4754</v>
      </c>
      <c r="G287" s="31">
        <f>+F287*D287</f>
        <v>34.999969999999998</v>
      </c>
      <c r="H287" s="30"/>
      <c r="I287" s="32"/>
    </row>
    <row r="288" spans="2:9" ht="15.75" thickBot="1">
      <c r="B288" s="108">
        <v>43441</v>
      </c>
      <c r="C288" s="105" t="s">
        <v>195</v>
      </c>
      <c r="D288" s="17">
        <v>3.05</v>
      </c>
      <c r="E288" s="18">
        <v>2.9</v>
      </c>
      <c r="F288" s="30"/>
      <c r="G288" s="31"/>
      <c r="H288" s="30">
        <v>6.8966000000000003</v>
      </c>
      <c r="I288" s="32">
        <f>+H288*E288</f>
        <v>20.000140000000002</v>
      </c>
    </row>
    <row r="289" spans="2:9" ht="15.75" thickBot="1">
      <c r="B289" s="2">
        <v>43441</v>
      </c>
      <c r="C289" s="105" t="s">
        <v>13</v>
      </c>
      <c r="D289" s="17">
        <v>3.05</v>
      </c>
      <c r="E289" s="18">
        <v>2.9</v>
      </c>
      <c r="F289" s="30">
        <v>36.065600000000003</v>
      </c>
      <c r="G289" s="31">
        <f>+F289*D289</f>
        <v>110.00008</v>
      </c>
      <c r="H289" s="30"/>
      <c r="I289" s="32"/>
    </row>
    <row r="290" spans="2:9" ht="15.75" thickBot="1">
      <c r="B290" s="2">
        <v>43441</v>
      </c>
      <c r="C290" s="105" t="s">
        <v>96</v>
      </c>
      <c r="D290" s="17">
        <v>3.05</v>
      </c>
      <c r="E290" s="18">
        <v>2.9</v>
      </c>
      <c r="F290" s="30"/>
      <c r="G290" s="31"/>
      <c r="H290" s="30"/>
      <c r="I290" s="32"/>
    </row>
    <row r="291" spans="2:9" ht="15.75" thickBot="1">
      <c r="B291" s="2">
        <v>43441</v>
      </c>
      <c r="C291" s="105" t="s">
        <v>40</v>
      </c>
      <c r="D291" s="17">
        <v>3.05</v>
      </c>
      <c r="E291" s="18">
        <v>2.9</v>
      </c>
      <c r="F291" s="30"/>
      <c r="G291" s="31"/>
      <c r="H291" s="30">
        <v>6.8966000000000003</v>
      </c>
      <c r="I291" s="32">
        <f>+H291*E291</f>
        <v>20.000140000000002</v>
      </c>
    </row>
    <row r="292" spans="2:9" ht="15.75" thickBot="1">
      <c r="B292" s="108">
        <v>43442</v>
      </c>
      <c r="C292" s="105" t="s">
        <v>196</v>
      </c>
      <c r="D292" s="17">
        <v>3.05</v>
      </c>
      <c r="E292" s="18">
        <v>2.9</v>
      </c>
      <c r="F292" s="30">
        <v>9.8361000000000001</v>
      </c>
      <c r="G292" s="31">
        <f>+F292*D292</f>
        <v>30.000104999999998</v>
      </c>
      <c r="H292" s="30"/>
      <c r="I292" s="32"/>
    </row>
    <row r="293" spans="2:9" ht="15.75" thickBot="1">
      <c r="B293" s="2">
        <v>43442</v>
      </c>
      <c r="C293" s="105" t="s">
        <v>197</v>
      </c>
      <c r="D293" s="17">
        <v>3.05</v>
      </c>
      <c r="E293" s="18">
        <v>2.9</v>
      </c>
      <c r="F293" s="30"/>
      <c r="G293" s="31"/>
      <c r="H293" s="30">
        <v>5.1723999999999997</v>
      </c>
      <c r="I293" s="32">
        <f>+H293*E293</f>
        <v>14.999959999999998</v>
      </c>
    </row>
    <row r="294" spans="2:9" ht="15.75" thickBot="1">
      <c r="B294" s="2">
        <v>43443</v>
      </c>
      <c r="C294" s="105" t="s">
        <v>12</v>
      </c>
      <c r="D294" s="17">
        <v>3.05</v>
      </c>
      <c r="E294" s="18">
        <v>2.9</v>
      </c>
      <c r="F294" s="30">
        <v>13.114800000000001</v>
      </c>
      <c r="G294" s="31">
        <f>+F294*D294</f>
        <v>40.000140000000002</v>
      </c>
      <c r="H294" s="30"/>
      <c r="I294" s="32"/>
    </row>
    <row r="295" spans="2:9" ht="15.75" thickBot="1">
      <c r="B295" s="107">
        <v>43442</v>
      </c>
      <c r="C295" s="105" t="s">
        <v>22</v>
      </c>
      <c r="D295" s="17">
        <v>3.05</v>
      </c>
      <c r="E295" s="18">
        <v>2.9</v>
      </c>
      <c r="F295" s="30"/>
      <c r="G295" s="31"/>
      <c r="H295" s="30">
        <v>6.8966000000000003</v>
      </c>
      <c r="I295" s="32">
        <f>+H295*E295</f>
        <v>20.000140000000002</v>
      </c>
    </row>
    <row r="296" spans="2:9" ht="15.75" thickBot="1">
      <c r="B296" s="133">
        <v>43444</v>
      </c>
      <c r="C296" s="109" t="s">
        <v>69</v>
      </c>
      <c r="D296" s="110">
        <v>3.05</v>
      </c>
      <c r="E296" s="111">
        <v>2.9</v>
      </c>
      <c r="F296" s="112">
        <v>13.114800000000001</v>
      </c>
      <c r="G296" s="113">
        <f>+F296*D296</f>
        <v>40.000140000000002</v>
      </c>
      <c r="H296" s="112"/>
      <c r="I296" s="114"/>
    </row>
    <row r="297" spans="2:9" ht="15.75" thickBot="1">
      <c r="B297" s="108">
        <v>43444</v>
      </c>
      <c r="C297" s="105" t="s">
        <v>16</v>
      </c>
      <c r="D297" s="17">
        <v>3.05</v>
      </c>
      <c r="E297" s="18">
        <v>2.9</v>
      </c>
      <c r="F297" s="38"/>
      <c r="G297" s="31"/>
      <c r="H297" s="38">
        <v>17.241399999999999</v>
      </c>
      <c r="I297" s="32">
        <f>+H297*E297</f>
        <v>50.000059999999998</v>
      </c>
    </row>
    <row r="298" spans="2:9" ht="15.75" thickBot="1">
      <c r="B298" s="2">
        <v>43444</v>
      </c>
      <c r="C298" s="105" t="s">
        <v>169</v>
      </c>
      <c r="D298" s="17">
        <v>3.05</v>
      </c>
      <c r="E298" s="18">
        <v>2.9</v>
      </c>
      <c r="F298" s="38"/>
      <c r="G298" s="31"/>
      <c r="H298" s="38">
        <v>3.4483000000000001</v>
      </c>
      <c r="I298" s="32">
        <f>+H298*E298</f>
        <v>10.000070000000001</v>
      </c>
    </row>
    <row r="299" spans="2:9" ht="15.75" thickBot="1">
      <c r="B299" s="2">
        <v>43444</v>
      </c>
      <c r="C299" s="105" t="s">
        <v>202</v>
      </c>
      <c r="D299" s="17">
        <v>3.05</v>
      </c>
      <c r="E299" s="18">
        <v>2.9</v>
      </c>
      <c r="F299" s="30"/>
      <c r="G299" s="31"/>
      <c r="H299" s="38"/>
      <c r="I299" s="32"/>
    </row>
    <row r="300" spans="2:9" ht="15.75" thickBot="1">
      <c r="B300" s="2">
        <v>43444</v>
      </c>
      <c r="C300" s="105" t="s">
        <v>19</v>
      </c>
      <c r="D300" s="17">
        <v>3.05</v>
      </c>
      <c r="E300" s="18">
        <v>2.9</v>
      </c>
      <c r="F300" s="38">
        <v>14.754099999999999</v>
      </c>
      <c r="G300" s="31">
        <f>+F300*D300</f>
        <v>45.000004999999994</v>
      </c>
      <c r="H300" s="38"/>
      <c r="I300" s="32"/>
    </row>
    <row r="301" spans="2:9" ht="15.75" thickBot="1">
      <c r="B301" s="108" t="s">
        <v>198</v>
      </c>
      <c r="C301" s="105" t="s">
        <v>199</v>
      </c>
      <c r="D301" s="17">
        <v>3.05</v>
      </c>
      <c r="E301" s="18">
        <v>2.9</v>
      </c>
      <c r="F301" s="38">
        <v>9.8361000000000001</v>
      </c>
      <c r="G301" s="31">
        <f>+F301*D301</f>
        <v>30.000104999999998</v>
      </c>
      <c r="H301" s="38"/>
      <c r="I301" s="32"/>
    </row>
    <row r="302" spans="2:9" ht="15.75" thickBot="1">
      <c r="B302" s="2">
        <v>43446</v>
      </c>
      <c r="C302" s="105" t="s">
        <v>18</v>
      </c>
      <c r="D302" s="17">
        <v>3.05</v>
      </c>
      <c r="E302" s="18">
        <v>2.9</v>
      </c>
      <c r="F302" s="38">
        <v>11.4754</v>
      </c>
      <c r="G302" s="31">
        <f>+F302*D302</f>
        <v>34.999969999999998</v>
      </c>
      <c r="H302" s="38"/>
      <c r="I302" s="32"/>
    </row>
    <row r="303" spans="2:9" ht="15.75" thickBot="1">
      <c r="B303" s="2">
        <v>43446</v>
      </c>
      <c r="C303" s="105" t="s">
        <v>200</v>
      </c>
      <c r="D303" s="17">
        <v>3.05</v>
      </c>
      <c r="E303" s="18">
        <v>2.9</v>
      </c>
      <c r="F303" s="38">
        <v>6.5574000000000003</v>
      </c>
      <c r="G303" s="31">
        <f>+F303*D303</f>
        <v>20.000070000000001</v>
      </c>
      <c r="H303" s="38"/>
      <c r="I303" s="32"/>
    </row>
    <row r="304" spans="2:9" ht="15.75" thickBot="1">
      <c r="B304" s="2">
        <v>43446</v>
      </c>
      <c r="C304" s="105" t="s">
        <v>22</v>
      </c>
      <c r="D304" s="17">
        <v>3.05</v>
      </c>
      <c r="E304" s="18">
        <v>2.9</v>
      </c>
      <c r="F304" s="38"/>
      <c r="G304" s="31"/>
      <c r="H304" s="38">
        <v>6.8966000000000003</v>
      </c>
      <c r="I304" s="32">
        <f>+H304*E304</f>
        <v>20.000140000000002</v>
      </c>
    </row>
    <row r="305" spans="2:9" ht="15.75" thickBot="1">
      <c r="B305" s="2">
        <v>43446</v>
      </c>
      <c r="C305" s="105" t="s">
        <v>137</v>
      </c>
      <c r="D305" s="17">
        <v>3.05</v>
      </c>
      <c r="E305" s="18">
        <v>2.9</v>
      </c>
      <c r="F305" s="38">
        <v>3.2787000000000002</v>
      </c>
      <c r="G305" s="31">
        <f>+F305*D305</f>
        <v>10.000035</v>
      </c>
      <c r="H305" s="38"/>
      <c r="I305" s="32"/>
    </row>
    <row r="306" spans="2:9" ht="15.75" thickBot="1">
      <c r="B306" s="2">
        <v>43446</v>
      </c>
      <c r="C306" s="105" t="s">
        <v>161</v>
      </c>
      <c r="D306" s="17">
        <v>3.05</v>
      </c>
      <c r="E306" s="18">
        <v>2.9</v>
      </c>
      <c r="F306" s="38">
        <v>6.5574000000000003</v>
      </c>
      <c r="G306" s="31">
        <f>+F306*D306</f>
        <v>20.000070000000001</v>
      </c>
      <c r="H306" s="38"/>
      <c r="I306" s="32"/>
    </row>
    <row r="307" spans="2:9" ht="15.75" thickBot="1">
      <c r="B307" s="2">
        <v>43446</v>
      </c>
      <c r="C307" s="105" t="s">
        <v>42</v>
      </c>
      <c r="D307" s="17">
        <v>3.05</v>
      </c>
      <c r="E307" s="18">
        <v>2.9</v>
      </c>
      <c r="F307" s="38"/>
      <c r="G307" s="31"/>
      <c r="H307" s="38">
        <v>5.1723999999999997</v>
      </c>
      <c r="I307" s="32">
        <f>+H307*E307</f>
        <v>14.999959999999998</v>
      </c>
    </row>
    <row r="308" spans="2:9" ht="15.75" thickBot="1">
      <c r="B308" s="2">
        <v>43446</v>
      </c>
      <c r="C308" s="105" t="s">
        <v>33</v>
      </c>
      <c r="D308" s="17">
        <v>3.05</v>
      </c>
      <c r="E308" s="18">
        <v>2.9</v>
      </c>
      <c r="F308" s="38"/>
      <c r="G308" s="31"/>
      <c r="H308" s="38">
        <v>1.7241</v>
      </c>
      <c r="I308" s="32">
        <f>+H308*E308</f>
        <v>4.9998899999999997</v>
      </c>
    </row>
    <row r="309" spans="2:9" ht="15.75" thickBot="1">
      <c r="B309" s="2">
        <v>43446</v>
      </c>
      <c r="C309" s="105" t="s">
        <v>13</v>
      </c>
      <c r="D309" s="17">
        <v>3.05</v>
      </c>
      <c r="E309" s="18">
        <v>2.9</v>
      </c>
      <c r="F309" s="38">
        <v>32.786900000000003</v>
      </c>
      <c r="G309" s="31">
        <f>+F309*D309</f>
        <v>100.000045</v>
      </c>
      <c r="H309" s="38"/>
      <c r="I309" s="32"/>
    </row>
    <row r="310" spans="2:9" ht="15.75" thickBot="1">
      <c r="B310" s="2">
        <v>43446</v>
      </c>
      <c r="C310" s="105" t="s">
        <v>15</v>
      </c>
      <c r="D310" s="17">
        <v>3.05</v>
      </c>
      <c r="E310" s="18">
        <v>2.9</v>
      </c>
      <c r="F310" s="38"/>
      <c r="G310" s="31"/>
      <c r="H310" s="38">
        <v>7.2727000000000004</v>
      </c>
      <c r="I310" s="32">
        <f>+H310*E310</f>
        <v>21.09083</v>
      </c>
    </row>
    <row r="311" spans="2:9" ht="15.75" thickBot="1">
      <c r="B311" s="2">
        <v>43447</v>
      </c>
      <c r="C311" s="105" t="s">
        <v>35</v>
      </c>
      <c r="D311" s="17">
        <v>3.05</v>
      </c>
      <c r="E311" s="18">
        <v>2.9</v>
      </c>
      <c r="F311" s="38"/>
      <c r="G311" s="31"/>
      <c r="H311" s="38">
        <v>6.8966000000000003</v>
      </c>
      <c r="I311" s="32">
        <f>+H311*E311</f>
        <v>20.000140000000002</v>
      </c>
    </row>
    <row r="312" spans="2:9" ht="15.75" thickBot="1">
      <c r="B312" s="9">
        <v>43447</v>
      </c>
      <c r="C312" s="105" t="s">
        <v>19</v>
      </c>
      <c r="D312" s="17">
        <v>3.05</v>
      </c>
      <c r="E312" s="18">
        <v>2.9</v>
      </c>
      <c r="F312" s="38">
        <v>13.114800000000001</v>
      </c>
      <c r="G312" s="31">
        <f>+F312*D312</f>
        <v>40.000140000000002</v>
      </c>
      <c r="H312" s="38"/>
      <c r="I312" s="32"/>
    </row>
    <row r="313" spans="2:9" ht="15.75" thickBot="1">
      <c r="B313" s="9">
        <v>43448</v>
      </c>
      <c r="C313" s="105" t="s">
        <v>69</v>
      </c>
      <c r="D313" s="17">
        <v>3.05</v>
      </c>
      <c r="E313" s="18">
        <v>2.9</v>
      </c>
      <c r="F313" s="38">
        <v>11.4754</v>
      </c>
      <c r="G313" s="31">
        <f>+F313*D313</f>
        <v>34.999969999999998</v>
      </c>
      <c r="H313" s="38"/>
      <c r="I313" s="32"/>
    </row>
    <row r="314" spans="2:9" ht="15.75" thickBot="1">
      <c r="B314" s="108">
        <v>43448</v>
      </c>
      <c r="C314" s="105" t="s">
        <v>185</v>
      </c>
      <c r="D314" s="17">
        <v>3.05</v>
      </c>
      <c r="E314" s="18">
        <v>2.9</v>
      </c>
      <c r="F314" s="38"/>
      <c r="G314" s="31"/>
      <c r="H314" s="38">
        <v>6.8966000000000003</v>
      </c>
      <c r="I314" s="32">
        <f>+H314*E314</f>
        <v>20.000140000000002</v>
      </c>
    </row>
    <row r="315" spans="2:9" ht="15.75" thickBot="1">
      <c r="B315" s="108">
        <v>43448</v>
      </c>
      <c r="C315" s="105" t="s">
        <v>19</v>
      </c>
      <c r="D315" s="17">
        <v>3.05</v>
      </c>
      <c r="E315" s="18">
        <v>2.9</v>
      </c>
      <c r="F315" s="38">
        <v>11.4754</v>
      </c>
      <c r="G315" s="31">
        <f>+F315*D315</f>
        <v>34.999969999999998</v>
      </c>
      <c r="H315" s="38"/>
      <c r="I315" s="32"/>
    </row>
    <row r="316" spans="2:9" ht="15.75" thickBot="1">
      <c r="B316" s="2">
        <v>43448</v>
      </c>
      <c r="C316" s="105" t="s">
        <v>20</v>
      </c>
      <c r="D316" s="17">
        <v>3.05</v>
      </c>
      <c r="E316" s="18">
        <v>2.9</v>
      </c>
      <c r="F316" s="38">
        <v>24.590199999999999</v>
      </c>
      <c r="G316" s="31">
        <f>+F316*D316</f>
        <v>75.000109999999992</v>
      </c>
      <c r="H316" s="38"/>
      <c r="I316" s="32"/>
    </row>
    <row r="317" spans="2:9" ht="15.75" thickBot="1">
      <c r="B317" s="2">
        <v>43448</v>
      </c>
      <c r="C317" s="105" t="s">
        <v>18</v>
      </c>
      <c r="D317" s="17">
        <v>3.05</v>
      </c>
      <c r="E317" s="18">
        <v>2.9</v>
      </c>
      <c r="F317" s="38">
        <v>14.754099999999999</v>
      </c>
      <c r="G317" s="31">
        <f>+F317*D317</f>
        <v>45.000004999999994</v>
      </c>
      <c r="H317" s="38"/>
      <c r="I317" s="32"/>
    </row>
    <row r="318" spans="2:9" ht="15.75" thickBot="1">
      <c r="B318" s="2">
        <v>43448</v>
      </c>
      <c r="C318" s="105" t="s">
        <v>21</v>
      </c>
      <c r="D318" s="17">
        <v>3.05</v>
      </c>
      <c r="E318" s="18">
        <v>2.9</v>
      </c>
      <c r="F318" s="38">
        <v>39.344299999999997</v>
      </c>
      <c r="G318" s="31">
        <f>+F318*D318</f>
        <v>120.00011499999998</v>
      </c>
      <c r="H318" s="38"/>
      <c r="I318" s="32"/>
    </row>
    <row r="319" spans="2:9" ht="15.75" thickBot="1">
      <c r="B319" s="2">
        <v>43448</v>
      </c>
      <c r="C319" s="105" t="s">
        <v>16</v>
      </c>
      <c r="D319" s="17">
        <v>3.05</v>
      </c>
      <c r="E319" s="18">
        <v>2.9</v>
      </c>
      <c r="F319" s="38"/>
      <c r="G319" s="31"/>
      <c r="H319" s="38">
        <v>15.517200000000001</v>
      </c>
      <c r="I319" s="32">
        <f>+H319*E319</f>
        <v>44.999879999999997</v>
      </c>
    </row>
    <row r="320" spans="2:9" ht="15.75" thickBot="1">
      <c r="B320" s="2">
        <v>43450</v>
      </c>
      <c r="C320" s="105" t="s">
        <v>12</v>
      </c>
      <c r="D320" s="17">
        <v>3.05</v>
      </c>
      <c r="E320" s="18">
        <v>2.9</v>
      </c>
      <c r="F320" s="38">
        <v>13.114800000000001</v>
      </c>
      <c r="G320" s="31">
        <f>+F320*D320</f>
        <v>40.000140000000002</v>
      </c>
      <c r="H320" s="38"/>
      <c r="I320" s="32"/>
    </row>
    <row r="321" spans="2:9" ht="15.75" thickBot="1">
      <c r="B321" s="2">
        <v>43450</v>
      </c>
      <c r="C321" s="105" t="s">
        <v>43</v>
      </c>
      <c r="D321" s="17">
        <v>3.05</v>
      </c>
      <c r="E321" s="18">
        <v>2.9</v>
      </c>
      <c r="G321" s="31"/>
      <c r="H321" s="38">
        <v>13.793100000000001</v>
      </c>
      <c r="I321" s="32">
        <f>+H321*E321</f>
        <v>39.999990000000004</v>
      </c>
    </row>
    <row r="322" spans="2:9" ht="15.75" thickBot="1">
      <c r="B322" s="108">
        <v>43450</v>
      </c>
      <c r="C322" s="105" t="s">
        <v>201</v>
      </c>
      <c r="D322" s="17">
        <v>3.05</v>
      </c>
      <c r="E322" s="18">
        <v>2.9</v>
      </c>
      <c r="F322" s="38"/>
      <c r="G322" s="31"/>
      <c r="H322" s="38">
        <v>5.1723999999999997</v>
      </c>
      <c r="I322" s="32">
        <f>+H322*E322</f>
        <v>14.999959999999998</v>
      </c>
    </row>
    <row r="323" spans="2:9" ht="15.75" thickBot="1">
      <c r="B323" s="2">
        <v>43451</v>
      </c>
      <c r="C323" s="105" t="s">
        <v>35</v>
      </c>
      <c r="D323" s="17">
        <v>3.05</v>
      </c>
      <c r="E323" s="18">
        <v>2.9</v>
      </c>
      <c r="F323" s="38"/>
      <c r="G323" s="31"/>
      <c r="H323" s="38">
        <v>5.1723999999999997</v>
      </c>
      <c r="I323" s="32">
        <f>+H323*E323</f>
        <v>14.999959999999998</v>
      </c>
    </row>
    <row r="324" spans="2:9" ht="15.75" thickBot="1">
      <c r="B324" s="9">
        <v>43451</v>
      </c>
      <c r="C324" s="109" t="s">
        <v>18</v>
      </c>
      <c r="D324" s="110">
        <v>3.05</v>
      </c>
      <c r="E324" s="111">
        <v>2.9</v>
      </c>
      <c r="F324" s="112">
        <v>13.114800000000001</v>
      </c>
      <c r="G324" s="113">
        <f>+F324*D324</f>
        <v>40.000140000000002</v>
      </c>
      <c r="H324" s="112"/>
      <c r="I324" s="114"/>
    </row>
    <row r="325" spans="2:9" ht="15.75" thickBot="1">
      <c r="B325" s="9">
        <v>43451</v>
      </c>
      <c r="C325" s="105" t="s">
        <v>13</v>
      </c>
      <c r="D325" s="17">
        <v>3.05</v>
      </c>
      <c r="E325" s="18">
        <v>2.9</v>
      </c>
      <c r="F325" s="38">
        <v>39.344299999999997</v>
      </c>
      <c r="G325" s="31">
        <f>+F325*D325</f>
        <v>120.00011499999998</v>
      </c>
      <c r="H325" s="38"/>
      <c r="I325" s="32"/>
    </row>
    <row r="326" spans="2:9" ht="15.75" thickBot="1">
      <c r="B326" s="2">
        <v>43451</v>
      </c>
      <c r="C326" s="105" t="s">
        <v>19</v>
      </c>
      <c r="D326" s="17">
        <v>3.05</v>
      </c>
      <c r="E326" s="18">
        <v>2.9</v>
      </c>
      <c r="F326" s="38">
        <v>11.4754</v>
      </c>
      <c r="G326" s="31">
        <f>+F326*D326</f>
        <v>34.999969999999998</v>
      </c>
      <c r="H326" s="38"/>
      <c r="I326" s="32"/>
    </row>
    <row r="327" spans="2:9" ht="15.75" thickBot="1">
      <c r="B327" s="2">
        <v>43452</v>
      </c>
      <c r="C327" s="105" t="s">
        <v>69</v>
      </c>
      <c r="D327" s="110">
        <v>3.05</v>
      </c>
      <c r="E327" s="111">
        <v>2.9</v>
      </c>
      <c r="F327" s="38">
        <v>11.4754</v>
      </c>
      <c r="G327" s="31">
        <f>+F327*D327</f>
        <v>34.999969999999998</v>
      </c>
      <c r="H327" s="38"/>
      <c r="I327" s="32"/>
    </row>
    <row r="328" spans="2:9" ht="15.75" thickBot="1">
      <c r="B328" s="2">
        <v>43452</v>
      </c>
      <c r="C328" s="105" t="s">
        <v>40</v>
      </c>
      <c r="D328" s="110">
        <v>3.05</v>
      </c>
      <c r="E328" s="111">
        <v>2.9</v>
      </c>
      <c r="F328" s="38"/>
      <c r="G328" s="31"/>
      <c r="H328" s="38">
        <v>6.8966000000000003</v>
      </c>
      <c r="I328" s="32">
        <f>+H328*E328</f>
        <v>20.000140000000002</v>
      </c>
    </row>
    <row r="329" spans="2:9" ht="15.75" thickBot="1">
      <c r="B329" s="2">
        <v>43453</v>
      </c>
      <c r="C329" s="105" t="s">
        <v>44</v>
      </c>
      <c r="D329" s="115">
        <v>2.88</v>
      </c>
      <c r="E329" s="116">
        <v>2.75</v>
      </c>
      <c r="F329" s="30"/>
      <c r="G329" s="31"/>
      <c r="H329" s="30">
        <v>12.7273</v>
      </c>
      <c r="I329" s="32">
        <f>+H329*E329</f>
        <v>35.000074999999995</v>
      </c>
    </row>
    <row r="330" spans="2:9" ht="15.75" thickBot="1">
      <c r="B330" s="2">
        <v>43453</v>
      </c>
      <c r="C330" s="105" t="s">
        <v>203</v>
      </c>
      <c r="D330" s="17">
        <v>2.88</v>
      </c>
      <c r="E330" s="18">
        <v>2.75</v>
      </c>
      <c r="F330" s="30"/>
      <c r="G330" s="31"/>
      <c r="H330" s="30">
        <v>10.9091</v>
      </c>
      <c r="I330" s="32">
        <f>+H330*E330</f>
        <v>30.000025000000001</v>
      </c>
    </row>
    <row r="331" spans="2:9" ht="15.75" thickBot="1">
      <c r="B331" s="2">
        <v>43453</v>
      </c>
      <c r="C331" s="105" t="s">
        <v>137</v>
      </c>
      <c r="D331" s="17">
        <v>2.88</v>
      </c>
      <c r="E331" s="18">
        <v>2.75</v>
      </c>
      <c r="F331" s="30">
        <v>3.4722</v>
      </c>
      <c r="G331" s="31">
        <f>+F331*D331</f>
        <v>9.9999359999999999</v>
      </c>
      <c r="H331" s="30"/>
      <c r="I331" s="32"/>
    </row>
    <row r="332" spans="2:9" ht="15.75" thickBot="1">
      <c r="B332" s="108">
        <v>43454</v>
      </c>
      <c r="C332" s="105" t="s">
        <v>21</v>
      </c>
      <c r="D332" s="17">
        <v>2.88</v>
      </c>
      <c r="E332" s="18">
        <v>2.75</v>
      </c>
      <c r="F332" s="30">
        <v>52.083300000000001</v>
      </c>
      <c r="G332" s="31">
        <f>+F332*D332</f>
        <v>149.99990399999999</v>
      </c>
      <c r="H332" s="30"/>
      <c r="I332" s="32"/>
    </row>
    <row r="333" spans="2:9" ht="15.75" thickBot="1">
      <c r="B333" s="2">
        <v>43454</v>
      </c>
      <c r="C333" s="105" t="s">
        <v>18</v>
      </c>
      <c r="D333" s="17">
        <v>2.88</v>
      </c>
      <c r="E333" s="18">
        <v>2.75</v>
      </c>
      <c r="F333" s="30">
        <v>13.8889</v>
      </c>
      <c r="G333" s="31">
        <f>+F333*D333</f>
        <v>40.000031999999997</v>
      </c>
      <c r="H333" s="30"/>
      <c r="I333" s="32"/>
    </row>
    <row r="334" spans="2:9" ht="15.75" thickBot="1">
      <c r="B334" s="2">
        <v>43454</v>
      </c>
      <c r="C334" s="105" t="s">
        <v>13</v>
      </c>
      <c r="D334" s="17">
        <v>2.88</v>
      </c>
      <c r="E334" s="18">
        <v>2.75</v>
      </c>
      <c r="F334" s="30">
        <v>27.777799999999999</v>
      </c>
      <c r="G334" s="31">
        <f>+F334*D334</f>
        <v>80.000063999999995</v>
      </c>
      <c r="H334" s="30"/>
      <c r="I334" s="32"/>
    </row>
    <row r="335" spans="2:9" ht="15.75" thickBot="1">
      <c r="B335" s="2">
        <v>43454</v>
      </c>
      <c r="C335" s="105" t="s">
        <v>19</v>
      </c>
      <c r="D335" s="17">
        <v>2.88</v>
      </c>
      <c r="E335" s="18">
        <v>2.75</v>
      </c>
      <c r="F335" s="30">
        <v>12.152799999999999</v>
      </c>
      <c r="G335" s="31">
        <f>+F335*D335</f>
        <v>35.000063999999995</v>
      </c>
      <c r="H335" s="30"/>
      <c r="I335" s="32"/>
    </row>
    <row r="336" spans="2:9" ht="15.75" thickBot="1">
      <c r="B336" s="2">
        <v>43454</v>
      </c>
      <c r="C336" s="105" t="s">
        <v>158</v>
      </c>
      <c r="D336" s="17">
        <v>2.88</v>
      </c>
      <c r="E336" s="18">
        <v>2.75</v>
      </c>
      <c r="F336" s="30"/>
      <c r="G336" s="31"/>
      <c r="H336" s="30">
        <v>14.545500000000001</v>
      </c>
      <c r="I336" s="32">
        <f>+H336*E336</f>
        <v>40.000125000000004</v>
      </c>
    </row>
    <row r="337" spans="2:9" ht="15.75" thickBot="1">
      <c r="B337" s="117">
        <v>43454</v>
      </c>
      <c r="C337" s="105" t="s">
        <v>20</v>
      </c>
      <c r="D337" s="17">
        <v>2.88</v>
      </c>
      <c r="E337" s="18">
        <v>2.75</v>
      </c>
      <c r="F337" s="30">
        <v>24.305599999999998</v>
      </c>
      <c r="G337" s="31">
        <f>+F337*D337</f>
        <v>70.000127999999989</v>
      </c>
      <c r="H337" s="30"/>
      <c r="I337" s="32"/>
    </row>
    <row r="338" spans="2:9" ht="15.75" thickBot="1">
      <c r="B338" s="2">
        <v>43454</v>
      </c>
      <c r="C338" s="105" t="s">
        <v>38</v>
      </c>
      <c r="D338" s="17">
        <v>2.88</v>
      </c>
      <c r="E338" s="18">
        <v>2.75</v>
      </c>
      <c r="F338" s="30"/>
      <c r="G338" s="31"/>
      <c r="H338" s="30">
        <v>7.2727000000000004</v>
      </c>
      <c r="I338" s="32">
        <f>+H338*E338</f>
        <v>19.999925000000001</v>
      </c>
    </row>
    <row r="339" spans="2:9" ht="15.75" thickBot="1">
      <c r="B339" s="2">
        <v>43454</v>
      </c>
      <c r="C339" s="105" t="s">
        <v>204</v>
      </c>
      <c r="D339" s="17">
        <v>2.88</v>
      </c>
      <c r="E339" s="18">
        <v>2.75</v>
      </c>
      <c r="F339" s="30">
        <v>13.8889</v>
      </c>
      <c r="G339" s="31">
        <f>+F339*D339</f>
        <v>40.000031999999997</v>
      </c>
      <c r="H339" s="30"/>
      <c r="I339" s="32"/>
    </row>
    <row r="340" spans="2:9" ht="15.75" thickBot="1">
      <c r="B340" s="119">
        <v>43454</v>
      </c>
      <c r="C340" s="105" t="s">
        <v>22</v>
      </c>
      <c r="D340" s="17">
        <v>2.88</v>
      </c>
      <c r="E340" s="18">
        <v>2.75</v>
      </c>
      <c r="F340" s="30"/>
      <c r="G340" s="31"/>
      <c r="H340" s="30">
        <v>7.2727000000000004</v>
      </c>
      <c r="I340" s="32">
        <f>+H340*E340</f>
        <v>19.999925000000001</v>
      </c>
    </row>
    <row r="341" spans="2:9" ht="15.75" thickBot="1">
      <c r="B341" s="2">
        <v>43454</v>
      </c>
      <c r="C341" s="105" t="s">
        <v>27</v>
      </c>
      <c r="D341" s="17">
        <v>2.88</v>
      </c>
      <c r="E341" s="18">
        <v>2.75</v>
      </c>
      <c r="F341" s="30"/>
      <c r="G341" s="31"/>
      <c r="H341" s="30">
        <v>5.4546000000000001</v>
      </c>
      <c r="I341" s="32">
        <f>+H341*E341</f>
        <v>15.00015</v>
      </c>
    </row>
    <row r="342" spans="2:9" ht="15.75" thickBot="1">
      <c r="B342" s="2">
        <v>43455</v>
      </c>
      <c r="C342" s="105" t="s">
        <v>34</v>
      </c>
      <c r="D342" s="17">
        <v>2.88</v>
      </c>
      <c r="E342" s="18">
        <v>2.75</v>
      </c>
      <c r="F342" s="30"/>
      <c r="G342" s="31"/>
      <c r="H342" s="30">
        <v>10.9091</v>
      </c>
      <c r="I342" s="32">
        <f>+H342*E342</f>
        <v>30.000025000000001</v>
      </c>
    </row>
    <row r="343" spans="2:9" ht="15.75" thickBot="1">
      <c r="B343" s="2">
        <v>43455</v>
      </c>
      <c r="C343" s="105" t="s">
        <v>35</v>
      </c>
      <c r="D343" s="110">
        <v>2.88</v>
      </c>
      <c r="E343" s="111">
        <v>2.75</v>
      </c>
      <c r="F343" s="30"/>
      <c r="G343" s="31"/>
      <c r="H343" s="30">
        <v>7.2727000000000004</v>
      </c>
      <c r="I343" s="32">
        <f>+H343*E343</f>
        <v>19.999925000000001</v>
      </c>
    </row>
    <row r="344" spans="2:9" ht="15.75" thickBot="1">
      <c r="B344" s="2">
        <v>43455</v>
      </c>
      <c r="C344" s="105" t="s">
        <v>96</v>
      </c>
      <c r="D344" s="17">
        <v>2.88</v>
      </c>
      <c r="E344" s="18">
        <v>2.75</v>
      </c>
      <c r="F344" s="30">
        <v>5.2083000000000004</v>
      </c>
      <c r="G344" s="31">
        <f>+F344*D344</f>
        <v>14.999904000000001</v>
      </c>
      <c r="H344" s="30"/>
      <c r="I344" s="32"/>
    </row>
    <row r="345" spans="2:9" ht="15.75" thickBot="1">
      <c r="B345" s="2">
        <v>43455</v>
      </c>
      <c r="C345" s="105" t="s">
        <v>205</v>
      </c>
      <c r="D345" s="17">
        <v>2.88</v>
      </c>
      <c r="E345" s="18">
        <v>2.75</v>
      </c>
      <c r="F345" s="30">
        <v>39.930599999999998</v>
      </c>
      <c r="G345" s="31">
        <f>+F345*D345</f>
        <v>115.00012799999999</v>
      </c>
      <c r="H345" s="30"/>
      <c r="I345" s="32"/>
    </row>
    <row r="346" spans="2:9" ht="15.75" thickBot="1">
      <c r="B346" s="2">
        <v>43455</v>
      </c>
      <c r="C346" s="105" t="s">
        <v>13</v>
      </c>
      <c r="D346" s="17">
        <v>2.88</v>
      </c>
      <c r="E346" s="18">
        <v>2.75</v>
      </c>
      <c r="F346" s="30">
        <v>10.416700000000001</v>
      </c>
      <c r="G346" s="31">
        <f>+F346*D346</f>
        <v>30.000095999999999</v>
      </c>
      <c r="H346" s="30"/>
      <c r="I346" s="32"/>
    </row>
    <row r="347" spans="2:9" ht="15.75" thickBot="1">
      <c r="B347" s="2">
        <v>43457</v>
      </c>
      <c r="C347" s="105" t="s">
        <v>42</v>
      </c>
      <c r="D347" s="17">
        <v>2.88</v>
      </c>
      <c r="E347" s="18">
        <v>2.75</v>
      </c>
      <c r="F347" s="30">
        <v>15.625</v>
      </c>
      <c r="G347" s="31">
        <f>+F347*D347</f>
        <v>45</v>
      </c>
      <c r="H347" s="30"/>
      <c r="I347" s="32"/>
    </row>
    <row r="348" spans="2:9" ht="15.75" thickBot="1">
      <c r="B348" s="2">
        <v>43457</v>
      </c>
      <c r="C348" s="105" t="s">
        <v>206</v>
      </c>
      <c r="D348" s="17">
        <v>2.88</v>
      </c>
      <c r="E348" s="18">
        <v>2.75</v>
      </c>
      <c r="F348" s="30">
        <v>13.8889</v>
      </c>
      <c r="G348" s="31">
        <f>+F348*D348</f>
        <v>40.000031999999997</v>
      </c>
      <c r="H348" s="30"/>
      <c r="I348" s="32"/>
    </row>
    <row r="349" spans="2:9" ht="15.75" thickBot="1">
      <c r="B349" s="2">
        <v>43458</v>
      </c>
      <c r="C349" s="105" t="s">
        <v>207</v>
      </c>
      <c r="D349" s="17">
        <v>2.88</v>
      </c>
      <c r="E349" s="18">
        <v>2.75</v>
      </c>
      <c r="F349" s="30"/>
      <c r="G349" s="31"/>
      <c r="H349" s="30">
        <v>5.4546000000000001</v>
      </c>
      <c r="I349" s="32">
        <f>+H349*E349</f>
        <v>15.00015</v>
      </c>
    </row>
    <row r="350" spans="2:9" ht="15.75" thickBot="1">
      <c r="B350" s="2">
        <v>43459</v>
      </c>
      <c r="C350" s="105" t="s">
        <v>44</v>
      </c>
      <c r="D350" s="17">
        <v>2.88</v>
      </c>
      <c r="E350" s="18">
        <v>2.75</v>
      </c>
      <c r="F350" s="30"/>
      <c r="G350" s="31"/>
      <c r="H350" s="30">
        <v>21.818200000000001</v>
      </c>
      <c r="I350" s="32">
        <f>+H350*E350</f>
        <v>60.000050000000002</v>
      </c>
    </row>
    <row r="351" spans="2:9" ht="15.75" thickBot="1">
      <c r="B351" s="2">
        <v>43455</v>
      </c>
      <c r="C351" s="105" t="s">
        <v>19</v>
      </c>
      <c r="D351" s="17">
        <v>2.88</v>
      </c>
      <c r="E351" s="18">
        <v>2.75</v>
      </c>
      <c r="F351" s="30">
        <v>12.152799999999999</v>
      </c>
      <c r="G351" s="31">
        <f>+F351*D351</f>
        <v>35.000063999999995</v>
      </c>
      <c r="H351" s="30"/>
      <c r="I351" s="32"/>
    </row>
    <row r="352" spans="2:9" ht="15.75" thickBot="1">
      <c r="B352" s="108">
        <v>43460</v>
      </c>
      <c r="C352" s="105" t="s">
        <v>20</v>
      </c>
      <c r="D352" s="17">
        <v>2.88</v>
      </c>
      <c r="E352" s="18">
        <v>2.75</v>
      </c>
      <c r="F352" s="30"/>
      <c r="G352" s="31"/>
      <c r="H352" s="30"/>
      <c r="I352" s="32"/>
    </row>
    <row r="353" spans="2:9" ht="15.75" thickBot="1">
      <c r="B353" s="2">
        <v>43460</v>
      </c>
      <c r="C353" s="105" t="s">
        <v>19</v>
      </c>
      <c r="D353" s="17">
        <v>2.88</v>
      </c>
      <c r="E353" s="18">
        <v>2.75</v>
      </c>
      <c r="F353" s="30">
        <v>8.6806000000000001</v>
      </c>
      <c r="G353" s="31">
        <f>+F353*D353</f>
        <v>25.000128</v>
      </c>
      <c r="H353" s="30"/>
      <c r="I353" s="32"/>
    </row>
    <row r="354" spans="2:9" ht="15.75" thickBot="1">
      <c r="B354" s="2">
        <v>43460</v>
      </c>
      <c r="C354" s="105" t="s">
        <v>13</v>
      </c>
      <c r="D354" s="17">
        <v>2.88</v>
      </c>
      <c r="E354" s="18">
        <v>2.75</v>
      </c>
      <c r="F354" s="30">
        <v>39.930599999999998</v>
      </c>
      <c r="G354" s="31">
        <f>+F354*D354</f>
        <v>115.00012799999999</v>
      </c>
      <c r="H354" s="30"/>
      <c r="I354" s="32"/>
    </row>
    <row r="355" spans="2:9" ht="15.75" thickBot="1">
      <c r="B355" s="2">
        <v>43461</v>
      </c>
      <c r="C355" s="105" t="s">
        <v>43</v>
      </c>
      <c r="D355" s="17">
        <v>2.88</v>
      </c>
      <c r="E355" s="18">
        <v>2.75</v>
      </c>
      <c r="F355" s="30"/>
      <c r="G355" s="31"/>
      <c r="H355" s="30">
        <v>14.545500000000001</v>
      </c>
      <c r="I355" s="32">
        <f>+H355*E355</f>
        <v>40.000125000000004</v>
      </c>
    </row>
    <row r="356" spans="2:9" ht="15.75" thickBot="1">
      <c r="B356" s="2">
        <v>43462</v>
      </c>
      <c r="C356" s="105" t="s">
        <v>204</v>
      </c>
      <c r="D356" s="17">
        <v>2.88</v>
      </c>
      <c r="E356" s="18">
        <v>2.75</v>
      </c>
      <c r="F356" s="30">
        <v>13.8889</v>
      </c>
      <c r="G356" s="31">
        <f>+F356*D356</f>
        <v>40.000031999999997</v>
      </c>
      <c r="H356" s="30"/>
      <c r="I356" s="32"/>
    </row>
    <row r="357" spans="2:9" ht="15.75" thickBot="1">
      <c r="B357" s="2">
        <v>43462</v>
      </c>
      <c r="C357" s="105" t="s">
        <v>208</v>
      </c>
      <c r="D357" s="17">
        <v>2.88</v>
      </c>
      <c r="E357" s="18">
        <v>2.75</v>
      </c>
      <c r="F357" s="30">
        <v>17.3611</v>
      </c>
      <c r="G357" s="31">
        <f>+F357*D357</f>
        <v>49.999968000000003</v>
      </c>
      <c r="H357" s="30"/>
      <c r="I357" s="32"/>
    </row>
    <row r="358" spans="2:9" ht="15.75" thickBot="1">
      <c r="B358" s="2">
        <v>43462</v>
      </c>
      <c r="C358" s="105" t="s">
        <v>21</v>
      </c>
      <c r="D358" s="110">
        <v>2.88</v>
      </c>
      <c r="E358" s="111">
        <v>2.75</v>
      </c>
      <c r="F358" s="30">
        <v>46.875</v>
      </c>
      <c r="G358" s="31">
        <f>+F358*D358</f>
        <v>135</v>
      </c>
      <c r="H358" s="30"/>
      <c r="I358" s="32"/>
    </row>
    <row r="359" spans="2:9" ht="15.75" thickBot="1">
      <c r="B359" s="2">
        <v>43462</v>
      </c>
      <c r="C359" s="105" t="s">
        <v>13</v>
      </c>
      <c r="D359" s="17">
        <v>2.88</v>
      </c>
      <c r="E359" s="18">
        <v>2.75</v>
      </c>
      <c r="F359" s="30">
        <v>32.9861</v>
      </c>
      <c r="G359" s="31">
        <f>+F359*D359</f>
        <v>94.999967999999996</v>
      </c>
      <c r="H359" s="30"/>
      <c r="I359" s="32"/>
    </row>
    <row r="360" spans="2:9" ht="15.75" thickBot="1">
      <c r="B360" s="2">
        <v>43463</v>
      </c>
      <c r="C360" s="105" t="s">
        <v>19</v>
      </c>
      <c r="D360" s="17">
        <v>2.88</v>
      </c>
      <c r="E360" s="18">
        <v>2.75</v>
      </c>
      <c r="F360" s="30">
        <v>13.8889</v>
      </c>
      <c r="G360" s="31">
        <f>+F360*D360</f>
        <v>40.000031999999997</v>
      </c>
      <c r="H360" s="30"/>
      <c r="I360" s="32"/>
    </row>
    <row r="361" spans="2:9" ht="15.75" thickBot="1">
      <c r="B361" s="108">
        <v>43465</v>
      </c>
      <c r="C361" s="105" t="s">
        <v>161</v>
      </c>
      <c r="D361" s="17">
        <v>2.88</v>
      </c>
      <c r="E361" s="18">
        <v>2.75</v>
      </c>
      <c r="F361" s="30"/>
      <c r="G361" s="31"/>
      <c r="H361" s="30">
        <v>14.545</v>
      </c>
      <c r="I361" s="32">
        <f>+H361*E361</f>
        <v>39.998750000000001</v>
      </c>
    </row>
    <row r="362" spans="2:9" ht="15.75" thickBot="1">
      <c r="B362" s="2">
        <v>43465</v>
      </c>
      <c r="C362" s="105" t="s">
        <v>38</v>
      </c>
      <c r="D362" s="17">
        <v>2.88</v>
      </c>
      <c r="E362" s="18">
        <v>2.75</v>
      </c>
      <c r="F362" s="30"/>
      <c r="G362" s="31"/>
      <c r="H362" s="30"/>
      <c r="I362" s="32"/>
    </row>
    <row r="363" spans="2:9" ht="15.75" thickBot="1">
      <c r="B363" s="4"/>
      <c r="C363" s="52" t="s">
        <v>28</v>
      </c>
      <c r="D363" s="55"/>
      <c r="E363" s="56"/>
      <c r="F363" s="57"/>
      <c r="G363" s="58"/>
      <c r="H363" s="57"/>
      <c r="I363" s="58"/>
    </row>
  </sheetData>
  <mergeCells count="21">
    <mergeCell ref="H265:I265"/>
    <mergeCell ref="B263:I263"/>
    <mergeCell ref="B262:I262"/>
    <mergeCell ref="B265:B266"/>
    <mergeCell ref="C265:C266"/>
    <mergeCell ref="D265:E265"/>
    <mergeCell ref="F265:G265"/>
    <mergeCell ref="B139:I139"/>
    <mergeCell ref="B140:I140"/>
    <mergeCell ref="B142:B143"/>
    <mergeCell ref="C142:C143"/>
    <mergeCell ref="D142:E142"/>
    <mergeCell ref="F142:G142"/>
    <mergeCell ref="H142:I142"/>
    <mergeCell ref="B2:I2"/>
    <mergeCell ref="B3:I3"/>
    <mergeCell ref="B4:B5"/>
    <mergeCell ref="C4:C5"/>
    <mergeCell ref="D4:E4"/>
    <mergeCell ref="F4:G4"/>
    <mergeCell ref="H4:I4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detalle</vt:lpstr>
      <vt:lpstr>OCTUBRE</vt:lpstr>
      <vt:lpstr>detalle!Área_de_impresión</vt:lpstr>
      <vt:lpstr>detalle!Títulos_a_imprimir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Proyectos</dc:creator>
  <cp:lastModifiedBy>OFI_INFORMACION</cp:lastModifiedBy>
  <cp:lastPrinted>2018-12-10T21:05:40Z</cp:lastPrinted>
  <dcterms:created xsi:type="dcterms:W3CDTF">2017-07-18T20:30:25Z</dcterms:created>
  <dcterms:modified xsi:type="dcterms:W3CDTF">2019-01-22T19:27:56Z</dcterms:modified>
</cp:coreProperties>
</file>