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u\OneDrive\Escritorio\PRESUPUESTO  MUNICIPAL 2024-\"/>
    </mc:Choice>
  </mc:AlternateContent>
  <xr:revisionPtr revIDLastSave="0" documentId="13_ncr:1_{89C9476C-972B-4360-AAC1-C30D72703F32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Hoja1" sheetId="1" r:id="rId1"/>
    <sheet name="Hoja2" sheetId="7" r:id="rId2"/>
    <sheet name="Hoja4" sheetId="8" r:id="rId3"/>
    <sheet name="Hoja5" sheetId="9" r:id="rId4"/>
    <sheet name="Hoja3" sheetId="3" r:id="rId5"/>
  </sheets>
  <definedNames>
    <definedName name="_xlnm.Print_Area" localSheetId="4">Hoja3!$A$1:$F$28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3" l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6" i="3"/>
  <c r="C20" i="8"/>
  <c r="C10" i="8"/>
  <c r="C7" i="8"/>
  <c r="E14" i="7"/>
  <c r="F28" i="3" l="1"/>
  <c r="E10" i="7"/>
  <c r="E15" i="7" s="1"/>
  <c r="E7" i="7"/>
  <c r="E8" i="7" s="1"/>
  <c r="E5" i="7"/>
  <c r="C9" i="9"/>
  <c r="C12" i="8"/>
  <c r="C21" i="8" l="1"/>
  <c r="E16" i="7"/>
  <c r="F17" i="1" l="1"/>
</calcChain>
</file>

<file path=xl/sharedStrings.xml><?xml version="1.0" encoding="utf-8"?>
<sst xmlns="http://schemas.openxmlformats.org/spreadsheetml/2006/main" count="175" uniqueCount="128">
  <si>
    <t>ALCALDIA MUNICIPAL DE LA CIUDAD DE SAN JORGE</t>
  </si>
  <si>
    <t>DETALLE DE MANTENIMIENTO TRIMESTRAL DE LOS AIRES ACONDICIONADOS DEL</t>
  </si>
  <si>
    <t>Nº</t>
  </si>
  <si>
    <t xml:space="preserve">CANTIDAD </t>
  </si>
  <si>
    <t xml:space="preserve">DEPARTAMENTO </t>
  </si>
  <si>
    <t xml:space="preserve">DESCRPCION </t>
  </si>
  <si>
    <t xml:space="preserve">PRECIO </t>
  </si>
  <si>
    <t xml:space="preserve">TOTAL </t>
  </si>
  <si>
    <t>CONTABILIDAD</t>
  </si>
  <si>
    <t xml:space="preserve">SECRETARIA </t>
  </si>
  <si>
    <t>SINDICO</t>
  </si>
  <si>
    <t xml:space="preserve">CASA DE LA CULTURA </t>
  </si>
  <si>
    <t>REGISTRO</t>
  </si>
  <si>
    <t>RECEPCION</t>
  </si>
  <si>
    <t xml:space="preserve">ALCALDE </t>
  </si>
  <si>
    <t xml:space="preserve">TESORERIA </t>
  </si>
  <si>
    <t xml:space="preserve">MANTENIMIENTOS PREVENTIVOS A EQUIPO MINI SPLIT 12,000 BTU </t>
  </si>
  <si>
    <t>TOTAL</t>
  </si>
  <si>
    <t>CARGA DE GAS</t>
  </si>
  <si>
    <t xml:space="preserve">MANTENIMIENTOS PREVENTIVOS A EQUIPO MINI SPLIT 36,000 BTU </t>
  </si>
  <si>
    <t>CANTIDAD</t>
  </si>
  <si>
    <t>DEPARTAMENTO</t>
  </si>
  <si>
    <t>DESCRIPCION</t>
  </si>
  <si>
    <t>PRECIO</t>
  </si>
  <si>
    <t>PRESUPUESTO</t>
  </si>
  <si>
    <t>AUDITOR</t>
  </si>
  <si>
    <t>HP 120-1107LA AND 2GB RAM 1TB HDD CON WINDOWS 7</t>
  </si>
  <si>
    <t>HP PRO CORE I3 4GB RAM 320HDD CON WINDOWS 10</t>
  </si>
  <si>
    <t>HP PRO CORE I3 4GB RAM 500HDD CON WINDOWS 10</t>
  </si>
  <si>
    <t>HP AMD A4-500 4GB RAM 1TB  HDD CON WINDOWS 10</t>
  </si>
  <si>
    <t>SERVIDOR DEL REF, PLAN DE SOPORTE COPIAS DE SEGURIDAD DE LA BASE DE DATOS</t>
  </si>
  <si>
    <t>HP AMD 8A-6410 8GB RAM 1TB  HDD CON WINDOWS 10</t>
  </si>
  <si>
    <t>HP AMD A8-6410 8GB RAM 1TB  HDD CON WINDOWS 10</t>
  </si>
  <si>
    <t>BIOSTAR INTEL PENTIUM H81MHV3 2GB RAM 500 HDD CON WINDOWS 10</t>
  </si>
  <si>
    <t>LAPTOP, HP CORE ¡3 240G6 4GB RAM 1TB HDD CON WINDOWS 10</t>
  </si>
  <si>
    <t>CUENTAS CORRIENTES</t>
  </si>
  <si>
    <t>MEDIO AMBIENTE</t>
  </si>
  <si>
    <t>SECRETARIO</t>
  </si>
  <si>
    <t>CASA DE LA CULTURA</t>
  </si>
  <si>
    <t>TESORERIA</t>
  </si>
  <si>
    <t xml:space="preserve">ALCALDIA </t>
  </si>
  <si>
    <t>HP AMD-8A-6410 AGB RAM 2TB HDD CON WINDOWS 10</t>
  </si>
  <si>
    <t>HP CORE ¡3 4GB RAM2TB HDD CON WINDOWS</t>
  </si>
  <si>
    <t>HP PRO 3000 PENTIUM DUAL CORE 2GB RAM 320HDD CON  WINDOWS 7</t>
  </si>
  <si>
    <t>HP ALL IN ONE AMD-E1-1200 4GB RAM 500HDD CON WINDOWS 10</t>
  </si>
  <si>
    <t>FONDO MUNICIPAL</t>
  </si>
  <si>
    <t>00160147529</t>
  </si>
  <si>
    <t>FR</t>
  </si>
  <si>
    <t>SALA DE ESPERA.</t>
  </si>
  <si>
    <t>COLECTURIA</t>
  </si>
  <si>
    <t>00160160010</t>
  </si>
  <si>
    <t>ANEXO NUMERO 07</t>
  </si>
  <si>
    <t>ANEXO NUMERO 08</t>
  </si>
  <si>
    <t>LAIP</t>
  </si>
  <si>
    <t>HP 1TB DE DISCO 8GB DE RAM, COLOR NEGRO GRIS</t>
  </si>
  <si>
    <t>INTEL CORE I5 COLOR NEGRO 5GB, 1TB</t>
  </si>
  <si>
    <t xml:space="preserve">PLAN DE MANTENIMIENTO Y SOPORTE TECNICO DE LOS EQUIPOS INFORMATICOS </t>
  </si>
  <si>
    <t>00160162471</t>
  </si>
  <si>
    <t xml:space="preserve">FONDO MUNICIPAL </t>
  </si>
  <si>
    <t xml:space="preserve"># DE CUENTA </t>
  </si>
  <si>
    <t xml:space="preserve">DESCRIPCION </t>
  </si>
  <si>
    <t xml:space="preserve">PROVEEDOR </t>
  </si>
  <si>
    <t xml:space="preserve">CONCEPTO DE </t>
  </si>
  <si>
    <t xml:space="preserve">MONTO </t>
  </si>
  <si>
    <t>D.G.T. /BANCO HIPOTECARIO</t>
  </si>
  <si>
    <t>IVA $91.57                                      ISR  $830.41                                   BANCO HIPOTECARIO $59.88</t>
  </si>
  <si>
    <t>000</t>
  </si>
  <si>
    <t xml:space="preserve">D.G.T. </t>
  </si>
  <si>
    <t>ISR</t>
  </si>
  <si>
    <t>00160162986</t>
  </si>
  <si>
    <t>PLAN OPERATIVO ANUAL DE LA UNIDAD DE MEDIO AMBIENTE 2022.</t>
  </si>
  <si>
    <t>FODES LIBRE DISPONIBILIDAD  1.5 %</t>
  </si>
  <si>
    <t>TOTAL FUENTE DE RECURSOS 120</t>
  </si>
  <si>
    <t>00160164300</t>
  </si>
  <si>
    <t xml:space="preserve">PAGO DE SERVICIOS BASICOS DEL MUNICIPIO DE SAN JORGE DEPARTAMENTO DE SAN MIGUEL </t>
  </si>
  <si>
    <t>IVA</t>
  </si>
  <si>
    <t>00160164270</t>
  </si>
  <si>
    <t>00160164261</t>
  </si>
  <si>
    <t>00160164253</t>
  </si>
  <si>
    <t>TOTAL FUENTE DE RECURSOS 216</t>
  </si>
  <si>
    <t xml:space="preserve"> </t>
  </si>
  <si>
    <t>TOTAL GLOBAL TODAS LAS FUENTES DE RECURSO</t>
  </si>
  <si>
    <t>00160164288</t>
  </si>
  <si>
    <t>5% FIESTAS PATRONALES DEL MUNICIPIO DE SAN JORGE DEPTO. DE SAN MIGUEL.</t>
  </si>
  <si>
    <t>FONDO DECRETO LEGISLATIVO 703/GOES/FONDOS DE EMERGENCIA  COVID-19 RECUPERACION  Y REACTIVACION ECONOMICA EN EL MUNICIPIO DE SAN JORGE DEPTO. DE SAN MIGUEL.</t>
  </si>
  <si>
    <t>TOTALES  FONDOS DECRETO LEGISLATIVO 703</t>
  </si>
  <si>
    <t>00160164008</t>
  </si>
  <si>
    <t xml:space="preserve">FONDO DE APOYO MUNICIPAL PARA ATENDER PROYECTOS , ACTIVIDADES SOCIALES O DE SERVICIOS DEL MUNICIPIO DE SAN JORGE , DEPARTAMENTO DE SAN MIGUEL </t>
  </si>
  <si>
    <t>ANEXO NUMERO 01</t>
  </si>
  <si>
    <t>TOTAL FUENTE DE RECURSO 000</t>
  </si>
  <si>
    <t>D.G.T.</t>
  </si>
  <si>
    <t xml:space="preserve">ALCALDIA MUNICIPAL DE SAN JORGE </t>
  </si>
  <si>
    <t>ANEXO NUMERO 2</t>
  </si>
  <si>
    <t>ANEXO NUMERO 9</t>
  </si>
  <si>
    <t xml:space="preserve">CUENTA </t>
  </si>
  <si>
    <t>01 DE ENERO AL 31 DE DICIEMBRE 2024</t>
  </si>
  <si>
    <t>CUENTAS POR PAGAR AL 31 DE DICIEMBRE  2023</t>
  </si>
  <si>
    <t>D.G.T. /BANCO HIPOTECARIO.</t>
  </si>
  <si>
    <t xml:space="preserve">ISR $647.11                            BANCO HIPOTECARIO $1,100.52   </t>
  </si>
  <si>
    <t>00160164733</t>
  </si>
  <si>
    <t>PLAN OPERATIVO  DE LA  UNIDAD  MUNICIPAL  DE LA MUJER 2023</t>
  </si>
  <si>
    <t>IVA $8.99, ISR$18.00</t>
  </si>
  <si>
    <t>PLAN OPERATIVO DE LA UNIDAD DE LA PRIMERA INFANCIA NIÑEZ Y ADOLESCENCIA 2023</t>
  </si>
  <si>
    <t>PLAN ANUAL DE DEPORTE 2023</t>
  </si>
  <si>
    <t xml:space="preserve">                                    ISR </t>
  </si>
  <si>
    <t>00160164776</t>
  </si>
  <si>
    <t xml:space="preserve">PLAN OPERATIVO  DE LA  UNIDAD  DE PROYECCION SOCIAL </t>
  </si>
  <si>
    <t>ISR$146.00, IVA $1.21</t>
  </si>
  <si>
    <t>PLAN OPERATIVO ANUAL  DE LA  CASA DE LA CULTURA  MUNICIPAL  2023</t>
  </si>
  <si>
    <t>PLAN OPERATIVO ANUAL DE LA UNIDAD DE MEDIO AMBIENTE 2023.</t>
  </si>
  <si>
    <t>00160164784</t>
  </si>
  <si>
    <t>PLAN OPERATIVO DE DEPORTE DE 2023</t>
  </si>
  <si>
    <t>PLAN OPERATIVO ANUAL DE LA UNIDAD MUNICIPAL DE LA MUJER 2023</t>
  </si>
  <si>
    <t>PLAN OPERATIVO ANUAL DE LA UNIDAD DE PROYECCION SOCIAL 2023</t>
  </si>
  <si>
    <t>PLAN OPERATIVO ANUAL  DE LA  CASA DE LA CULTURA  MUNICIPAL 2023.</t>
  </si>
  <si>
    <t>DISPONIBILIDADES BANCARIAS AL 31 DE DICIEMBRE  2023</t>
  </si>
  <si>
    <t>CUENTAS POR COBRAR AL 31 DE DICIEMBRE 2023</t>
  </si>
  <si>
    <t>FODES LIBRE DISPONIBILIDAD 1.5% (CUOTA DE NOVIEMBRE /DICIEMBRE 2023)</t>
  </si>
  <si>
    <t>FONDO MUNICIPAL (CUENTAS POR COBRAR ACUMULADO AL 31 DE DICIEMBRE 2023)</t>
  </si>
  <si>
    <t>FONDO DE APOYO MUNICIPAL (NOVIEMBRE-DICIEMBRE 2023)</t>
  </si>
  <si>
    <t>UCP</t>
  </si>
  <si>
    <t xml:space="preserve"> UCP</t>
  </si>
  <si>
    <t xml:space="preserve">MANTENIMIENTOS PREVENTIVOS A EQUIPO MINI SPLIT 24,000 BTU </t>
  </si>
  <si>
    <t>MANTENIMIENTOS PREVENTIVOS A EQUIPO MINI SPLIT 36,000 BTU</t>
  </si>
  <si>
    <t>UNIDAD DE GENERO</t>
  </si>
  <si>
    <t>HP 8 GB RAM</t>
  </si>
  <si>
    <t>MANTENIMIENTO DE COPIADORA KYOCERA</t>
  </si>
  <si>
    <t>MANTENIMIENTO PREVENTIVOS DE IMPRESORAS MULTIFUNCIONALES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</si>
</sst>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;[Red]\-&quot;$&quot;#,##0.00"/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_-[$$-440A]* #,##0.00_ ;_-[$$-440A]* \-#,##0.00\ ;_-[$$-440A]* &quot;-&quot;??_ ;_-@_ "/>
    <numFmt numFmtId="168" formatCode="_([$$-409]* #,##0.00_);_([$$-409]* \(#,##0.00\);_([$$-409]* &quot;-&quot;??_);_(@_)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dotted">
        <color theme="1"/>
      </bottom>
      <diagonal/>
    </border>
    <border>
      <left style="medium">
        <color theme="1"/>
      </left>
      <right style="medium">
        <color theme="1"/>
      </right>
      <top style="dotted">
        <color theme="1"/>
      </top>
      <bottom style="dotted">
        <color theme="1"/>
      </bottom>
      <diagonal/>
    </border>
    <border>
      <left style="medium">
        <color theme="1"/>
      </left>
      <right style="medium">
        <color theme="1"/>
      </right>
      <top style="dotted">
        <color theme="1"/>
      </top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</borders>
  <cellStyleXfs count="49">
    <xf numFmtId="0" fontId="0" fillId="0" borderId="0"/>
    <xf numFmtId="0" fontId="1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4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12" fillId="7" borderId="1" applyNumberFormat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3" fillId="3" borderId="0" applyNumberFormat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22" borderId="7" applyNumberFormat="0" applyFon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1" fillId="0" borderId="6" applyNumberFormat="0" applyFill="0" applyAlignment="0" applyProtection="0"/>
    <xf numFmtId="44" fontId="21" fillId="0" borderId="0" applyFont="0" applyFill="0" applyBorder="0" applyAlignment="0" applyProtection="0"/>
  </cellStyleXfs>
  <cellXfs count="125">
    <xf numFmtId="0" fontId="0" fillId="0" borderId="0" xfId="0"/>
    <xf numFmtId="0" fontId="0" fillId="0" borderId="9" xfId="0" applyBorder="1"/>
    <xf numFmtId="0" fontId="0" fillId="0" borderId="9" xfId="0" applyBorder="1" applyAlignment="1">
      <alignment wrapText="1"/>
    </xf>
    <xf numFmtId="49" fontId="0" fillId="0" borderId="0" xfId="0" applyNumberFormat="1"/>
    <xf numFmtId="49" fontId="0" fillId="0" borderId="16" xfId="0" applyNumberFormat="1" applyBorder="1"/>
    <xf numFmtId="44" fontId="0" fillId="0" borderId="16" xfId="48" applyFont="1" applyBorder="1" applyAlignment="1">
      <alignment wrapText="1"/>
    </xf>
    <xf numFmtId="44" fontId="0" fillId="24" borderId="17" xfId="48" applyFont="1" applyFill="1" applyBorder="1"/>
    <xf numFmtId="49" fontId="0" fillId="24" borderId="18" xfId="0" applyNumberFormat="1" applyFill="1" applyBorder="1" applyAlignment="1">
      <alignment horizontal="center" wrapText="1"/>
    </xf>
    <xf numFmtId="49" fontId="0" fillId="24" borderId="18" xfId="0" applyNumberFormat="1" applyFill="1" applyBorder="1" applyAlignment="1">
      <alignment horizontal="left" wrapText="1"/>
    </xf>
    <xf numFmtId="0" fontId="0" fillId="24" borderId="0" xfId="0" applyFill="1"/>
    <xf numFmtId="49" fontId="0" fillId="24" borderId="0" xfId="0" applyNumberFormat="1" applyFill="1" applyAlignment="1">
      <alignment horizontal="center" wrapText="1"/>
    </xf>
    <xf numFmtId="44" fontId="0" fillId="24" borderId="0" xfId="48" applyFont="1" applyFill="1" applyBorder="1" applyAlignment="1">
      <alignment wrapText="1"/>
    </xf>
    <xf numFmtId="168" fontId="1" fillId="0" borderId="17" xfId="0" applyNumberFormat="1" applyFont="1" applyBorder="1" applyAlignment="1">
      <alignment vertical="center"/>
    </xf>
    <xf numFmtId="168" fontId="1" fillId="24" borderId="19" xfId="0" applyNumberFormat="1" applyFont="1" applyFill="1" applyBorder="1" applyAlignment="1">
      <alignment vertical="center" wrapText="1"/>
    </xf>
    <xf numFmtId="0" fontId="23" fillId="0" borderId="0" xfId="0" applyFont="1" applyAlignment="1">
      <alignment horizontal="center"/>
    </xf>
    <xf numFmtId="44" fontId="0" fillId="0" borderId="9" xfId="48" applyFont="1" applyBorder="1" applyAlignment="1">
      <alignment wrapText="1"/>
    </xf>
    <xf numFmtId="0" fontId="0" fillId="0" borderId="24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wrapText="1"/>
    </xf>
    <xf numFmtId="8" fontId="0" fillId="0" borderId="27" xfId="0" applyNumberFormat="1" applyBorder="1"/>
    <xf numFmtId="49" fontId="0" fillId="0" borderId="27" xfId="0" applyNumberFormat="1" applyBorder="1"/>
    <xf numFmtId="0" fontId="0" fillId="0" borderId="12" xfId="0" applyBorder="1"/>
    <xf numFmtId="0" fontId="20" fillId="0" borderId="0" xfId="0" applyFont="1" applyAlignment="1">
      <alignment vertical="center"/>
    </xf>
    <xf numFmtId="49" fontId="0" fillId="0" borderId="33" xfId="0" applyNumberFormat="1" applyBorder="1"/>
    <xf numFmtId="44" fontId="0" fillId="0" borderId="33" xfId="48" applyFont="1" applyBorder="1"/>
    <xf numFmtId="44" fontId="0" fillId="24" borderId="34" xfId="48" applyFont="1" applyFill="1" applyBorder="1"/>
    <xf numFmtId="49" fontId="0" fillId="0" borderId="9" xfId="0" applyNumberFormat="1" applyBorder="1"/>
    <xf numFmtId="44" fontId="0" fillId="0" borderId="9" xfId="48" applyFont="1" applyBorder="1"/>
    <xf numFmtId="0" fontId="25" fillId="0" borderId="0" xfId="0" applyFont="1" applyAlignment="1">
      <alignment horizontal="center" vertical="center"/>
    </xf>
    <xf numFmtId="49" fontId="0" fillId="0" borderId="16" xfId="48" applyNumberFormat="1" applyFont="1" applyBorder="1" applyAlignment="1">
      <alignment wrapText="1"/>
    </xf>
    <xf numFmtId="0" fontId="0" fillId="0" borderId="16" xfId="0" applyBorder="1" applyAlignment="1">
      <alignment wrapText="1"/>
    </xf>
    <xf numFmtId="44" fontId="0" fillId="0" borderId="16" xfId="48" applyFont="1" applyFill="1" applyBorder="1" applyAlignment="1">
      <alignment wrapText="1"/>
    </xf>
    <xf numFmtId="49" fontId="0" fillId="24" borderId="16" xfId="0" applyNumberFormat="1" applyFill="1" applyBorder="1" applyAlignment="1">
      <alignment horizontal="center" wrapText="1"/>
    </xf>
    <xf numFmtId="49" fontId="0" fillId="24" borderId="16" xfId="0" applyNumberFormat="1" applyFill="1" applyBorder="1" applyAlignment="1">
      <alignment horizontal="left" wrapText="1"/>
    </xf>
    <xf numFmtId="49" fontId="0" fillId="0" borderId="33" xfId="48" applyNumberFormat="1" applyFont="1" applyBorder="1" applyAlignment="1">
      <alignment wrapText="1"/>
    </xf>
    <xf numFmtId="44" fontId="0" fillId="0" borderId="33" xfId="48" applyFont="1" applyBorder="1" applyAlignment="1">
      <alignment wrapText="1"/>
    </xf>
    <xf numFmtId="49" fontId="0" fillId="0" borderId="33" xfId="0" applyNumberFormat="1" applyBorder="1" applyAlignment="1">
      <alignment horizontal="right" wrapText="1"/>
    </xf>
    <xf numFmtId="49" fontId="0" fillId="0" borderId="9" xfId="48" applyNumberFormat="1" applyFont="1" applyBorder="1" applyAlignment="1">
      <alignment wrapText="1"/>
    </xf>
    <xf numFmtId="44" fontId="0" fillId="0" borderId="16" xfId="48" applyFont="1" applyFill="1" applyBorder="1" applyAlignment="1">
      <alignment horizontal="left" wrapText="1"/>
    </xf>
    <xf numFmtId="49" fontId="0" fillId="24" borderId="38" xfId="0" applyNumberFormat="1" applyFill="1" applyBorder="1" applyAlignment="1">
      <alignment horizontal="center" wrapText="1"/>
    </xf>
    <xf numFmtId="49" fontId="0" fillId="24" borderId="39" xfId="0" applyNumberFormat="1" applyFill="1" applyBorder="1" applyAlignment="1">
      <alignment horizontal="left" wrapText="1"/>
    </xf>
    <xf numFmtId="1" fontId="3" fillId="24" borderId="12" xfId="1" applyNumberFormat="1" applyFont="1" applyFill="1" applyBorder="1"/>
    <xf numFmtId="1" fontId="3" fillId="24" borderId="9" xfId="1" applyNumberFormat="1" applyFont="1" applyFill="1" applyBorder="1"/>
    <xf numFmtId="0" fontId="0" fillId="24" borderId="9" xfId="0" applyFill="1" applyBorder="1"/>
    <xf numFmtId="0" fontId="4" fillId="24" borderId="12" xfId="1" applyFont="1" applyFill="1" applyBorder="1"/>
    <xf numFmtId="0" fontId="4" fillId="24" borderId="9" xfId="1" applyFont="1" applyFill="1" applyBorder="1"/>
    <xf numFmtId="0" fontId="0" fillId="24" borderId="12" xfId="0" applyFill="1" applyBorder="1"/>
    <xf numFmtId="0" fontId="24" fillId="24" borderId="35" xfId="0" applyFont="1" applyFill="1" applyBorder="1"/>
    <xf numFmtId="0" fontId="27" fillId="24" borderId="35" xfId="0" applyFont="1" applyFill="1" applyBorder="1" applyAlignment="1">
      <alignment wrapText="1"/>
    </xf>
    <xf numFmtId="0" fontId="28" fillId="24" borderId="35" xfId="0" applyFont="1" applyFill="1" applyBorder="1" applyAlignment="1">
      <alignment horizontal="center"/>
    </xf>
    <xf numFmtId="0" fontId="27" fillId="24" borderId="35" xfId="0" applyFont="1" applyFill="1" applyBorder="1" applyAlignment="1">
      <alignment horizontal="center"/>
    </xf>
    <xf numFmtId="0" fontId="29" fillId="24" borderId="36" xfId="0" applyFont="1" applyFill="1" applyBorder="1"/>
    <xf numFmtId="0" fontId="30" fillId="24" borderId="36" xfId="0" applyFont="1" applyFill="1" applyBorder="1"/>
    <xf numFmtId="167" fontId="29" fillId="24" borderId="36" xfId="0" applyNumberFormat="1" applyFont="1" applyFill="1" applyBorder="1"/>
    <xf numFmtId="0" fontId="30" fillId="24" borderId="40" xfId="0" applyFont="1" applyFill="1" applyBorder="1" applyAlignment="1">
      <alignment horizontal="left" wrapText="1"/>
    </xf>
    <xf numFmtId="0" fontId="30" fillId="24" borderId="36" xfId="0" applyFont="1" applyFill="1" applyBorder="1" applyAlignment="1">
      <alignment wrapText="1"/>
    </xf>
    <xf numFmtId="0" fontId="29" fillId="0" borderId="36" xfId="0" applyFont="1" applyBorder="1"/>
    <xf numFmtId="0" fontId="30" fillId="0" borderId="36" xfId="0" applyFont="1" applyBorder="1"/>
    <xf numFmtId="0" fontId="29" fillId="24" borderId="40" xfId="0" applyFont="1" applyFill="1" applyBorder="1"/>
    <xf numFmtId="0" fontId="30" fillId="24" borderId="40" xfId="0" applyFont="1" applyFill="1" applyBorder="1"/>
    <xf numFmtId="167" fontId="29" fillId="24" borderId="40" xfId="0" applyNumberFormat="1" applyFont="1" applyFill="1" applyBorder="1"/>
    <xf numFmtId="0" fontId="29" fillId="24" borderId="37" xfId="0" applyFont="1" applyFill="1" applyBorder="1"/>
    <xf numFmtId="167" fontId="24" fillId="24" borderId="37" xfId="0" applyNumberFormat="1" applyFont="1" applyFill="1" applyBorder="1"/>
    <xf numFmtId="0" fontId="4" fillId="0" borderId="9" xfId="1" applyFont="1" applyBorder="1"/>
    <xf numFmtId="0" fontId="29" fillId="0" borderId="9" xfId="0" applyFont="1" applyBorder="1"/>
    <xf numFmtId="1" fontId="3" fillId="23" borderId="9" xfId="1" applyNumberFormat="1" applyFont="1" applyFill="1" applyBorder="1"/>
    <xf numFmtId="1" fontId="3" fillId="0" borderId="9" xfId="1" applyNumberFormat="1" applyFont="1" applyBorder="1"/>
    <xf numFmtId="0" fontId="24" fillId="0" borderId="13" xfId="0" applyFont="1" applyBorder="1" applyAlignment="1">
      <alignment horizontal="center"/>
    </xf>
    <xf numFmtId="0" fontId="24" fillId="0" borderId="13" xfId="0" applyFont="1" applyBorder="1"/>
    <xf numFmtId="0" fontId="29" fillId="0" borderId="32" xfId="0" applyFont="1" applyBorder="1"/>
    <xf numFmtId="167" fontId="29" fillId="0" borderId="32" xfId="0" applyNumberFormat="1" applyFont="1" applyBorder="1"/>
    <xf numFmtId="0" fontId="29" fillId="0" borderId="12" xfId="0" applyFont="1" applyBorder="1"/>
    <xf numFmtId="0" fontId="29" fillId="0" borderId="14" xfId="0" applyFont="1" applyBorder="1"/>
    <xf numFmtId="167" fontId="29" fillId="0" borderId="14" xfId="0" applyNumberFormat="1" applyFont="1" applyBorder="1"/>
    <xf numFmtId="0" fontId="29" fillId="0" borderId="14" xfId="0" applyFont="1" applyBorder="1" applyAlignment="1">
      <alignment wrapText="1"/>
    </xf>
    <xf numFmtId="0" fontId="29" fillId="0" borderId="15" xfId="0" applyFont="1" applyBorder="1"/>
    <xf numFmtId="0" fontId="24" fillId="0" borderId="15" xfId="0" applyFont="1" applyBorder="1"/>
    <xf numFmtId="167" fontId="24" fillId="0" borderId="15" xfId="0" applyNumberFormat="1" applyFont="1" applyBorder="1"/>
    <xf numFmtId="0" fontId="29" fillId="0" borderId="0" xfId="0" applyFont="1"/>
    <xf numFmtId="1" fontId="3" fillId="23" borderId="10" xfId="1" applyNumberFormat="1" applyFont="1" applyFill="1" applyBorder="1" applyAlignment="1">
      <alignment horizontal="center"/>
    </xf>
    <xf numFmtId="1" fontId="3" fillId="23" borderId="11" xfId="1" applyNumberFormat="1" applyFont="1" applyFill="1" applyBorder="1" applyAlignment="1">
      <alignment horizontal="center"/>
    </xf>
    <xf numFmtId="1" fontId="3" fillId="23" borderId="12" xfId="1" applyNumberFormat="1" applyFont="1" applyFill="1" applyBorder="1" applyAlignment="1">
      <alignment horizontal="center"/>
    </xf>
    <xf numFmtId="1" fontId="3" fillId="0" borderId="10" xfId="1" applyNumberFormat="1" applyFont="1" applyBorder="1" applyAlignment="1">
      <alignment horizontal="center"/>
    </xf>
    <xf numFmtId="1" fontId="3" fillId="0" borderId="11" xfId="1" applyNumberFormat="1" applyFont="1" applyBorder="1" applyAlignment="1">
      <alignment horizontal="center"/>
    </xf>
    <xf numFmtId="1" fontId="3" fillId="0" borderId="12" xfId="1" applyNumberFormat="1" applyFont="1" applyBorder="1" applyAlignment="1">
      <alignment horizontal="center"/>
    </xf>
    <xf numFmtId="0" fontId="26" fillId="0" borderId="10" xfId="1" applyFont="1" applyBorder="1" applyAlignment="1">
      <alignment horizontal="center"/>
    </xf>
    <xf numFmtId="0" fontId="26" fillId="0" borderId="11" xfId="1" applyFont="1" applyBorder="1" applyAlignment="1">
      <alignment horizontal="center"/>
    </xf>
    <xf numFmtId="0" fontId="26" fillId="0" borderId="12" xfId="1" applyFont="1" applyBorder="1" applyAlignment="1">
      <alignment horizontal="center"/>
    </xf>
    <xf numFmtId="49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29" xfId="0" applyFont="1" applyBorder="1" applyAlignment="1">
      <alignment horizontal="center"/>
    </xf>
    <xf numFmtId="0" fontId="20" fillId="0" borderId="30" xfId="0" applyFont="1" applyBorder="1" applyAlignment="1">
      <alignment horizontal="center"/>
    </xf>
    <xf numFmtId="0" fontId="20" fillId="0" borderId="31" xfId="0" applyFont="1" applyBorder="1" applyAlignment="1">
      <alignment horizontal="center"/>
    </xf>
    <xf numFmtId="0" fontId="20" fillId="0" borderId="25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26" fillId="24" borderId="0" xfId="1" applyFont="1" applyFill="1" applyAlignment="1">
      <alignment horizontal="center"/>
    </xf>
    <xf numFmtId="1" fontId="3" fillId="24" borderId="0" xfId="1" applyNumberFormat="1" applyFont="1" applyFill="1" applyAlignment="1">
      <alignment horizontal="center"/>
    </xf>
    <xf numFmtId="0" fontId="24" fillId="24" borderId="37" xfId="0" applyFont="1" applyFill="1" applyBorder="1" applyAlignment="1">
      <alignment horizontal="center"/>
    </xf>
    <xf numFmtId="0" fontId="30" fillId="24" borderId="36" xfId="0" applyFont="1" applyFill="1" applyBorder="1" applyAlignment="1">
      <alignment horizontal="left" wrapText="1"/>
    </xf>
    <xf numFmtId="0" fontId="30" fillId="24" borderId="36" xfId="0" applyFont="1" applyFill="1" applyBorder="1" applyAlignment="1">
      <alignment horizontal="left"/>
    </xf>
    <xf numFmtId="0" fontId="30" fillId="24" borderId="36" xfId="0" applyFont="1" applyFill="1" applyBorder="1" applyAlignment="1">
      <alignment horizontal="center" wrapText="1"/>
    </xf>
    <xf numFmtId="49" fontId="0" fillId="25" borderId="16" xfId="0" applyNumberFormat="1" applyFill="1" applyBorder="1"/>
    <xf numFmtId="44" fontId="20" fillId="25" borderId="16" xfId="48" applyFont="1" applyFill="1" applyBorder="1" applyAlignment="1">
      <alignment wrapText="1"/>
    </xf>
    <xf numFmtId="44" fontId="20" fillId="25" borderId="17" xfId="48" applyFont="1" applyFill="1" applyBorder="1"/>
    <xf numFmtId="0" fontId="0" fillId="25" borderId="0" xfId="0" applyFill="1"/>
    <xf numFmtId="49" fontId="24" fillId="25" borderId="16" xfId="0" applyNumberFormat="1" applyFont="1" applyFill="1" applyBorder="1" applyAlignment="1">
      <alignment horizontal="center"/>
    </xf>
    <xf numFmtId="49" fontId="20" fillId="25" borderId="16" xfId="0" applyNumberFormat="1" applyFont="1" applyFill="1" applyBorder="1" applyAlignment="1">
      <alignment horizontal="center" wrapText="1"/>
    </xf>
    <xf numFmtId="168" fontId="22" fillId="25" borderId="17" xfId="0" applyNumberFormat="1" applyFont="1" applyFill="1" applyBorder="1" applyAlignment="1">
      <alignment vertical="center" wrapText="1"/>
    </xf>
    <xf numFmtId="49" fontId="0" fillId="25" borderId="20" xfId="0" applyNumberFormat="1" applyFill="1" applyBorder="1" applyAlignment="1">
      <alignment horizontal="center" wrapText="1"/>
    </xf>
    <xf numFmtId="49" fontId="0" fillId="25" borderId="21" xfId="0" applyNumberFormat="1" applyFill="1" applyBorder="1" applyAlignment="1">
      <alignment horizontal="center" wrapText="1"/>
    </xf>
    <xf numFmtId="168" fontId="22" fillId="25" borderId="19" xfId="0" applyNumberFormat="1" applyFont="1" applyFill="1" applyBorder="1" applyAlignment="1">
      <alignment vertical="center" wrapText="1"/>
    </xf>
    <xf numFmtId="49" fontId="0" fillId="26" borderId="22" xfId="0" applyNumberFormat="1" applyFill="1" applyBorder="1" applyAlignment="1">
      <alignment horizontal="center" wrapText="1"/>
    </xf>
    <xf numFmtId="44" fontId="0" fillId="26" borderId="23" xfId="48" applyFont="1" applyFill="1" applyBorder="1" applyAlignment="1">
      <alignment wrapText="1"/>
    </xf>
    <xf numFmtId="0" fontId="0" fillId="26" borderId="0" xfId="0" applyFill="1"/>
    <xf numFmtId="44" fontId="0" fillId="25" borderId="33" xfId="48" applyFont="1" applyFill="1" applyBorder="1" applyAlignment="1">
      <alignment wrapText="1"/>
    </xf>
    <xf numFmtId="0" fontId="0" fillId="25" borderId="16" xfId="0" applyFill="1" applyBorder="1"/>
    <xf numFmtId="44" fontId="0" fillId="25" borderId="16" xfId="0" applyNumberFormat="1" applyFill="1" applyBorder="1"/>
    <xf numFmtId="49" fontId="0" fillId="25" borderId="16" xfId="0" applyNumberFormat="1" applyFill="1" applyBorder="1" applyAlignment="1">
      <alignment horizontal="center" wrapText="1"/>
    </xf>
    <xf numFmtId="44" fontId="0" fillId="25" borderId="16" xfId="48" applyFont="1" applyFill="1" applyBorder="1" applyAlignment="1">
      <alignment wrapText="1"/>
    </xf>
    <xf numFmtId="44" fontId="20" fillId="26" borderId="22" xfId="0" applyNumberFormat="1" applyFont="1" applyFill="1" applyBorder="1"/>
    <xf numFmtId="0" fontId="0" fillId="26" borderId="22" xfId="0" applyFill="1" applyBorder="1"/>
    <xf numFmtId="0" fontId="0" fillId="26" borderId="28" xfId="0" applyFill="1" applyBorder="1"/>
    <xf numFmtId="8" fontId="0" fillId="26" borderId="28" xfId="0" applyNumberFormat="1" applyFill="1" applyBorder="1"/>
  </cellXfs>
  <cellStyles count="49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Euro" xfId="32" xr:uid="{00000000-0005-0000-0000-00001E000000}"/>
    <cellStyle name="Euro 2" xfId="33" xr:uid="{00000000-0005-0000-0000-00001F000000}"/>
    <cellStyle name="Incorrecto 2" xfId="34" xr:uid="{00000000-0005-0000-0000-000020000000}"/>
    <cellStyle name="Millares 2" xfId="36" xr:uid="{00000000-0005-0000-0000-000022000000}"/>
    <cellStyle name="Millares 3" xfId="35" xr:uid="{00000000-0005-0000-0000-000023000000}"/>
    <cellStyle name="Moneda" xfId="48" builtinId="4"/>
    <cellStyle name="Moneda 2" xfId="38" xr:uid="{00000000-0005-0000-0000-000025000000}"/>
    <cellStyle name="Moneda 3" xfId="37" xr:uid="{00000000-0005-0000-0000-000026000000}"/>
    <cellStyle name="Normal" xfId="0" builtinId="0"/>
    <cellStyle name="Normal 2" xfId="39" xr:uid="{00000000-0005-0000-0000-000028000000}"/>
    <cellStyle name="Normal 3" xfId="1" xr:uid="{00000000-0005-0000-0000-000029000000}"/>
    <cellStyle name="Notas 2" xfId="40" xr:uid="{00000000-0005-0000-0000-00002A000000}"/>
    <cellStyle name="Salida 2" xfId="41" xr:uid="{00000000-0005-0000-0000-00002B000000}"/>
    <cellStyle name="Texto de advertencia 2" xfId="42" xr:uid="{00000000-0005-0000-0000-00002C000000}"/>
    <cellStyle name="Texto explicativo 2" xfId="43" xr:uid="{00000000-0005-0000-0000-00002D000000}"/>
    <cellStyle name="Título 1 2" xfId="45" xr:uid="{00000000-0005-0000-0000-00002E000000}"/>
    <cellStyle name="Título 2 2" xfId="46" xr:uid="{00000000-0005-0000-0000-00002F000000}"/>
    <cellStyle name="Título 3 2" xfId="47" xr:uid="{00000000-0005-0000-0000-000030000000}"/>
    <cellStyle name="Título 4" xfId="44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1</xdr:col>
      <xdr:colOff>390525</xdr:colOff>
      <xdr:row>3</xdr:row>
      <xdr:rowOff>174590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962025" cy="869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323850</xdr:colOff>
      <xdr:row>0</xdr:row>
      <xdr:rowOff>2268</xdr:rowOff>
    </xdr:from>
    <xdr:to>
      <xdr:col>5</xdr:col>
      <xdr:colOff>552450</xdr:colOff>
      <xdr:row>3</xdr:row>
      <xdr:rowOff>180975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2268"/>
          <a:ext cx="971550" cy="874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485775</xdr:colOff>
      <xdr:row>0</xdr:row>
      <xdr:rowOff>57150</xdr:rowOff>
    </xdr:from>
    <xdr:to>
      <xdr:col>5</xdr:col>
      <xdr:colOff>335302</xdr:colOff>
      <xdr:row>2</xdr:row>
      <xdr:rowOff>118456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A4B621C-F2DF-451F-9938-362C59F87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57150"/>
          <a:ext cx="573427" cy="461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339210</xdr:colOff>
      <xdr:row>0</xdr:row>
      <xdr:rowOff>76200</xdr:rowOff>
    </xdr:from>
    <xdr:to>
      <xdr:col>0</xdr:col>
      <xdr:colOff>685801</xdr:colOff>
      <xdr:row>3</xdr:row>
      <xdr:rowOff>2117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7783CD-CB14-41F7-E787-41AA3B634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210" y="76200"/>
          <a:ext cx="346591" cy="5259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239655</xdr:colOff>
      <xdr:row>0</xdr:row>
      <xdr:rowOff>47625</xdr:rowOff>
    </xdr:from>
    <xdr:to>
      <xdr:col>2</xdr:col>
      <xdr:colOff>1158875</xdr:colOff>
      <xdr:row>2</xdr:row>
      <xdr:rowOff>520700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77F168-0C50-92DA-B4B0-9AE606C05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1630" y="47625"/>
          <a:ext cx="919220" cy="901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0</xdr:row>
      <xdr:rowOff>82550</xdr:rowOff>
    </xdr:from>
    <xdr:to>
      <xdr:col>0</xdr:col>
      <xdr:colOff>952500</xdr:colOff>
      <xdr:row>2</xdr:row>
      <xdr:rowOff>488950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A6DAF3-3803-3576-68B0-E9AEA91DF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82550"/>
          <a:ext cx="825500" cy="82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715841</xdr:colOff>
      <xdr:row>0</xdr:row>
      <xdr:rowOff>19262</xdr:rowOff>
    </xdr:from>
    <xdr:to>
      <xdr:col>2</xdr:col>
      <xdr:colOff>1276351</xdr:colOff>
      <xdr:row>2</xdr:row>
      <xdr:rowOff>200025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7201A4C8-3513-4B78-86EA-FB892ED8A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8241" y="19262"/>
          <a:ext cx="560510" cy="561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71496</xdr:rowOff>
    </xdr:from>
    <xdr:to>
      <xdr:col>0</xdr:col>
      <xdr:colOff>581025</xdr:colOff>
      <xdr:row>2</xdr:row>
      <xdr:rowOff>146285</xdr:rowOff>
    </xdr:to>
    <xdr:pic>
      <xdr:nvPicPr>
        <xdr:cNvPr id="16" name="0 Imagen">
          <a:extLst>
            <a:ext uri="{FF2B5EF4-FFF2-40B4-BE49-F238E27FC236}">
              <a16:creationId xmlns:a16="http://schemas.microsoft.com/office/drawing/2014/main" id="{5542D8B2-1A05-461F-898B-5685D5311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1496"/>
          <a:ext cx="485775" cy="455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161924</xdr:colOff>
      <xdr:row>0</xdr:row>
      <xdr:rowOff>47625</xdr:rowOff>
    </xdr:from>
    <xdr:to>
      <xdr:col>1</xdr:col>
      <xdr:colOff>542925</xdr:colOff>
      <xdr:row>3</xdr:row>
      <xdr:rowOff>161925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4" y="47625"/>
          <a:ext cx="771526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409575</xdr:colOff>
      <xdr:row>0</xdr:row>
      <xdr:rowOff>57150</xdr:rowOff>
    </xdr:from>
    <xdr:to>
      <xdr:col>5</xdr:col>
      <xdr:colOff>561975</xdr:colOff>
      <xdr:row>3</xdr:row>
      <xdr:rowOff>142875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0" y="57150"/>
          <a:ext cx="8667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workbookViewId="0">
      <selection activeCell="A14" sqref="A14"/>
    </sheetView>
  </sheetViews>
  <sheetFormatPr baseColWidth="10" defaultRowHeight="15" x14ac:dyDescent="0.25"/>
  <cols>
    <col min="1" max="1" width="10.42578125" style="79" customWidth="1"/>
    <col min="2" max="2" width="10.140625" style="79" customWidth="1"/>
    <col min="3" max="3" width="20" style="79" bestFit="1" customWidth="1"/>
    <col min="4" max="4" width="64.85546875" style="79" customWidth="1"/>
    <col min="5" max="5" width="11.140625" style="79" customWidth="1"/>
    <col min="6" max="6" width="10" style="79" customWidth="1"/>
    <col min="7" max="16384" width="11.42578125" style="79"/>
  </cols>
  <sheetData>
    <row r="1" spans="1:13" s="65" customFormat="1" ht="23.25" x14ac:dyDescent="0.35">
      <c r="A1" s="86" t="s">
        <v>51</v>
      </c>
      <c r="B1" s="87"/>
      <c r="C1" s="87"/>
      <c r="D1" s="87"/>
      <c r="E1" s="87"/>
      <c r="F1" s="88"/>
      <c r="G1" s="64"/>
      <c r="H1" s="64"/>
      <c r="I1" s="64"/>
      <c r="J1" s="64"/>
      <c r="K1" s="64"/>
      <c r="L1" s="64"/>
      <c r="M1" s="64"/>
    </row>
    <row r="2" spans="1:13" s="65" customFormat="1" ht="15.75" x14ac:dyDescent="0.25">
      <c r="A2" s="80" t="s">
        <v>0</v>
      </c>
      <c r="B2" s="81"/>
      <c r="C2" s="81"/>
      <c r="D2" s="81"/>
      <c r="E2" s="81"/>
      <c r="F2" s="82"/>
      <c r="G2" s="66"/>
      <c r="H2" s="66"/>
      <c r="I2" s="66"/>
      <c r="J2" s="66"/>
      <c r="K2" s="66"/>
      <c r="L2" s="66"/>
      <c r="M2" s="66"/>
    </row>
    <row r="3" spans="1:13" s="65" customFormat="1" ht="15.75" x14ac:dyDescent="0.25">
      <c r="A3" s="80" t="s">
        <v>1</v>
      </c>
      <c r="B3" s="81"/>
      <c r="C3" s="81"/>
      <c r="D3" s="81"/>
      <c r="E3" s="81"/>
      <c r="F3" s="82"/>
      <c r="G3" s="66"/>
      <c r="H3" s="66"/>
      <c r="I3" s="66"/>
      <c r="J3" s="66"/>
      <c r="K3" s="66"/>
      <c r="L3" s="66"/>
      <c r="M3" s="66"/>
    </row>
    <row r="4" spans="1:13" s="65" customFormat="1" ht="15.75" x14ac:dyDescent="0.25">
      <c r="A4" s="83" t="s">
        <v>95</v>
      </c>
      <c r="B4" s="84"/>
      <c r="C4" s="84"/>
      <c r="D4" s="84"/>
      <c r="E4" s="84"/>
      <c r="F4" s="85"/>
      <c r="G4" s="67"/>
      <c r="H4" s="67"/>
      <c r="I4" s="67"/>
      <c r="J4" s="67"/>
      <c r="K4" s="67"/>
      <c r="L4" s="67"/>
      <c r="M4" s="67"/>
    </row>
    <row r="5" spans="1:13" s="65" customFormat="1" ht="15.75" thickBot="1" x14ac:dyDescent="0.3">
      <c r="A5" s="68" t="s">
        <v>2</v>
      </c>
      <c r="B5" s="68" t="s">
        <v>3</v>
      </c>
      <c r="C5" s="68" t="s">
        <v>4</v>
      </c>
      <c r="D5" s="69" t="s">
        <v>5</v>
      </c>
      <c r="E5" s="68" t="s">
        <v>6</v>
      </c>
      <c r="F5" s="68" t="s">
        <v>7</v>
      </c>
    </row>
    <row r="6" spans="1:13" s="65" customFormat="1" x14ac:dyDescent="0.25">
      <c r="A6" s="70">
        <v>1</v>
      </c>
      <c r="B6" s="70">
        <v>4</v>
      </c>
      <c r="C6" s="70" t="s">
        <v>8</v>
      </c>
      <c r="D6" s="70" t="s">
        <v>16</v>
      </c>
      <c r="E6" s="71">
        <v>50</v>
      </c>
      <c r="F6" s="71">
        <v>200</v>
      </c>
      <c r="G6" s="72"/>
    </row>
    <row r="7" spans="1:13" s="65" customFormat="1" x14ac:dyDescent="0.25">
      <c r="A7" s="73">
        <v>2</v>
      </c>
      <c r="B7" s="73">
        <v>4</v>
      </c>
      <c r="C7" s="73" t="s">
        <v>9</v>
      </c>
      <c r="D7" s="73" t="s">
        <v>16</v>
      </c>
      <c r="E7" s="74">
        <v>50</v>
      </c>
      <c r="F7" s="74">
        <v>200</v>
      </c>
      <c r="G7" s="72"/>
    </row>
    <row r="8" spans="1:13" s="65" customFormat="1" x14ac:dyDescent="0.25">
      <c r="A8" s="73">
        <v>3</v>
      </c>
      <c r="B8" s="73">
        <v>4</v>
      </c>
      <c r="C8" s="73" t="s">
        <v>10</v>
      </c>
      <c r="D8" s="73" t="s">
        <v>16</v>
      </c>
      <c r="E8" s="74">
        <v>50</v>
      </c>
      <c r="F8" s="74">
        <v>200</v>
      </c>
      <c r="G8" s="72"/>
    </row>
    <row r="9" spans="1:13" s="65" customFormat="1" x14ac:dyDescent="0.25">
      <c r="A9" s="73">
        <v>4</v>
      </c>
      <c r="B9" s="73">
        <v>4</v>
      </c>
      <c r="C9" s="73" t="s">
        <v>15</v>
      </c>
      <c r="D9" s="73" t="s">
        <v>16</v>
      </c>
      <c r="E9" s="74">
        <v>50</v>
      </c>
      <c r="F9" s="74">
        <v>200</v>
      </c>
      <c r="G9" s="72"/>
    </row>
    <row r="10" spans="1:13" s="65" customFormat="1" x14ac:dyDescent="0.25">
      <c r="A10" s="73">
        <v>5</v>
      </c>
      <c r="B10" s="73">
        <v>4</v>
      </c>
      <c r="C10" s="73" t="s">
        <v>121</v>
      </c>
      <c r="D10" s="73" t="s">
        <v>16</v>
      </c>
      <c r="E10" s="74">
        <v>50</v>
      </c>
      <c r="F10" s="74">
        <v>200</v>
      </c>
      <c r="G10" s="72"/>
    </row>
    <row r="11" spans="1:13" s="65" customFormat="1" x14ac:dyDescent="0.25">
      <c r="A11" s="73">
        <v>6</v>
      </c>
      <c r="B11" s="73">
        <v>4</v>
      </c>
      <c r="C11" s="73" t="s">
        <v>11</v>
      </c>
      <c r="D11" s="73" t="s">
        <v>122</v>
      </c>
      <c r="E11" s="74">
        <v>70</v>
      </c>
      <c r="F11" s="74">
        <v>280</v>
      </c>
      <c r="G11" s="72"/>
    </row>
    <row r="12" spans="1:13" s="65" customFormat="1" x14ac:dyDescent="0.25">
      <c r="A12" s="73">
        <v>7</v>
      </c>
      <c r="B12" s="73">
        <v>4</v>
      </c>
      <c r="C12" s="73" t="s">
        <v>12</v>
      </c>
      <c r="D12" s="73" t="s">
        <v>19</v>
      </c>
      <c r="E12" s="74">
        <v>80</v>
      </c>
      <c r="F12" s="74">
        <v>320</v>
      </c>
      <c r="G12" s="72"/>
    </row>
    <row r="13" spans="1:13" s="65" customFormat="1" x14ac:dyDescent="0.25">
      <c r="A13" s="73">
        <v>8</v>
      </c>
      <c r="B13" s="73">
        <v>4</v>
      </c>
      <c r="C13" s="73" t="s">
        <v>13</v>
      </c>
      <c r="D13" s="73" t="s">
        <v>19</v>
      </c>
      <c r="E13" s="74">
        <v>80</v>
      </c>
      <c r="F13" s="74">
        <v>320</v>
      </c>
      <c r="G13" s="72"/>
    </row>
    <row r="14" spans="1:13" s="65" customFormat="1" x14ac:dyDescent="0.25">
      <c r="A14" s="73"/>
      <c r="B14" s="73">
        <v>4</v>
      </c>
      <c r="C14" s="73" t="s">
        <v>14</v>
      </c>
      <c r="D14" s="73" t="s">
        <v>16</v>
      </c>
      <c r="E14" s="74">
        <v>50</v>
      </c>
      <c r="F14" s="74">
        <v>200</v>
      </c>
      <c r="G14" s="72"/>
    </row>
    <row r="15" spans="1:13" s="65" customFormat="1" x14ac:dyDescent="0.25">
      <c r="A15" s="73">
        <v>10</v>
      </c>
      <c r="B15" s="73">
        <v>4</v>
      </c>
      <c r="C15" s="73" t="s">
        <v>48</v>
      </c>
      <c r="D15" s="75" t="s">
        <v>123</v>
      </c>
      <c r="E15" s="74">
        <v>80</v>
      </c>
      <c r="F15" s="74">
        <v>320</v>
      </c>
      <c r="G15" s="72"/>
    </row>
    <row r="16" spans="1:13" s="65" customFormat="1" x14ac:dyDescent="0.25">
      <c r="A16" s="73">
        <v>10</v>
      </c>
      <c r="B16" s="73">
        <v>10</v>
      </c>
      <c r="C16" s="73"/>
      <c r="D16" s="73" t="s">
        <v>18</v>
      </c>
      <c r="E16" s="74">
        <v>60</v>
      </c>
      <c r="F16" s="74">
        <v>720</v>
      </c>
      <c r="G16" s="72"/>
    </row>
    <row r="17" spans="1:7" s="65" customFormat="1" ht="15.75" thickBot="1" x14ac:dyDescent="0.3">
      <c r="A17" s="76"/>
      <c r="B17" s="76"/>
      <c r="C17" s="76"/>
      <c r="D17" s="77" t="s">
        <v>17</v>
      </c>
      <c r="E17" s="76"/>
      <c r="F17" s="78">
        <f>SUM(F6:F16)</f>
        <v>3160</v>
      </c>
      <c r="G17" s="72"/>
    </row>
  </sheetData>
  <mergeCells count="4">
    <mergeCell ref="A2:F2"/>
    <mergeCell ref="A3:F3"/>
    <mergeCell ref="A4:F4"/>
    <mergeCell ref="A1:F1"/>
  </mergeCells>
  <pageMargins left="0.7" right="0.7" top="0.75" bottom="0.75" header="0.3" footer="0.3"/>
  <pageSetup paperSize="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CE5B5-2EBE-45CC-BF6E-99D9BADED9D8}">
  <dimension ref="A1:I18"/>
  <sheetViews>
    <sheetView topLeftCell="A4" workbookViewId="0">
      <selection activeCell="L12" sqref="L12"/>
    </sheetView>
  </sheetViews>
  <sheetFormatPr baseColWidth="10" defaultRowHeight="15" x14ac:dyDescent="0.25"/>
  <cols>
    <col min="1" max="1" width="14.5703125" customWidth="1"/>
    <col min="2" max="2" width="26.85546875" customWidth="1"/>
    <col min="3" max="3" width="13.28515625" customWidth="1"/>
    <col min="4" max="4" width="14.140625" customWidth="1"/>
    <col min="5" max="5" width="10.85546875" customWidth="1"/>
    <col min="6" max="6" width="10.42578125" customWidth="1"/>
    <col min="7" max="9" width="10.85546875" hidden="1" customWidth="1"/>
  </cols>
  <sheetData>
    <row r="1" spans="1:9" ht="15.75" x14ac:dyDescent="0.25">
      <c r="A1" s="90" t="s">
        <v>91</v>
      </c>
      <c r="B1" s="90"/>
      <c r="C1" s="90"/>
      <c r="D1" s="90"/>
      <c r="E1" s="90"/>
      <c r="F1" s="90"/>
      <c r="G1" s="90"/>
      <c r="H1" s="90"/>
      <c r="I1" s="90"/>
    </row>
    <row r="2" spans="1:9" ht="15.75" x14ac:dyDescent="0.25">
      <c r="A2" s="90" t="s">
        <v>92</v>
      </c>
      <c r="B2" s="90"/>
      <c r="C2" s="90"/>
      <c r="D2" s="90"/>
      <c r="E2" s="90"/>
      <c r="F2" s="90"/>
      <c r="G2" s="29"/>
      <c r="H2" s="29"/>
      <c r="I2" s="29"/>
    </row>
    <row r="3" spans="1:9" ht="15.75" x14ac:dyDescent="0.25">
      <c r="A3" s="89" t="s">
        <v>96</v>
      </c>
      <c r="B3" s="89"/>
      <c r="C3" s="89"/>
      <c r="D3" s="89"/>
      <c r="E3" s="89"/>
      <c r="F3" s="89"/>
    </row>
    <row r="4" spans="1:9" ht="16.5" customHeight="1" x14ac:dyDescent="0.25">
      <c r="A4" s="38" t="s">
        <v>59</v>
      </c>
      <c r="B4" s="15" t="s">
        <v>60</v>
      </c>
      <c r="C4" s="15" t="s">
        <v>61</v>
      </c>
      <c r="D4" s="15" t="s">
        <v>62</v>
      </c>
      <c r="E4" s="15" t="s">
        <v>63</v>
      </c>
      <c r="F4" s="2" t="s">
        <v>47</v>
      </c>
    </row>
    <row r="5" spans="1:9" ht="60.75" customHeight="1" x14ac:dyDescent="0.25">
      <c r="A5" s="35" t="s">
        <v>46</v>
      </c>
      <c r="B5" s="36" t="s">
        <v>58</v>
      </c>
      <c r="C5" s="36" t="s">
        <v>64</v>
      </c>
      <c r="D5" s="36" t="s">
        <v>65</v>
      </c>
      <c r="E5" s="116">
        <f>44.8+705.55+59.88</f>
        <v>810.2299999999999</v>
      </c>
      <c r="F5" s="37" t="s">
        <v>66</v>
      </c>
    </row>
    <row r="6" spans="1:9" ht="50.25" customHeight="1" x14ac:dyDescent="0.25">
      <c r="A6" s="30" t="s">
        <v>69</v>
      </c>
      <c r="B6" s="5" t="s">
        <v>70</v>
      </c>
      <c r="C6" s="5" t="s">
        <v>67</v>
      </c>
      <c r="D6" s="5" t="s">
        <v>68</v>
      </c>
      <c r="E6" s="5">
        <v>120</v>
      </c>
      <c r="F6" s="31">
        <v>120</v>
      </c>
      <c r="G6" s="22"/>
      <c r="H6" s="16"/>
    </row>
    <row r="7" spans="1:9" ht="58.5" customHeight="1" x14ac:dyDescent="0.25">
      <c r="A7" s="4" t="s">
        <v>57</v>
      </c>
      <c r="B7" s="5" t="s">
        <v>71</v>
      </c>
      <c r="C7" s="39" t="s">
        <v>97</v>
      </c>
      <c r="D7" s="32" t="s">
        <v>98</v>
      </c>
      <c r="E7" s="32">
        <f>647.11+1100.52</f>
        <v>1747.63</v>
      </c>
      <c r="F7" s="31">
        <v>120</v>
      </c>
    </row>
    <row r="8" spans="1:9" s="106" customFormat="1" x14ac:dyDescent="0.25">
      <c r="A8" s="103" t="s">
        <v>72</v>
      </c>
      <c r="B8" s="103"/>
      <c r="C8" s="117"/>
      <c r="D8" s="117"/>
      <c r="E8" s="118">
        <f>SUM(E6:E7)</f>
        <v>1867.63</v>
      </c>
      <c r="F8" s="117"/>
    </row>
    <row r="9" spans="1:9" ht="60" x14ac:dyDescent="0.25">
      <c r="A9" s="33" t="s">
        <v>73</v>
      </c>
      <c r="B9" s="34" t="s">
        <v>74</v>
      </c>
      <c r="C9" s="32" t="s">
        <v>67</v>
      </c>
      <c r="D9" s="32" t="s">
        <v>75</v>
      </c>
      <c r="E9" s="32">
        <v>70.41</v>
      </c>
      <c r="F9" s="31">
        <v>216</v>
      </c>
    </row>
    <row r="10" spans="1:9" ht="45" x14ac:dyDescent="0.25">
      <c r="A10" s="33" t="s">
        <v>99</v>
      </c>
      <c r="B10" s="34" t="s">
        <v>100</v>
      </c>
      <c r="C10" s="32" t="s">
        <v>67</v>
      </c>
      <c r="D10" s="32" t="s">
        <v>101</v>
      </c>
      <c r="E10" s="32">
        <f>8.99+18</f>
        <v>26.990000000000002</v>
      </c>
      <c r="F10" s="31"/>
    </row>
    <row r="11" spans="1:9" ht="45" customHeight="1" x14ac:dyDescent="0.25">
      <c r="A11" s="33" t="s">
        <v>76</v>
      </c>
      <c r="B11" s="34" t="s">
        <v>108</v>
      </c>
      <c r="C11" s="32" t="s">
        <v>67</v>
      </c>
      <c r="D11" s="32" t="s">
        <v>68</v>
      </c>
      <c r="E11" s="32">
        <v>67.5</v>
      </c>
      <c r="F11" s="31">
        <v>216</v>
      </c>
    </row>
    <row r="12" spans="1:9" ht="60.75" customHeight="1" x14ac:dyDescent="0.25">
      <c r="A12" s="33" t="s">
        <v>77</v>
      </c>
      <c r="B12" s="34" t="s">
        <v>102</v>
      </c>
      <c r="C12" s="32" t="s">
        <v>67</v>
      </c>
      <c r="D12" s="32" t="s">
        <v>75</v>
      </c>
      <c r="E12" s="32">
        <v>51.15</v>
      </c>
      <c r="F12" s="31">
        <v>216</v>
      </c>
    </row>
    <row r="13" spans="1:9" ht="42" customHeight="1" x14ac:dyDescent="0.25">
      <c r="A13" s="33" t="s">
        <v>78</v>
      </c>
      <c r="B13" s="34" t="s">
        <v>103</v>
      </c>
      <c r="C13" s="32" t="s">
        <v>67</v>
      </c>
      <c r="D13" s="32" t="s">
        <v>104</v>
      </c>
      <c r="E13" s="32">
        <v>155</v>
      </c>
      <c r="F13" s="31">
        <v>216</v>
      </c>
    </row>
    <row r="14" spans="1:9" ht="42" customHeight="1" x14ac:dyDescent="0.25">
      <c r="A14" s="33" t="s">
        <v>105</v>
      </c>
      <c r="B14" s="34" t="s">
        <v>106</v>
      </c>
      <c r="C14" s="32" t="s">
        <v>90</v>
      </c>
      <c r="D14" s="32" t="s">
        <v>107</v>
      </c>
      <c r="E14" s="32">
        <f>146+1.21</f>
        <v>147.21</v>
      </c>
      <c r="F14" s="31">
        <v>216</v>
      </c>
    </row>
    <row r="15" spans="1:9" s="106" customFormat="1" ht="14.45" customHeight="1" x14ac:dyDescent="0.25">
      <c r="A15" s="119" t="s">
        <v>79</v>
      </c>
      <c r="B15" s="119"/>
      <c r="C15" s="120" t="s">
        <v>80</v>
      </c>
      <c r="D15" s="117"/>
      <c r="E15" s="118">
        <f>SUM(E9:E14)</f>
        <v>518.26</v>
      </c>
      <c r="F15" s="117"/>
    </row>
    <row r="16" spans="1:9" s="115" customFormat="1" ht="15.75" customHeight="1" thickBot="1" x14ac:dyDescent="0.3">
      <c r="A16" s="113" t="s">
        <v>81</v>
      </c>
      <c r="B16" s="113"/>
      <c r="C16" s="113"/>
      <c r="D16" s="113"/>
      <c r="E16" s="121">
        <f>+E5+E8+E15</f>
        <v>3196.12</v>
      </c>
      <c r="F16" s="122"/>
    </row>
    <row r="17" spans="1:1" x14ac:dyDescent="0.25">
      <c r="A17" s="3"/>
    </row>
    <row r="18" spans="1:1" x14ac:dyDescent="0.25">
      <c r="A18" s="3"/>
    </row>
  </sheetData>
  <mergeCells count="5">
    <mergeCell ref="A3:F3"/>
    <mergeCell ref="A15:B15"/>
    <mergeCell ref="A16:D16"/>
    <mergeCell ref="A1:I1"/>
    <mergeCell ref="A2:F2"/>
  </mergeCells>
  <pageMargins left="0.7" right="0.7" top="0.75" bottom="0.75" header="0.3" footer="0.3"/>
  <pageSetup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08167-7874-4FB9-8131-3A5E2839A30E}">
  <dimension ref="A1:C23"/>
  <sheetViews>
    <sheetView topLeftCell="A8" workbookViewId="0">
      <selection activeCell="G17" sqref="G17"/>
    </sheetView>
  </sheetViews>
  <sheetFormatPr baseColWidth="10" defaultRowHeight="15" x14ac:dyDescent="0.25"/>
  <cols>
    <col min="1" max="1" width="19.42578125" customWidth="1"/>
    <col min="2" max="2" width="46.140625" customWidth="1"/>
    <col min="3" max="3" width="18.5703125" customWidth="1"/>
  </cols>
  <sheetData>
    <row r="1" spans="1:3" ht="18.75" x14ac:dyDescent="0.3">
      <c r="B1" s="14" t="s">
        <v>88</v>
      </c>
    </row>
    <row r="2" spans="1:3" x14ac:dyDescent="0.25">
      <c r="B2" s="23" t="s">
        <v>0</v>
      </c>
    </row>
    <row r="3" spans="1:3" ht="41.45" customHeight="1" x14ac:dyDescent="0.25">
      <c r="A3" s="91" t="s">
        <v>115</v>
      </c>
      <c r="B3" s="91"/>
      <c r="C3" s="91"/>
    </row>
    <row r="4" spans="1:3" ht="16.5" customHeight="1" x14ac:dyDescent="0.25">
      <c r="A4" s="27" t="s">
        <v>59</v>
      </c>
      <c r="B4" s="28" t="s">
        <v>22</v>
      </c>
      <c r="C4" s="28" t="s">
        <v>63</v>
      </c>
    </row>
    <row r="5" spans="1:3" x14ac:dyDescent="0.25">
      <c r="A5" s="24" t="s">
        <v>46</v>
      </c>
      <c r="B5" s="25" t="s">
        <v>45</v>
      </c>
      <c r="C5" s="26">
        <v>10747.93</v>
      </c>
    </row>
    <row r="6" spans="1:3" ht="34.5" customHeight="1" x14ac:dyDescent="0.25">
      <c r="A6" s="4" t="s">
        <v>82</v>
      </c>
      <c r="B6" s="5" t="s">
        <v>83</v>
      </c>
      <c r="C6" s="6">
        <v>1447.3</v>
      </c>
    </row>
    <row r="7" spans="1:3" s="106" customFormat="1" ht="27" customHeight="1" x14ac:dyDescent="0.25">
      <c r="A7" s="103"/>
      <c r="B7" s="104" t="s">
        <v>89</v>
      </c>
      <c r="C7" s="105">
        <f>10747.93+1447.3</f>
        <v>12195.23</v>
      </c>
    </row>
    <row r="8" spans="1:3" ht="34.5" customHeight="1" x14ac:dyDescent="0.25">
      <c r="A8" s="4" t="s">
        <v>110</v>
      </c>
      <c r="B8" s="5" t="s">
        <v>109</v>
      </c>
      <c r="C8" s="6">
        <v>120</v>
      </c>
    </row>
    <row r="9" spans="1:3" ht="34.5" customHeight="1" x14ac:dyDescent="0.25">
      <c r="A9" s="4" t="s">
        <v>57</v>
      </c>
      <c r="B9" s="5" t="s">
        <v>71</v>
      </c>
      <c r="C9" s="6">
        <v>170534.67</v>
      </c>
    </row>
    <row r="10" spans="1:3" s="106" customFormat="1" ht="15" customHeight="1" x14ac:dyDescent="0.25">
      <c r="A10" s="107" t="s">
        <v>72</v>
      </c>
      <c r="B10" s="107"/>
      <c r="C10" s="105">
        <f>C9+C8</f>
        <v>170654.67</v>
      </c>
    </row>
    <row r="11" spans="1:3" ht="60.75" customHeight="1" x14ac:dyDescent="0.25">
      <c r="A11" s="4" t="s">
        <v>50</v>
      </c>
      <c r="B11" s="5" t="s">
        <v>84</v>
      </c>
      <c r="C11" s="12">
        <v>1212.56</v>
      </c>
    </row>
    <row r="12" spans="1:3" s="106" customFormat="1" x14ac:dyDescent="0.25">
      <c r="A12" s="108" t="s">
        <v>85</v>
      </c>
      <c r="B12" s="108"/>
      <c r="C12" s="109">
        <f>+C11</f>
        <v>1212.56</v>
      </c>
    </row>
    <row r="13" spans="1:3" s="9" customFormat="1" ht="63" customHeight="1" x14ac:dyDescent="0.25">
      <c r="A13" s="7" t="s">
        <v>86</v>
      </c>
      <c r="B13" s="8" t="s">
        <v>87</v>
      </c>
      <c r="C13" s="13">
        <v>30302.04</v>
      </c>
    </row>
    <row r="14" spans="1:3" s="9" customFormat="1" ht="36" customHeight="1" x14ac:dyDescent="0.25">
      <c r="A14" s="7" t="s">
        <v>73</v>
      </c>
      <c r="B14" s="8" t="s">
        <v>74</v>
      </c>
      <c r="C14" s="13">
        <v>15345.77</v>
      </c>
    </row>
    <row r="15" spans="1:3" s="9" customFormat="1" ht="36" customHeight="1" x14ac:dyDescent="0.25">
      <c r="A15" s="7" t="s">
        <v>99</v>
      </c>
      <c r="B15" s="8" t="s">
        <v>112</v>
      </c>
      <c r="C15" s="13">
        <v>26.99</v>
      </c>
    </row>
    <row r="16" spans="1:3" s="9" customFormat="1" ht="36" customHeight="1" x14ac:dyDescent="0.25">
      <c r="A16" s="7" t="s">
        <v>76</v>
      </c>
      <c r="B16" s="8" t="s">
        <v>114</v>
      </c>
      <c r="C16" s="13">
        <v>67.5</v>
      </c>
    </row>
    <row r="17" spans="1:3" s="9" customFormat="1" ht="28.5" customHeight="1" x14ac:dyDescent="0.25">
      <c r="A17" s="7" t="s">
        <v>77</v>
      </c>
      <c r="B17" s="8" t="s">
        <v>102</v>
      </c>
      <c r="C17" s="13">
        <v>51.15</v>
      </c>
    </row>
    <row r="18" spans="1:3" s="9" customFormat="1" ht="30" customHeight="1" x14ac:dyDescent="0.25">
      <c r="A18" s="7" t="s">
        <v>78</v>
      </c>
      <c r="B18" s="8" t="s">
        <v>111</v>
      </c>
      <c r="C18" s="13">
        <v>155</v>
      </c>
    </row>
    <row r="19" spans="1:3" s="9" customFormat="1" ht="30" customHeight="1" x14ac:dyDescent="0.25">
      <c r="A19" s="40" t="s">
        <v>105</v>
      </c>
      <c r="B19" s="41" t="s">
        <v>113</v>
      </c>
      <c r="C19" s="13">
        <v>147.21</v>
      </c>
    </row>
    <row r="20" spans="1:3" s="106" customFormat="1" x14ac:dyDescent="0.25">
      <c r="A20" s="110" t="s">
        <v>79</v>
      </c>
      <c r="B20" s="111"/>
      <c r="C20" s="112">
        <f>SUM(C13:C19)</f>
        <v>46095.659999999996</v>
      </c>
    </row>
    <row r="21" spans="1:3" s="115" customFormat="1" ht="15.75" thickBot="1" x14ac:dyDescent="0.3">
      <c r="A21" s="113" t="s">
        <v>81</v>
      </c>
      <c r="B21" s="113"/>
      <c r="C21" s="114">
        <f>+C12+C10+C6+C5+C20</f>
        <v>230158.12</v>
      </c>
    </row>
    <row r="22" spans="1:3" s="9" customFormat="1" x14ac:dyDescent="0.25">
      <c r="A22" s="10"/>
      <c r="B22" s="10"/>
      <c r="C22" s="11"/>
    </row>
    <row r="23" spans="1:3" s="9" customFormat="1" x14ac:dyDescent="0.25">
      <c r="A23" s="10"/>
      <c r="B23" s="10"/>
      <c r="C23" s="11"/>
    </row>
  </sheetData>
  <mergeCells count="5">
    <mergeCell ref="A3:C3"/>
    <mergeCell ref="A10:B10"/>
    <mergeCell ref="A12:B12"/>
    <mergeCell ref="A20:B20"/>
    <mergeCell ref="A21:B21"/>
  </mergeCells>
  <pageMargins left="0.98425196850393704" right="0.59055118110236227" top="0.74803149606299213" bottom="0.74803149606299213" header="0.31496062992125984" footer="0.31496062992125984"/>
  <pageSetup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44055-C494-431A-A2B3-74D2FF7282E0}">
  <dimension ref="A1:E12"/>
  <sheetViews>
    <sheetView tabSelected="1" workbookViewId="0">
      <selection activeCell="H23" sqref="H23"/>
    </sheetView>
  </sheetViews>
  <sheetFormatPr baseColWidth="10" defaultRowHeight="15" x14ac:dyDescent="0.25"/>
  <cols>
    <col min="1" max="1" width="12.5703125" customWidth="1"/>
    <col min="2" max="2" width="46.85546875" customWidth="1"/>
    <col min="3" max="3" width="20.5703125" customWidth="1"/>
  </cols>
  <sheetData>
    <row r="1" spans="1:5" ht="15" customHeight="1" x14ac:dyDescent="0.25">
      <c r="A1" s="96" t="s">
        <v>91</v>
      </c>
      <c r="B1" s="96"/>
      <c r="C1" s="96"/>
    </row>
    <row r="2" spans="1:5" ht="15" customHeight="1" x14ac:dyDescent="0.25">
      <c r="A2" s="95" t="s">
        <v>93</v>
      </c>
      <c r="B2" s="95"/>
      <c r="C2" s="95"/>
    </row>
    <row r="3" spans="1:5" ht="18.75" customHeight="1" thickBot="1" x14ac:dyDescent="0.3">
      <c r="A3" s="92" t="s">
        <v>116</v>
      </c>
      <c r="B3" s="93"/>
      <c r="C3" s="94"/>
    </row>
    <row r="4" spans="1:5" x14ac:dyDescent="0.25">
      <c r="A4" s="17"/>
      <c r="B4" s="17" t="s">
        <v>94</v>
      </c>
      <c r="C4" s="17"/>
    </row>
    <row r="5" spans="1:5" ht="27.75" customHeight="1" x14ac:dyDescent="0.25">
      <c r="A5" s="21" t="s">
        <v>57</v>
      </c>
      <c r="B5" s="19" t="s">
        <v>117</v>
      </c>
      <c r="C5" s="20">
        <v>52052.13</v>
      </c>
    </row>
    <row r="6" spans="1:5" ht="47.25" customHeight="1" x14ac:dyDescent="0.25">
      <c r="A6" s="21" t="s">
        <v>46</v>
      </c>
      <c r="B6" s="19" t="s">
        <v>118</v>
      </c>
      <c r="C6" s="20">
        <v>411172.9</v>
      </c>
    </row>
    <row r="7" spans="1:5" ht="36" customHeight="1" x14ac:dyDescent="0.25">
      <c r="A7" s="18">
        <v>160164008</v>
      </c>
      <c r="B7" s="19" t="s">
        <v>119</v>
      </c>
      <c r="C7" s="20">
        <v>32000.02</v>
      </c>
    </row>
    <row r="8" spans="1:5" hidden="1" x14ac:dyDescent="0.25">
      <c r="A8" s="18"/>
      <c r="B8" s="18"/>
      <c r="C8" s="18"/>
    </row>
    <row r="9" spans="1:5" s="115" customFormat="1" ht="15.75" thickBot="1" x14ac:dyDescent="0.3">
      <c r="A9" s="123"/>
      <c r="B9" s="123"/>
      <c r="C9" s="124">
        <f>SUM(C5:C8)</f>
        <v>495225.05000000005</v>
      </c>
    </row>
    <row r="12" spans="1:5" x14ac:dyDescent="0.25">
      <c r="E12" s="1"/>
    </row>
  </sheetData>
  <mergeCells count="3">
    <mergeCell ref="A3:C3"/>
    <mergeCell ref="A2:C2"/>
    <mergeCell ref="A1:C1"/>
  </mergeCells>
  <pageMargins left="0.98425196850393704" right="0.59055118110236227" top="0.74803149606299213" bottom="0.74803149606299213" header="0.31496062992125984" footer="0.31496062992125984"/>
  <pageSetup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8"/>
  <sheetViews>
    <sheetView workbookViewId="0">
      <selection activeCell="K17" sqref="K17"/>
    </sheetView>
  </sheetViews>
  <sheetFormatPr baseColWidth="10" defaultRowHeight="15" x14ac:dyDescent="0.25"/>
  <cols>
    <col min="1" max="1" width="5.85546875" style="9" customWidth="1"/>
    <col min="2" max="2" width="10.42578125" style="9" customWidth="1"/>
    <col min="3" max="3" width="14.5703125" style="9" customWidth="1"/>
    <col min="4" max="4" width="66.85546875" style="9" customWidth="1"/>
    <col min="5" max="5" width="10.7109375" style="9" customWidth="1"/>
    <col min="6" max="6" width="10.140625" style="9" customWidth="1"/>
    <col min="7" max="16384" width="11.42578125" style="9"/>
  </cols>
  <sheetData>
    <row r="1" spans="1:13" s="44" customFormat="1" ht="23.25" x14ac:dyDescent="0.35">
      <c r="A1" s="97" t="s">
        <v>52</v>
      </c>
      <c r="B1" s="97"/>
      <c r="C1" s="97"/>
      <c r="D1" s="97"/>
      <c r="E1" s="97"/>
      <c r="F1" s="97"/>
      <c r="G1" s="45"/>
      <c r="H1" s="46"/>
      <c r="I1" s="46"/>
      <c r="J1" s="46"/>
      <c r="K1" s="46"/>
      <c r="L1" s="46"/>
      <c r="M1" s="46"/>
    </row>
    <row r="2" spans="1:13" s="44" customFormat="1" ht="15.75" x14ac:dyDescent="0.25">
      <c r="A2" s="98" t="s">
        <v>0</v>
      </c>
      <c r="B2" s="98"/>
      <c r="C2" s="98"/>
      <c r="D2" s="98"/>
      <c r="E2" s="98"/>
      <c r="F2" s="98"/>
      <c r="G2" s="42"/>
      <c r="H2" s="43"/>
      <c r="I2" s="43"/>
      <c r="J2" s="43"/>
      <c r="K2" s="43"/>
      <c r="L2" s="43"/>
      <c r="M2" s="43"/>
    </row>
    <row r="3" spans="1:13" s="44" customFormat="1" ht="15.75" x14ac:dyDescent="0.25">
      <c r="A3" s="98" t="s">
        <v>56</v>
      </c>
      <c r="B3" s="98"/>
      <c r="C3" s="98"/>
      <c r="D3" s="98"/>
      <c r="E3" s="98"/>
      <c r="F3" s="98"/>
      <c r="G3" s="42"/>
      <c r="H3" s="43"/>
      <c r="I3" s="43"/>
      <c r="J3" s="43"/>
      <c r="K3" s="43"/>
      <c r="L3" s="43"/>
      <c r="M3" s="43"/>
    </row>
    <row r="4" spans="1:13" s="44" customFormat="1" ht="16.5" thickBot="1" x14ac:dyDescent="0.3">
      <c r="A4" s="98" t="s">
        <v>95</v>
      </c>
      <c r="B4" s="98"/>
      <c r="C4" s="98"/>
      <c r="D4" s="98"/>
      <c r="E4" s="98"/>
      <c r="F4" s="98"/>
      <c r="G4" s="42"/>
      <c r="H4" s="43"/>
      <c r="I4" s="43"/>
      <c r="J4" s="43"/>
      <c r="K4" s="43"/>
      <c r="L4" s="43"/>
      <c r="M4" s="43"/>
    </row>
    <row r="5" spans="1:13" s="44" customFormat="1" x14ac:dyDescent="0.25">
      <c r="A5" s="48" t="s">
        <v>2</v>
      </c>
      <c r="B5" s="49" t="s">
        <v>20</v>
      </c>
      <c r="C5" s="50" t="s">
        <v>21</v>
      </c>
      <c r="D5" s="50" t="s">
        <v>22</v>
      </c>
      <c r="E5" s="51" t="s">
        <v>23</v>
      </c>
      <c r="F5" s="51" t="s">
        <v>17</v>
      </c>
      <c r="G5" s="47"/>
    </row>
    <row r="6" spans="1:13" s="44" customFormat="1" x14ac:dyDescent="0.25">
      <c r="A6" s="52">
        <v>1</v>
      </c>
      <c r="B6" s="52">
        <v>3</v>
      </c>
      <c r="C6" s="53" t="s">
        <v>8</v>
      </c>
      <c r="D6" s="53" t="s">
        <v>26</v>
      </c>
      <c r="E6" s="54">
        <v>40</v>
      </c>
      <c r="F6" s="54">
        <f>E6*B6</f>
        <v>120</v>
      </c>
      <c r="G6" s="47"/>
    </row>
    <row r="7" spans="1:13" s="44" customFormat="1" x14ac:dyDescent="0.25">
      <c r="A7" s="52">
        <v>2</v>
      </c>
      <c r="B7" s="52">
        <v>3</v>
      </c>
      <c r="C7" s="53" t="s">
        <v>24</v>
      </c>
      <c r="D7" s="53" t="s">
        <v>27</v>
      </c>
      <c r="E7" s="54">
        <v>40</v>
      </c>
      <c r="F7" s="54">
        <f t="shared" ref="F7:F27" si="0">E7*B7</f>
        <v>120</v>
      </c>
      <c r="G7" s="47"/>
    </row>
    <row r="8" spans="1:13" s="44" customFormat="1" x14ac:dyDescent="0.25">
      <c r="A8" s="52">
        <v>3</v>
      </c>
      <c r="B8" s="52">
        <v>3</v>
      </c>
      <c r="C8" s="53" t="s">
        <v>25</v>
      </c>
      <c r="D8" s="53" t="s">
        <v>28</v>
      </c>
      <c r="E8" s="54">
        <v>40</v>
      </c>
      <c r="F8" s="54">
        <f t="shared" si="0"/>
        <v>120</v>
      </c>
      <c r="G8" s="47"/>
    </row>
    <row r="9" spans="1:13" s="44" customFormat="1" x14ac:dyDescent="0.25">
      <c r="A9" s="52">
        <v>5</v>
      </c>
      <c r="B9" s="52">
        <v>3</v>
      </c>
      <c r="C9" s="101" t="s">
        <v>12</v>
      </c>
      <c r="D9" s="53" t="s">
        <v>29</v>
      </c>
      <c r="E9" s="54">
        <v>40</v>
      </c>
      <c r="F9" s="54">
        <f t="shared" si="0"/>
        <v>120</v>
      </c>
      <c r="G9" s="47"/>
    </row>
    <row r="10" spans="1:13" s="44" customFormat="1" x14ac:dyDescent="0.25">
      <c r="A10" s="52">
        <v>6</v>
      </c>
      <c r="B10" s="52">
        <v>3</v>
      </c>
      <c r="C10" s="101"/>
      <c r="D10" s="53" t="s">
        <v>29</v>
      </c>
      <c r="E10" s="54">
        <v>40</v>
      </c>
      <c r="F10" s="54">
        <f t="shared" si="0"/>
        <v>120</v>
      </c>
      <c r="G10" s="47"/>
    </row>
    <row r="11" spans="1:13" s="44" customFormat="1" x14ac:dyDescent="0.25">
      <c r="A11" s="52">
        <v>7</v>
      </c>
      <c r="B11" s="52">
        <v>3</v>
      </c>
      <c r="C11" s="101"/>
      <c r="D11" s="53" t="s">
        <v>30</v>
      </c>
      <c r="E11" s="54">
        <v>40</v>
      </c>
      <c r="F11" s="54">
        <f t="shared" si="0"/>
        <v>120</v>
      </c>
      <c r="G11" s="47"/>
    </row>
    <row r="12" spans="1:13" s="44" customFormat="1" x14ac:dyDescent="0.25">
      <c r="A12" s="52">
        <v>8</v>
      </c>
      <c r="B12" s="52">
        <v>3</v>
      </c>
      <c r="C12" s="53" t="s">
        <v>49</v>
      </c>
      <c r="D12" s="53" t="s">
        <v>31</v>
      </c>
      <c r="E12" s="54">
        <v>40</v>
      </c>
      <c r="F12" s="54">
        <f t="shared" si="0"/>
        <v>120</v>
      </c>
      <c r="G12" s="47"/>
    </row>
    <row r="13" spans="1:13" s="44" customFormat="1" ht="26.25" x14ac:dyDescent="0.25">
      <c r="A13" s="52">
        <v>9</v>
      </c>
      <c r="B13" s="52">
        <v>3</v>
      </c>
      <c r="C13" s="55" t="s">
        <v>35</v>
      </c>
      <c r="D13" s="53" t="s">
        <v>32</v>
      </c>
      <c r="E13" s="54">
        <v>40</v>
      </c>
      <c r="F13" s="54">
        <f t="shared" si="0"/>
        <v>120</v>
      </c>
      <c r="G13" s="47"/>
    </row>
    <row r="14" spans="1:13" s="44" customFormat="1" x14ac:dyDescent="0.25">
      <c r="A14" s="52">
        <v>10</v>
      </c>
      <c r="B14" s="52">
        <v>3</v>
      </c>
      <c r="C14" s="100" t="s">
        <v>124</v>
      </c>
      <c r="D14" s="53" t="s">
        <v>33</v>
      </c>
      <c r="E14" s="54">
        <v>40</v>
      </c>
      <c r="F14" s="54">
        <f t="shared" si="0"/>
        <v>120</v>
      </c>
      <c r="G14" s="47"/>
    </row>
    <row r="15" spans="1:13" s="44" customFormat="1" x14ac:dyDescent="0.25">
      <c r="A15" s="52">
        <v>11</v>
      </c>
      <c r="B15" s="52">
        <v>3</v>
      </c>
      <c r="C15" s="100"/>
      <c r="D15" s="53" t="s">
        <v>34</v>
      </c>
      <c r="E15" s="54">
        <v>40</v>
      </c>
      <c r="F15" s="54">
        <f t="shared" si="0"/>
        <v>120</v>
      </c>
      <c r="G15" s="47"/>
    </row>
    <row r="16" spans="1:13" s="44" customFormat="1" ht="26.25" x14ac:dyDescent="0.25">
      <c r="A16" s="52">
        <v>12</v>
      </c>
      <c r="B16" s="52">
        <v>3</v>
      </c>
      <c r="C16" s="56" t="s">
        <v>36</v>
      </c>
      <c r="D16" s="53" t="s">
        <v>44</v>
      </c>
      <c r="E16" s="54">
        <v>40</v>
      </c>
      <c r="F16" s="54">
        <f t="shared" si="0"/>
        <v>120</v>
      </c>
      <c r="G16" s="47"/>
    </row>
    <row r="17" spans="1:7" s="44" customFormat="1" ht="26.25" x14ac:dyDescent="0.25">
      <c r="A17" s="52">
        <v>13</v>
      </c>
      <c r="B17" s="52">
        <v>3</v>
      </c>
      <c r="C17" s="56" t="s">
        <v>36</v>
      </c>
      <c r="D17" s="53" t="s">
        <v>125</v>
      </c>
      <c r="E17" s="54">
        <v>40</v>
      </c>
      <c r="F17" s="54">
        <f t="shared" si="0"/>
        <v>120</v>
      </c>
      <c r="G17" s="47"/>
    </row>
    <row r="18" spans="1:7" s="1" customFormat="1" x14ac:dyDescent="0.25">
      <c r="A18" s="57">
        <v>14</v>
      </c>
      <c r="B18" s="52">
        <v>3</v>
      </c>
      <c r="C18" s="101" t="s">
        <v>37</v>
      </c>
      <c r="D18" s="58" t="s">
        <v>55</v>
      </c>
      <c r="E18" s="54">
        <v>40</v>
      </c>
      <c r="F18" s="54">
        <f t="shared" si="0"/>
        <v>120</v>
      </c>
      <c r="G18" s="22"/>
    </row>
    <row r="19" spans="1:7" s="44" customFormat="1" x14ac:dyDescent="0.25">
      <c r="A19" s="52">
        <v>15</v>
      </c>
      <c r="B19" s="52">
        <v>3</v>
      </c>
      <c r="C19" s="101"/>
      <c r="D19" s="53" t="s">
        <v>34</v>
      </c>
      <c r="E19" s="54">
        <v>40</v>
      </c>
      <c r="F19" s="54">
        <f t="shared" si="0"/>
        <v>120</v>
      </c>
      <c r="G19" s="47"/>
    </row>
    <row r="20" spans="1:7" s="44" customFormat="1" x14ac:dyDescent="0.25">
      <c r="A20" s="52">
        <v>16</v>
      </c>
      <c r="B20" s="52">
        <v>3</v>
      </c>
      <c r="C20" s="102" t="s">
        <v>38</v>
      </c>
      <c r="D20" s="53" t="s">
        <v>43</v>
      </c>
      <c r="E20" s="54">
        <v>40</v>
      </c>
      <c r="F20" s="54">
        <f t="shared" si="0"/>
        <v>120</v>
      </c>
      <c r="G20" s="47"/>
    </row>
    <row r="21" spans="1:7" s="44" customFormat="1" x14ac:dyDescent="0.25">
      <c r="A21" s="52">
        <v>17</v>
      </c>
      <c r="B21" s="52">
        <v>3</v>
      </c>
      <c r="C21" s="102"/>
      <c r="D21" s="53" t="s">
        <v>55</v>
      </c>
      <c r="E21" s="54">
        <v>40</v>
      </c>
      <c r="F21" s="54">
        <f t="shared" si="0"/>
        <v>120</v>
      </c>
      <c r="G21" s="47"/>
    </row>
    <row r="22" spans="1:7" s="44" customFormat="1" x14ac:dyDescent="0.25">
      <c r="A22" s="52">
        <v>18</v>
      </c>
      <c r="B22" s="52">
        <v>3</v>
      </c>
      <c r="C22" s="102"/>
      <c r="D22" s="53" t="s">
        <v>54</v>
      </c>
      <c r="E22" s="54">
        <v>40</v>
      </c>
      <c r="F22" s="54">
        <f t="shared" si="0"/>
        <v>120</v>
      </c>
      <c r="G22" s="47"/>
    </row>
    <row r="23" spans="1:7" s="44" customFormat="1" x14ac:dyDescent="0.25">
      <c r="A23" s="52">
        <v>19</v>
      </c>
      <c r="B23" s="52">
        <v>3</v>
      </c>
      <c r="C23" s="53" t="s">
        <v>120</v>
      </c>
      <c r="D23" s="53" t="s">
        <v>42</v>
      </c>
      <c r="E23" s="54">
        <v>40</v>
      </c>
      <c r="F23" s="54">
        <f t="shared" si="0"/>
        <v>120</v>
      </c>
      <c r="G23" s="47"/>
    </row>
    <row r="24" spans="1:7" s="44" customFormat="1" x14ac:dyDescent="0.25">
      <c r="A24" s="52">
        <v>20</v>
      </c>
      <c r="B24" s="52">
        <v>3</v>
      </c>
      <c r="C24" s="53" t="s">
        <v>39</v>
      </c>
      <c r="D24" s="53" t="s">
        <v>41</v>
      </c>
      <c r="E24" s="54">
        <v>40</v>
      </c>
      <c r="F24" s="54">
        <f t="shared" si="0"/>
        <v>120</v>
      </c>
      <c r="G24" s="47"/>
    </row>
    <row r="25" spans="1:7" s="44" customFormat="1" x14ac:dyDescent="0.25">
      <c r="A25" s="52">
        <v>21</v>
      </c>
      <c r="B25" s="52">
        <v>3</v>
      </c>
      <c r="C25" s="53" t="s">
        <v>53</v>
      </c>
      <c r="D25" s="53" t="s">
        <v>54</v>
      </c>
      <c r="E25" s="54">
        <v>40</v>
      </c>
      <c r="F25" s="54">
        <f t="shared" si="0"/>
        <v>120</v>
      </c>
      <c r="G25" s="47"/>
    </row>
    <row r="26" spans="1:7" s="44" customFormat="1" x14ac:dyDescent="0.25">
      <c r="A26" s="52">
        <v>22</v>
      </c>
      <c r="B26" s="52">
        <v>16</v>
      </c>
      <c r="C26" s="53" t="s">
        <v>40</v>
      </c>
      <c r="D26" s="53" t="s">
        <v>127</v>
      </c>
      <c r="E26" s="54">
        <v>25</v>
      </c>
      <c r="F26" s="54">
        <f t="shared" si="0"/>
        <v>400</v>
      </c>
      <c r="G26" s="47"/>
    </row>
    <row r="27" spans="1:7" s="44" customFormat="1" x14ac:dyDescent="0.25">
      <c r="A27" s="52">
        <v>23</v>
      </c>
      <c r="B27" s="59">
        <v>3</v>
      </c>
      <c r="C27" s="60" t="s">
        <v>12</v>
      </c>
      <c r="D27" s="60" t="s">
        <v>126</v>
      </c>
      <c r="E27" s="61">
        <v>150</v>
      </c>
      <c r="F27" s="54">
        <f t="shared" si="0"/>
        <v>450</v>
      </c>
      <c r="G27" s="47"/>
    </row>
    <row r="28" spans="1:7" s="44" customFormat="1" ht="15.75" thickBot="1" x14ac:dyDescent="0.3">
      <c r="A28" s="62"/>
      <c r="B28" s="99" t="s">
        <v>17</v>
      </c>
      <c r="C28" s="99"/>
      <c r="D28" s="99"/>
      <c r="E28" s="99"/>
      <c r="F28" s="63">
        <f>SUM(F6:F27)</f>
        <v>3250</v>
      </c>
      <c r="G28" s="47"/>
    </row>
  </sheetData>
  <mergeCells count="9">
    <mergeCell ref="A1:F1"/>
    <mergeCell ref="A2:F2"/>
    <mergeCell ref="A3:F3"/>
    <mergeCell ref="A4:F4"/>
    <mergeCell ref="B28:E28"/>
    <mergeCell ref="C14:C15"/>
    <mergeCell ref="C18:C19"/>
    <mergeCell ref="C9:C11"/>
    <mergeCell ref="C20:C22"/>
  </mergeCells>
  <pageMargins left="0.98425196850393704" right="0.59055118110236227" top="0.74803149606299213" bottom="0.74803149606299213" header="0.31496062992125984" footer="0.31496062992125984"/>
  <pageSetup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Hoja1</vt:lpstr>
      <vt:lpstr>Hoja2</vt:lpstr>
      <vt:lpstr>Hoja4</vt:lpstr>
      <vt:lpstr>Hoja5</vt:lpstr>
      <vt:lpstr>Hoja3</vt:lpstr>
      <vt:lpstr>Hoja3!Área_de_impresión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DeChocho</dc:creator>
  <cp:lastModifiedBy>Presupuesto San Jorge</cp:lastModifiedBy>
  <cp:lastPrinted>2024-01-10T20:25:47Z</cp:lastPrinted>
  <dcterms:created xsi:type="dcterms:W3CDTF">2019-10-28T00:36:08Z</dcterms:created>
  <dcterms:modified xsi:type="dcterms:W3CDTF">2024-01-10T20:27:03Z</dcterms:modified>
</cp:coreProperties>
</file>