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  MUNICIPAL 2023\"/>
    </mc:Choice>
  </mc:AlternateContent>
  <xr:revisionPtr revIDLastSave="0" documentId="13_ncr:1_{AC944D3E-BFE8-4208-8377-76D128CB38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33" i="2"/>
  <c r="E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20" i="2"/>
  <c r="F18" i="2"/>
  <c r="F17" i="2"/>
  <c r="F16" i="2"/>
  <c r="F15" i="2"/>
  <c r="F14" i="2"/>
  <c r="F13" i="2"/>
  <c r="F12" i="2"/>
  <c r="F11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F9" i="2"/>
  <c r="E10" i="2"/>
  <c r="E9" i="2"/>
  <c r="F8" i="2"/>
  <c r="E8" i="2"/>
  <c r="G7" i="2"/>
  <c r="F7" i="2"/>
  <c r="E7" i="2"/>
  <c r="H32" i="1"/>
  <c r="C32" i="1"/>
  <c r="D32" i="1"/>
  <c r="E32" i="1"/>
  <c r="G32" i="1"/>
  <c r="F32" i="1"/>
  <c r="H31" i="1"/>
  <c r="F31" i="1"/>
  <c r="D31" i="1"/>
  <c r="H30" i="1"/>
  <c r="F30" i="1"/>
  <c r="D30" i="1"/>
  <c r="E30" i="1" s="1"/>
  <c r="H29" i="1"/>
  <c r="F29" i="1"/>
  <c r="D29" i="1"/>
  <c r="H28" i="1"/>
  <c r="F28" i="1"/>
  <c r="D28" i="1"/>
  <c r="H27" i="1"/>
  <c r="F27" i="1"/>
  <c r="D27" i="1"/>
  <c r="E27" i="1" s="1"/>
  <c r="H26" i="1"/>
  <c r="F26" i="1"/>
  <c r="D26" i="1"/>
  <c r="E26" i="1" s="1"/>
  <c r="H25" i="1"/>
  <c r="F25" i="1"/>
  <c r="D25" i="1"/>
  <c r="H24" i="1"/>
  <c r="F24" i="1"/>
  <c r="D24" i="1"/>
  <c r="H23" i="1"/>
  <c r="F23" i="1"/>
  <c r="D23" i="1"/>
  <c r="H22" i="1"/>
  <c r="F22" i="1"/>
  <c r="D22" i="1"/>
  <c r="E22" i="1" s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E16" i="1" s="1"/>
  <c r="H15" i="1"/>
  <c r="F15" i="1"/>
  <c r="D15" i="1"/>
  <c r="H14" i="1"/>
  <c r="F14" i="1"/>
  <c r="D14" i="1"/>
  <c r="E14" i="1" s="1"/>
  <c r="H13" i="1"/>
  <c r="F13" i="1"/>
  <c r="D13" i="1"/>
  <c r="E13" i="1" s="1"/>
  <c r="H12" i="1"/>
  <c r="F11" i="1"/>
  <c r="F10" i="1"/>
  <c r="F9" i="1"/>
  <c r="F12" i="1"/>
  <c r="H10" i="1"/>
  <c r="E11" i="1"/>
  <c r="F8" i="1"/>
  <c r="F7" i="1"/>
  <c r="H7" i="1"/>
  <c r="H8" i="1"/>
  <c r="G9" i="1"/>
  <c r="E9" i="1"/>
  <c r="G12" i="1"/>
  <c r="E12" i="1"/>
  <c r="D12" i="1"/>
  <c r="D8" i="1"/>
  <c r="D9" i="1"/>
  <c r="D10" i="1"/>
  <c r="D11" i="1"/>
  <c r="H9" i="1"/>
  <c r="E10" i="1"/>
  <c r="E8" i="1"/>
  <c r="D7" i="1"/>
  <c r="H6" i="1"/>
  <c r="F6" i="1"/>
  <c r="D6" i="1"/>
  <c r="E20" i="1"/>
  <c r="E29" i="1"/>
  <c r="E28" i="1"/>
  <c r="E23" i="1"/>
  <c r="E21" i="1"/>
  <c r="E19" i="1"/>
  <c r="E17" i="1"/>
  <c r="E15" i="1"/>
  <c r="E7" i="1"/>
  <c r="C33" i="2"/>
  <c r="E6" i="1" l="1"/>
  <c r="E25" i="1"/>
  <c r="E18" i="1"/>
  <c r="E24" i="1"/>
  <c r="D33" i="2"/>
  <c r="E31" i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33" i="2" s="1"/>
  <c r="G9" i="2"/>
  <c r="G8" i="2"/>
  <c r="G27" i="1" l="1"/>
  <c r="G23" i="1"/>
  <c r="G18" i="1"/>
  <c r="G31" i="1"/>
  <c r="G29" i="1"/>
  <c r="G28" i="1"/>
  <c r="G26" i="1"/>
  <c r="G25" i="1"/>
  <c r="G24" i="1"/>
  <c r="G22" i="1"/>
  <c r="G21" i="1"/>
  <c r="G20" i="1"/>
  <c r="G19" i="1"/>
  <c r="G13" i="1"/>
  <c r="G11" i="1"/>
  <c r="H11" i="1" s="1"/>
  <c r="G30" i="1" l="1"/>
  <c r="G14" i="1"/>
  <c r="G17" i="1"/>
  <c r="G16" i="1"/>
  <c r="G7" i="1"/>
  <c r="G8" i="1"/>
  <c r="G10" i="1"/>
  <c r="G15" i="1" l="1"/>
  <c r="G6" i="1" l="1"/>
</calcChain>
</file>

<file path=xl/sharedStrings.xml><?xml version="1.0" encoding="utf-8"?>
<sst xmlns="http://schemas.openxmlformats.org/spreadsheetml/2006/main" count="89" uniqueCount="80">
  <si>
    <t xml:space="preserve"> </t>
  </si>
  <si>
    <t xml:space="preserve">CODIGO </t>
  </si>
  <si>
    <t xml:space="preserve">DESCRIPCION </t>
  </si>
  <si>
    <t>DICIEMBRE</t>
  </si>
  <si>
    <t xml:space="preserve">DE COMERCIO </t>
  </si>
  <si>
    <t xml:space="preserve"> PROMEDIO  MENSUAL </t>
  </si>
  <si>
    <t>DE INDUSTRIA</t>
  </si>
  <si>
    <t xml:space="preserve">DE SERVICIOS </t>
  </si>
  <si>
    <t>BARES Y RESTAURANTES</t>
  </si>
  <si>
    <t>MEDICOS Y HOSPITALARIOS</t>
  </si>
  <si>
    <t xml:space="preserve">SERVICIOS PROFESIONALES </t>
  </si>
  <si>
    <t>VIALIDAD</t>
  </si>
  <si>
    <t>POR SERV. DE VISADO Y CERT</t>
  </si>
  <si>
    <t>POR EXPE, DE DOCUMENTO DE IDEN</t>
  </si>
  <si>
    <t>ALUMBRADO PUBLICO</t>
  </si>
  <si>
    <t xml:space="preserve">ASEO PUBLICO </t>
  </si>
  <si>
    <t>CEMENTERIOS MUNICIPALES</t>
  </si>
  <si>
    <t>FIESTAS</t>
  </si>
  <si>
    <t>PAVIMENTACION</t>
  </si>
  <si>
    <t xml:space="preserve">POSTES TORRES Y ANTENAS </t>
  </si>
  <si>
    <t>RASTRO Y TIANGUE</t>
  </si>
  <si>
    <t>SOMBRAS Y PARADAS DE BUSES</t>
  </si>
  <si>
    <t>TASAS DIVERSAS</t>
  </si>
  <si>
    <t>PERMISOS Y LICIENCIAS MUNICIPALES</t>
  </si>
  <si>
    <t>COTEJO DE FIERROS</t>
  </si>
  <si>
    <t>SERVICIOS DIVERSOS</t>
  </si>
  <si>
    <t>MULTAS POR MORA DE IMPUESTO</t>
  </si>
  <si>
    <t>INTERESES POR MORA DE IMPUESTOS</t>
  </si>
  <si>
    <t>MULTAS POR REGISTRO CIVIL</t>
  </si>
  <si>
    <t xml:space="preserve">ARRENDAMIENTO DE BIENES INMUEBLES </t>
  </si>
  <si>
    <t>INGRESOS DIVERSOS</t>
  </si>
  <si>
    <t xml:space="preserve">ALCALDIA MUNICIPAL DE SAN JORGE </t>
  </si>
  <si>
    <t xml:space="preserve">DEPARTAMENTO DE SAN MIGUEL </t>
  </si>
  <si>
    <t>CODIGO</t>
  </si>
  <si>
    <t>CLASIFICACION DE INGRESOS</t>
  </si>
  <si>
    <t>11801</t>
  </si>
  <si>
    <t>Comercio</t>
  </si>
  <si>
    <t>Industria</t>
  </si>
  <si>
    <t>Servicios</t>
  </si>
  <si>
    <t>11806</t>
  </si>
  <si>
    <t>Bares y Restaurantes</t>
  </si>
  <si>
    <t>Medicos Hospitalarios</t>
  </si>
  <si>
    <t>11814</t>
  </si>
  <si>
    <t>Servicios Profesionales</t>
  </si>
  <si>
    <t>11818</t>
  </si>
  <si>
    <t>Vialidades</t>
  </si>
  <si>
    <t>Servicios de Certif. y Autenticidad de Registros</t>
  </si>
  <si>
    <t>Expedicion de Documentos de Identidad</t>
  </si>
  <si>
    <t>Alumbrado Público</t>
  </si>
  <si>
    <t>Aseo Público</t>
  </si>
  <si>
    <t>Cementerios Municipales</t>
  </si>
  <si>
    <t xml:space="preserve">Fiestas </t>
  </si>
  <si>
    <t>Pavimentacion y Adoquinado</t>
  </si>
  <si>
    <t>Postes, Torres y Antenas</t>
  </si>
  <si>
    <t>Rastro y Tiangues</t>
  </si>
  <si>
    <t>Sombra parada de Buses</t>
  </si>
  <si>
    <t>Tasas Diversas</t>
  </si>
  <si>
    <t>Permisos y Licencias Municipales</t>
  </si>
  <si>
    <t>Cotejo de Fierros</t>
  </si>
  <si>
    <t>Multas por Mora de Impuestos</t>
  </si>
  <si>
    <t>Intereses por Mora de Impuestos</t>
  </si>
  <si>
    <t>Multas por Registro Civil</t>
  </si>
  <si>
    <t>15799</t>
  </si>
  <si>
    <t>Ingresos Diversos</t>
  </si>
  <si>
    <t>TOTALES</t>
  </si>
  <si>
    <t xml:space="preserve">Servicios Diversos,  </t>
  </si>
  <si>
    <t xml:space="preserve">Arrendamiento de Bienes Inmuebles </t>
  </si>
  <si>
    <t xml:space="preserve">  INGRESOS   AÑO  2020</t>
  </si>
  <si>
    <t xml:space="preserve"> INGRESOS   AÑO 2021</t>
  </si>
  <si>
    <t>CUADRO DE INGRESOS MENSUALES  2022</t>
  </si>
  <si>
    <t>ANEXO 06</t>
  </si>
  <si>
    <t>ANEXO NUMERO  5</t>
  </si>
  <si>
    <t>ENERO -SEPTIEMBRE 2022</t>
  </si>
  <si>
    <t>OCTUBRE</t>
  </si>
  <si>
    <t>NOVIEMBRE</t>
  </si>
  <si>
    <t>TOTAL INGRESO 2022</t>
  </si>
  <si>
    <t xml:space="preserve"> TOTAL DE INGRESOS 2020-2022</t>
  </si>
  <si>
    <t>ESTIMACION PRESUPUESTARIA PARA EL 2023</t>
  </si>
  <si>
    <t>INGRESOS AÑO 2022</t>
  </si>
  <si>
    <t>PROYECCION DE INGRESOS FONDOS PROPIOS PARA EL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</si>
</sst>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2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0" borderId="1" xfId="0" applyNumberForma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165" fontId="3" fillId="0" borderId="0" xfId="0" applyNumberFormat="1" applyFont="1"/>
    <xf numFmtId="0" fontId="5" fillId="0" borderId="1" xfId="3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vertical="center" wrapText="1"/>
    </xf>
    <xf numFmtId="165" fontId="6" fillId="0" borderId="1" xfId="0" applyNumberFormat="1" applyFont="1" applyBorder="1"/>
    <xf numFmtId="44" fontId="6" fillId="0" borderId="1" xfId="1" applyFont="1" applyBorder="1"/>
    <xf numFmtId="0" fontId="5" fillId="0" borderId="1" xfId="1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0" fontId="5" fillId="0" borderId="1" xfId="2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right" wrapText="1"/>
    </xf>
    <xf numFmtId="1" fontId="5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vertical="center" wrapText="1"/>
    </xf>
    <xf numFmtId="1" fontId="5" fillId="0" borderId="1" xfId="2" applyNumberFormat="1" applyFont="1" applyFill="1" applyBorder="1" applyAlignment="1">
      <alignment horizontal="right" wrapText="1"/>
    </xf>
    <xf numFmtId="49" fontId="5" fillId="0" borderId="1" xfId="2" applyNumberFormat="1" applyFont="1" applyFill="1" applyBorder="1" applyAlignment="1">
      <alignment horizontal="right" wrapText="1"/>
    </xf>
    <xf numFmtId="0" fontId="6" fillId="0" borderId="1" xfId="0" applyFont="1" applyBorder="1"/>
    <xf numFmtId="44" fontId="6" fillId="2" borderId="1" xfId="1" applyFont="1" applyFill="1" applyBorder="1"/>
    <xf numFmtId="44" fontId="0" fillId="5" borderId="1" xfId="1" applyFont="1" applyFill="1" applyBorder="1"/>
    <xf numFmtId="44" fontId="7" fillId="0" borderId="1" xfId="1" applyFont="1" applyBorder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5" fontId="4" fillId="4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</cellXfs>
  <cellStyles count="4">
    <cellStyle name="Euro" xfId="3" xr:uid="{00000000-0005-0000-0000-000000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457200</xdr:colOff>
      <xdr:row>4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9EE221E-D16C-4A7F-BCE5-C35730E7F1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819150" cy="790575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0</xdr:row>
      <xdr:rowOff>0</xdr:rowOff>
    </xdr:from>
    <xdr:to>
      <xdr:col>7</xdr:col>
      <xdr:colOff>1250950</xdr:colOff>
      <xdr:row>3</xdr:row>
      <xdr:rowOff>180340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467C1C6E-7B01-4D25-BE63-1F7BA64D5C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150" y="0"/>
          <a:ext cx="704850" cy="745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28574</xdr:rowOff>
    </xdr:from>
    <xdr:to>
      <xdr:col>0</xdr:col>
      <xdr:colOff>885825</xdr:colOff>
      <xdr:row>3</xdr:row>
      <xdr:rowOff>173354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3E9FBA5C-6248-4B97-8FE1-AF20CD345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4"/>
          <a:ext cx="628650" cy="78295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0</xdr:row>
      <xdr:rowOff>38100</xdr:rowOff>
    </xdr:from>
    <xdr:to>
      <xdr:col>6</xdr:col>
      <xdr:colOff>1157605</xdr:colOff>
      <xdr:row>3</xdr:row>
      <xdr:rowOff>110490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57582EA5-2984-4CA9-B408-1D0C742D05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38100"/>
          <a:ext cx="748030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Layout" workbookViewId="0">
      <selection activeCell="C8" sqref="C8"/>
    </sheetView>
  </sheetViews>
  <sheetFormatPr baseColWidth="10" defaultRowHeight="14.5" x14ac:dyDescent="0.35"/>
  <cols>
    <col min="1" max="1" width="7.54296875" customWidth="1"/>
    <col min="2" max="2" width="35.08984375" customWidth="1"/>
    <col min="3" max="3" width="21.81640625" customWidth="1"/>
    <col min="4" max="4" width="19.1796875" customWidth="1"/>
    <col min="5" max="6" width="10.7265625" customWidth="1"/>
    <col min="7" max="7" width="15" customWidth="1"/>
    <col min="8" max="8" width="18.90625" customWidth="1"/>
  </cols>
  <sheetData>
    <row r="1" spans="1:8" ht="15.5" x14ac:dyDescent="0.35">
      <c r="B1" s="29" t="s">
        <v>71</v>
      </c>
      <c r="C1" s="29"/>
      <c r="D1" s="29"/>
      <c r="E1" s="29"/>
      <c r="F1" s="29"/>
      <c r="G1" s="29"/>
      <c r="H1" s="29"/>
    </row>
    <row r="2" spans="1:8" x14ac:dyDescent="0.35">
      <c r="B2" s="29" t="s">
        <v>69</v>
      </c>
      <c r="C2" s="29"/>
      <c r="D2" s="29"/>
      <c r="E2" s="29"/>
      <c r="F2" s="29"/>
      <c r="G2" s="29"/>
      <c r="H2" s="29"/>
    </row>
    <row r="3" spans="1:8" x14ac:dyDescent="0.35">
      <c r="B3" s="29"/>
      <c r="C3" s="29"/>
      <c r="D3" s="29"/>
      <c r="E3" s="29"/>
      <c r="F3" s="29"/>
      <c r="G3" s="29"/>
      <c r="H3" s="29"/>
    </row>
    <row r="4" spans="1:8" x14ac:dyDescent="0.35">
      <c r="B4" s="30"/>
      <c r="C4" s="30"/>
      <c r="D4" s="30"/>
      <c r="E4" s="30"/>
      <c r="F4" s="30"/>
      <c r="G4" s="30"/>
      <c r="H4" s="30"/>
    </row>
    <row r="5" spans="1:8" x14ac:dyDescent="0.35">
      <c r="A5" s="2" t="s">
        <v>1</v>
      </c>
      <c r="B5" s="2" t="s">
        <v>2</v>
      </c>
      <c r="C5" s="2" t="s">
        <v>72</v>
      </c>
      <c r="D5" s="3" t="s">
        <v>5</v>
      </c>
      <c r="E5" s="2" t="s">
        <v>73</v>
      </c>
      <c r="F5" s="2" t="s">
        <v>74</v>
      </c>
      <c r="G5" s="2" t="s">
        <v>3</v>
      </c>
      <c r="H5" s="2" t="s">
        <v>75</v>
      </c>
    </row>
    <row r="6" spans="1:8" x14ac:dyDescent="0.35">
      <c r="A6" s="2">
        <v>11801</v>
      </c>
      <c r="B6" s="2" t="s">
        <v>4</v>
      </c>
      <c r="C6" s="4">
        <v>10991.91</v>
      </c>
      <c r="D6" s="5">
        <f t="shared" ref="D6:D31" si="0">C6/9</f>
        <v>1221.3233333333333</v>
      </c>
      <c r="E6" s="25">
        <f>+D6</f>
        <v>1221.3233333333333</v>
      </c>
      <c r="F6" s="25">
        <f>C6/9</f>
        <v>1221.3233333333333</v>
      </c>
      <c r="G6" s="25">
        <f t="shared" ref="G6" si="1">+E6</f>
        <v>1221.3233333333333</v>
      </c>
      <c r="H6" s="4">
        <f>C6+E6+F6+G6</f>
        <v>14655.880000000001</v>
      </c>
    </row>
    <row r="7" spans="1:8" x14ac:dyDescent="0.35">
      <c r="A7" s="2">
        <v>11802</v>
      </c>
      <c r="B7" s="2" t="s">
        <v>6</v>
      </c>
      <c r="C7" s="4">
        <v>3115.92</v>
      </c>
      <c r="D7" s="5">
        <f t="shared" si="0"/>
        <v>346.21333333333337</v>
      </c>
      <c r="E7" s="25">
        <f t="shared" ref="E7:E30" si="2">+D7</f>
        <v>346.21333333333337</v>
      </c>
      <c r="F7" s="25">
        <f t="shared" ref="F7:F31" si="3">E7</f>
        <v>346.21333333333337</v>
      </c>
      <c r="G7" s="25">
        <f t="shared" ref="G7:G31" si="4">+E7</f>
        <v>346.21333333333337</v>
      </c>
      <c r="H7" s="4">
        <f>C7+E7+F7+G7</f>
        <v>4154.5599999999995</v>
      </c>
    </row>
    <row r="8" spans="1:8" x14ac:dyDescent="0.35">
      <c r="A8" s="2">
        <v>11804</v>
      </c>
      <c r="B8" s="2" t="s">
        <v>7</v>
      </c>
      <c r="C8" s="4">
        <v>772.64</v>
      </c>
      <c r="D8" s="5">
        <f t="shared" si="0"/>
        <v>85.848888888888894</v>
      </c>
      <c r="E8" s="25">
        <f t="shared" si="2"/>
        <v>85.848888888888894</v>
      </c>
      <c r="F8" s="25">
        <f t="shared" si="3"/>
        <v>85.848888888888894</v>
      </c>
      <c r="G8" s="25">
        <f t="shared" si="4"/>
        <v>85.848888888888894</v>
      </c>
      <c r="H8" s="4">
        <f t="shared" ref="H8:H31" si="5">+C8+E8+G8+F8</f>
        <v>1030.1866666666667</v>
      </c>
    </row>
    <row r="9" spans="1:8" x14ac:dyDescent="0.35">
      <c r="A9" s="2">
        <v>11806</v>
      </c>
      <c r="B9" s="2" t="s">
        <v>8</v>
      </c>
      <c r="C9" s="4">
        <v>356.04</v>
      </c>
      <c r="D9" s="5">
        <f t="shared" si="0"/>
        <v>39.56</v>
      </c>
      <c r="E9" s="25">
        <f>+D9</f>
        <v>39.56</v>
      </c>
      <c r="F9" s="25">
        <f t="shared" si="3"/>
        <v>39.56</v>
      </c>
      <c r="G9" s="25">
        <f>+E9</f>
        <v>39.56</v>
      </c>
      <c r="H9" s="4">
        <f t="shared" si="5"/>
        <v>474.72</v>
      </c>
    </row>
    <row r="10" spans="1:8" x14ac:dyDescent="0.35">
      <c r="A10" s="2">
        <v>11813</v>
      </c>
      <c r="B10" s="2" t="s">
        <v>9</v>
      </c>
      <c r="C10" s="4">
        <v>406.23</v>
      </c>
      <c r="D10" s="5">
        <f t="shared" si="0"/>
        <v>45.13666666666667</v>
      </c>
      <c r="E10" s="25">
        <f t="shared" si="2"/>
        <v>45.13666666666667</v>
      </c>
      <c r="F10" s="25">
        <f t="shared" si="3"/>
        <v>45.13666666666667</v>
      </c>
      <c r="G10" s="25">
        <f t="shared" si="4"/>
        <v>45.13666666666667</v>
      </c>
      <c r="H10" s="4">
        <f t="shared" si="5"/>
        <v>541.64</v>
      </c>
    </row>
    <row r="11" spans="1:8" x14ac:dyDescent="0.35">
      <c r="A11" s="2">
        <v>11814</v>
      </c>
      <c r="B11" s="2" t="s">
        <v>10</v>
      </c>
      <c r="C11" s="4">
        <v>905.13</v>
      </c>
      <c r="D11" s="5">
        <f t="shared" si="0"/>
        <v>100.57</v>
      </c>
      <c r="E11" s="25">
        <f t="shared" si="2"/>
        <v>100.57</v>
      </c>
      <c r="F11" s="25">
        <f t="shared" si="3"/>
        <v>100.57</v>
      </c>
      <c r="G11" s="25">
        <f t="shared" si="4"/>
        <v>100.57</v>
      </c>
      <c r="H11" s="4">
        <f t="shared" si="5"/>
        <v>1206.8399999999999</v>
      </c>
    </row>
    <row r="12" spans="1:8" x14ac:dyDescent="0.35">
      <c r="A12" s="2">
        <v>11818</v>
      </c>
      <c r="B12" s="2" t="s">
        <v>11</v>
      </c>
      <c r="C12" s="4">
        <v>466.48</v>
      </c>
      <c r="D12" s="5">
        <f t="shared" si="0"/>
        <v>51.831111111111113</v>
      </c>
      <c r="E12" s="25">
        <f>+D12</f>
        <v>51.831111111111113</v>
      </c>
      <c r="F12" s="25">
        <f t="shared" si="3"/>
        <v>51.831111111111113</v>
      </c>
      <c r="G12" s="25">
        <f>+E12</f>
        <v>51.831111111111113</v>
      </c>
      <c r="H12" s="4">
        <f t="shared" si="5"/>
        <v>621.97333333333336</v>
      </c>
    </row>
    <row r="13" spans="1:8" x14ac:dyDescent="0.35">
      <c r="A13" s="2">
        <v>12105</v>
      </c>
      <c r="B13" s="2" t="s">
        <v>12</v>
      </c>
      <c r="C13" s="4">
        <v>8852</v>
      </c>
      <c r="D13" s="5">
        <f t="shared" si="0"/>
        <v>983.55555555555554</v>
      </c>
      <c r="E13" s="25">
        <f t="shared" si="2"/>
        <v>983.55555555555554</v>
      </c>
      <c r="F13" s="25">
        <f t="shared" si="3"/>
        <v>983.55555555555554</v>
      </c>
      <c r="G13" s="25">
        <f t="shared" si="4"/>
        <v>983.55555555555554</v>
      </c>
      <c r="H13" s="4">
        <f t="shared" si="5"/>
        <v>11802.666666666664</v>
      </c>
    </row>
    <row r="14" spans="1:8" x14ac:dyDescent="0.35">
      <c r="A14" s="2">
        <v>12106</v>
      </c>
      <c r="B14" s="2" t="s">
        <v>13</v>
      </c>
      <c r="C14" s="26">
        <v>218.75</v>
      </c>
      <c r="D14" s="5">
        <f t="shared" si="0"/>
        <v>24.305555555555557</v>
      </c>
      <c r="E14" s="25">
        <f t="shared" si="2"/>
        <v>24.305555555555557</v>
      </c>
      <c r="F14" s="25">
        <f t="shared" si="3"/>
        <v>24.305555555555557</v>
      </c>
      <c r="G14" s="25">
        <f t="shared" si="4"/>
        <v>24.305555555555557</v>
      </c>
      <c r="H14" s="4">
        <f t="shared" si="5"/>
        <v>291.66666666666663</v>
      </c>
    </row>
    <row r="15" spans="1:8" x14ac:dyDescent="0.35">
      <c r="A15" s="2">
        <v>12108</v>
      </c>
      <c r="B15" s="2" t="s">
        <v>14</v>
      </c>
      <c r="C15" s="4">
        <v>7721.22</v>
      </c>
      <c r="D15" s="5">
        <f t="shared" si="0"/>
        <v>857.91333333333341</v>
      </c>
      <c r="E15" s="25">
        <f t="shared" si="2"/>
        <v>857.91333333333341</v>
      </c>
      <c r="F15" s="25">
        <f t="shared" si="3"/>
        <v>857.91333333333341</v>
      </c>
      <c r="G15" s="25">
        <f t="shared" si="4"/>
        <v>857.91333333333341</v>
      </c>
      <c r="H15" s="4">
        <f t="shared" si="5"/>
        <v>10294.960000000001</v>
      </c>
    </row>
    <row r="16" spans="1:8" x14ac:dyDescent="0.35">
      <c r="A16" s="2">
        <v>12109</v>
      </c>
      <c r="B16" s="2" t="s">
        <v>15</v>
      </c>
      <c r="C16" s="4">
        <v>4834.88</v>
      </c>
      <c r="D16" s="5">
        <f t="shared" si="0"/>
        <v>537.20888888888885</v>
      </c>
      <c r="E16" s="25">
        <f t="shared" si="2"/>
        <v>537.20888888888885</v>
      </c>
      <c r="F16" s="25">
        <f t="shared" si="3"/>
        <v>537.20888888888885</v>
      </c>
      <c r="G16" s="25">
        <f t="shared" si="4"/>
        <v>537.20888888888885</v>
      </c>
      <c r="H16" s="4">
        <f t="shared" si="5"/>
        <v>6446.5066666666662</v>
      </c>
    </row>
    <row r="17" spans="1:8" x14ac:dyDescent="0.35">
      <c r="A17" s="2">
        <v>12111</v>
      </c>
      <c r="B17" s="2" t="s">
        <v>16</v>
      </c>
      <c r="C17" s="4">
        <v>3049</v>
      </c>
      <c r="D17" s="5">
        <f t="shared" si="0"/>
        <v>338.77777777777777</v>
      </c>
      <c r="E17" s="25">
        <f t="shared" si="2"/>
        <v>338.77777777777777</v>
      </c>
      <c r="F17" s="25">
        <f t="shared" si="3"/>
        <v>338.77777777777777</v>
      </c>
      <c r="G17" s="25">
        <f t="shared" si="4"/>
        <v>338.77777777777777</v>
      </c>
      <c r="H17" s="4">
        <f t="shared" si="5"/>
        <v>4065.3333333333335</v>
      </c>
    </row>
    <row r="18" spans="1:8" x14ac:dyDescent="0.35">
      <c r="A18" s="2">
        <v>12114</v>
      </c>
      <c r="B18" s="2" t="s">
        <v>17</v>
      </c>
      <c r="C18" s="4">
        <v>4168.29</v>
      </c>
      <c r="D18" s="5">
        <f t="shared" si="0"/>
        <v>463.14333333333332</v>
      </c>
      <c r="E18" s="25">
        <f t="shared" si="2"/>
        <v>463.14333333333332</v>
      </c>
      <c r="F18" s="25">
        <f t="shared" si="3"/>
        <v>463.14333333333332</v>
      </c>
      <c r="G18" s="25">
        <f t="shared" si="4"/>
        <v>463.14333333333332</v>
      </c>
      <c r="H18" s="4">
        <f t="shared" si="5"/>
        <v>5557.72</v>
      </c>
    </row>
    <row r="19" spans="1:8" x14ac:dyDescent="0.35">
      <c r="A19" s="2">
        <v>12117</v>
      </c>
      <c r="B19" s="2" t="s">
        <v>18</v>
      </c>
      <c r="C19" s="4">
        <v>7251.88</v>
      </c>
      <c r="D19" s="5">
        <f t="shared" si="0"/>
        <v>805.76444444444451</v>
      </c>
      <c r="E19" s="25">
        <f t="shared" si="2"/>
        <v>805.76444444444451</v>
      </c>
      <c r="F19" s="25">
        <f t="shared" si="3"/>
        <v>805.76444444444451</v>
      </c>
      <c r="G19" s="25">
        <f t="shared" si="4"/>
        <v>805.76444444444451</v>
      </c>
      <c r="H19" s="4">
        <f t="shared" si="5"/>
        <v>9669.1733333333341</v>
      </c>
    </row>
    <row r="20" spans="1:8" x14ac:dyDescent="0.35">
      <c r="A20" s="2">
        <v>12118</v>
      </c>
      <c r="B20" s="2" t="s">
        <v>19</v>
      </c>
      <c r="C20" s="4">
        <v>9585</v>
      </c>
      <c r="D20" s="5">
        <f t="shared" si="0"/>
        <v>1065</v>
      </c>
      <c r="E20" s="25">
        <f t="shared" si="2"/>
        <v>1065</v>
      </c>
      <c r="F20" s="25">
        <f t="shared" si="3"/>
        <v>1065</v>
      </c>
      <c r="G20" s="25">
        <f t="shared" si="4"/>
        <v>1065</v>
      </c>
      <c r="H20" s="4">
        <f t="shared" si="5"/>
        <v>12780</v>
      </c>
    </row>
    <row r="21" spans="1:8" x14ac:dyDescent="0.35">
      <c r="A21" s="2">
        <v>12119</v>
      </c>
      <c r="B21" s="2" t="s">
        <v>20</v>
      </c>
      <c r="C21" s="4">
        <v>34</v>
      </c>
      <c r="D21" s="5">
        <f t="shared" si="0"/>
        <v>3.7777777777777777</v>
      </c>
      <c r="E21" s="25">
        <f t="shared" si="2"/>
        <v>3.7777777777777777</v>
      </c>
      <c r="F21" s="25">
        <f t="shared" si="3"/>
        <v>3.7777777777777777</v>
      </c>
      <c r="G21" s="25">
        <f t="shared" si="4"/>
        <v>3.7777777777777777</v>
      </c>
      <c r="H21" s="4">
        <f t="shared" si="5"/>
        <v>45.333333333333336</v>
      </c>
    </row>
    <row r="22" spans="1:8" x14ac:dyDescent="0.35">
      <c r="A22" s="2">
        <v>12121</v>
      </c>
      <c r="B22" s="2" t="s">
        <v>21</v>
      </c>
      <c r="C22" s="4">
        <v>382.5</v>
      </c>
      <c r="D22" s="5">
        <f t="shared" si="0"/>
        <v>42.5</v>
      </c>
      <c r="E22" s="25">
        <f t="shared" si="2"/>
        <v>42.5</v>
      </c>
      <c r="F22" s="25">
        <f t="shared" si="3"/>
        <v>42.5</v>
      </c>
      <c r="G22" s="25">
        <f t="shared" si="4"/>
        <v>42.5</v>
      </c>
      <c r="H22" s="4">
        <f t="shared" si="5"/>
        <v>510</v>
      </c>
    </row>
    <row r="23" spans="1:8" x14ac:dyDescent="0.35">
      <c r="A23" s="2">
        <v>12199</v>
      </c>
      <c r="B23" s="2" t="s">
        <v>22</v>
      </c>
      <c r="C23" s="4">
        <v>2939.25</v>
      </c>
      <c r="D23" s="5">
        <f t="shared" si="0"/>
        <v>326.58333333333331</v>
      </c>
      <c r="E23" s="25">
        <f t="shared" si="2"/>
        <v>326.58333333333331</v>
      </c>
      <c r="F23" s="25">
        <f t="shared" si="3"/>
        <v>326.58333333333331</v>
      </c>
      <c r="G23" s="25">
        <f t="shared" si="4"/>
        <v>326.58333333333331</v>
      </c>
      <c r="H23" s="4">
        <f t="shared" si="5"/>
        <v>3919.0000000000005</v>
      </c>
    </row>
    <row r="24" spans="1:8" x14ac:dyDescent="0.35">
      <c r="A24" s="2">
        <v>12210</v>
      </c>
      <c r="B24" s="2" t="s">
        <v>23</v>
      </c>
      <c r="C24" s="4">
        <v>6026.01</v>
      </c>
      <c r="D24" s="5">
        <f t="shared" si="0"/>
        <v>669.55666666666673</v>
      </c>
      <c r="E24" s="25">
        <f t="shared" si="2"/>
        <v>669.55666666666673</v>
      </c>
      <c r="F24" s="25">
        <f t="shared" si="3"/>
        <v>669.55666666666673</v>
      </c>
      <c r="G24" s="25">
        <f t="shared" si="4"/>
        <v>669.55666666666673</v>
      </c>
      <c r="H24" s="4">
        <f t="shared" si="5"/>
        <v>8034.6799999999994</v>
      </c>
    </row>
    <row r="25" spans="1:8" x14ac:dyDescent="0.35">
      <c r="A25" s="2">
        <v>12211</v>
      </c>
      <c r="B25" s="2" t="s">
        <v>24</v>
      </c>
      <c r="C25" s="4">
        <v>8.5</v>
      </c>
      <c r="D25" s="5">
        <f t="shared" si="0"/>
        <v>0.94444444444444442</v>
      </c>
      <c r="E25" s="25">
        <f t="shared" si="2"/>
        <v>0.94444444444444442</v>
      </c>
      <c r="F25" s="25">
        <f t="shared" si="3"/>
        <v>0.94444444444444442</v>
      </c>
      <c r="G25" s="25">
        <f t="shared" si="4"/>
        <v>0.94444444444444442</v>
      </c>
      <c r="H25" s="4">
        <f t="shared" si="5"/>
        <v>11.333333333333334</v>
      </c>
    </row>
    <row r="26" spans="1:8" x14ac:dyDescent="0.35">
      <c r="A26" s="2">
        <v>14299</v>
      </c>
      <c r="B26" s="2" t="s">
        <v>25</v>
      </c>
      <c r="C26" s="4">
        <v>253</v>
      </c>
      <c r="D26" s="5">
        <f t="shared" si="0"/>
        <v>28.111111111111111</v>
      </c>
      <c r="E26" s="25">
        <f t="shared" si="2"/>
        <v>28.111111111111111</v>
      </c>
      <c r="F26" s="25">
        <f t="shared" si="3"/>
        <v>28.111111111111111</v>
      </c>
      <c r="G26" s="25">
        <f t="shared" si="4"/>
        <v>28.111111111111111</v>
      </c>
      <c r="H26" s="4">
        <f t="shared" si="5"/>
        <v>337.33333333333326</v>
      </c>
    </row>
    <row r="27" spans="1:8" x14ac:dyDescent="0.35">
      <c r="A27" s="2">
        <v>15301</v>
      </c>
      <c r="B27" s="2" t="s">
        <v>26</v>
      </c>
      <c r="C27" s="4">
        <v>1253.6199999999999</v>
      </c>
      <c r="D27" s="5">
        <f t="shared" si="0"/>
        <v>139.29111111111109</v>
      </c>
      <c r="E27" s="25">
        <f t="shared" si="2"/>
        <v>139.29111111111109</v>
      </c>
      <c r="F27" s="25">
        <f t="shared" si="3"/>
        <v>139.29111111111109</v>
      </c>
      <c r="G27" s="25">
        <f t="shared" si="4"/>
        <v>139.29111111111109</v>
      </c>
      <c r="H27" s="4">
        <f t="shared" si="5"/>
        <v>1671.4933333333333</v>
      </c>
    </row>
    <row r="28" spans="1:8" x14ac:dyDescent="0.35">
      <c r="A28" s="2">
        <v>15302</v>
      </c>
      <c r="B28" s="2" t="s">
        <v>27</v>
      </c>
      <c r="C28" s="4">
        <v>1291.79</v>
      </c>
      <c r="D28" s="5">
        <f t="shared" si="0"/>
        <v>143.53222222222223</v>
      </c>
      <c r="E28" s="25">
        <f t="shared" si="2"/>
        <v>143.53222222222223</v>
      </c>
      <c r="F28" s="25">
        <f t="shared" si="3"/>
        <v>143.53222222222223</v>
      </c>
      <c r="G28" s="25">
        <f t="shared" si="4"/>
        <v>143.53222222222223</v>
      </c>
      <c r="H28" s="4">
        <f t="shared" si="5"/>
        <v>1722.3866666666663</v>
      </c>
    </row>
    <row r="29" spans="1:8" x14ac:dyDescent="0.35">
      <c r="A29" s="2">
        <v>15312</v>
      </c>
      <c r="B29" s="2" t="s">
        <v>28</v>
      </c>
      <c r="C29" s="4">
        <v>39.9</v>
      </c>
      <c r="D29" s="5">
        <f t="shared" si="0"/>
        <v>4.4333333333333336</v>
      </c>
      <c r="E29" s="25">
        <f t="shared" si="2"/>
        <v>4.4333333333333336</v>
      </c>
      <c r="F29" s="25">
        <f t="shared" si="3"/>
        <v>4.4333333333333336</v>
      </c>
      <c r="G29" s="25">
        <f t="shared" si="4"/>
        <v>4.4333333333333336</v>
      </c>
      <c r="H29" s="4">
        <f t="shared" si="5"/>
        <v>53.2</v>
      </c>
    </row>
    <row r="30" spans="1:8" x14ac:dyDescent="0.35">
      <c r="A30" s="2">
        <v>15402</v>
      </c>
      <c r="B30" s="2" t="s">
        <v>29</v>
      </c>
      <c r="C30" s="4">
        <v>1210</v>
      </c>
      <c r="D30" s="5">
        <f t="shared" si="0"/>
        <v>134.44444444444446</v>
      </c>
      <c r="E30" s="25">
        <f t="shared" si="2"/>
        <v>134.44444444444446</v>
      </c>
      <c r="F30" s="25">
        <f t="shared" si="3"/>
        <v>134.44444444444446</v>
      </c>
      <c r="G30" s="25">
        <f t="shared" si="4"/>
        <v>134.44444444444446</v>
      </c>
      <c r="H30" s="4">
        <f t="shared" si="5"/>
        <v>1613.333333333333</v>
      </c>
    </row>
    <row r="31" spans="1:8" x14ac:dyDescent="0.35">
      <c r="A31" s="2">
        <v>15799</v>
      </c>
      <c r="B31" s="2" t="s">
        <v>30</v>
      </c>
      <c r="C31" s="4">
        <v>133.52000000000001</v>
      </c>
      <c r="D31" s="5">
        <f t="shared" si="0"/>
        <v>14.835555555555556</v>
      </c>
      <c r="E31" s="25">
        <f>+D31</f>
        <v>14.835555555555556</v>
      </c>
      <c r="F31" s="25">
        <f t="shared" si="3"/>
        <v>14.835555555555556</v>
      </c>
      <c r="G31" s="25">
        <f t="shared" si="4"/>
        <v>14.835555555555556</v>
      </c>
      <c r="H31" s="4">
        <f t="shared" si="5"/>
        <v>178.02666666666664</v>
      </c>
    </row>
    <row r="32" spans="1:8" x14ac:dyDescent="0.35">
      <c r="A32" s="2"/>
      <c r="B32" s="2"/>
      <c r="C32" s="6">
        <f t="shared" ref="C32:H32" si="6">SUM(C6:C31)</f>
        <v>76267.459999999977</v>
      </c>
      <c r="D32" s="6">
        <f t="shared" si="6"/>
        <v>8474.1622222222213</v>
      </c>
      <c r="E32" s="6">
        <f t="shared" si="6"/>
        <v>8474.1622222222213</v>
      </c>
      <c r="F32" s="6">
        <f t="shared" si="6"/>
        <v>8474.1622222222213</v>
      </c>
      <c r="G32" s="6">
        <f t="shared" si="6"/>
        <v>8474.1622222222213</v>
      </c>
      <c r="H32" s="6">
        <f t="shared" si="6"/>
        <v>101689.94666666666</v>
      </c>
    </row>
    <row r="33" spans="1:8" x14ac:dyDescent="0.35">
      <c r="D33" s="1" t="s">
        <v>0</v>
      </c>
      <c r="H33" s="1"/>
    </row>
    <row r="34" spans="1:8" x14ac:dyDescent="0.35">
      <c r="D34" s="1" t="s">
        <v>0</v>
      </c>
      <c r="H34" s="1" t="s">
        <v>0</v>
      </c>
    </row>
    <row r="35" spans="1:8" x14ac:dyDescent="0.35">
      <c r="A35" t="s">
        <v>0</v>
      </c>
      <c r="B35" t="s">
        <v>0</v>
      </c>
      <c r="C35" t="s">
        <v>0</v>
      </c>
      <c r="D35" t="s">
        <v>0</v>
      </c>
      <c r="H35" s="1" t="s">
        <v>0</v>
      </c>
    </row>
    <row r="36" spans="1:8" x14ac:dyDescent="0.35">
      <c r="D36" s="1" t="s">
        <v>0</v>
      </c>
      <c r="H36" s="1" t="s">
        <v>0</v>
      </c>
    </row>
  </sheetData>
  <mergeCells count="2">
    <mergeCell ref="B2:H4"/>
    <mergeCell ref="B1:H1"/>
  </mergeCells>
  <pageMargins left="0.315" right="0.39166666666666666" top="0.55118110236220474" bottom="0.74803149606299213" header="0.31496062992125984" footer="0.31496062992125984"/>
  <pageSetup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C10" sqref="C10"/>
    </sheetView>
  </sheetViews>
  <sheetFormatPr baseColWidth="10" defaultColWidth="11.453125" defaultRowHeight="14.5" x14ac:dyDescent="0.35"/>
  <cols>
    <col min="1" max="1" width="14.453125" style="8" customWidth="1"/>
    <col min="2" max="2" width="35.7265625" style="8" customWidth="1"/>
    <col min="3" max="5" width="15.26953125" style="8" customWidth="1"/>
    <col min="6" max="6" width="14.453125" style="10" customWidth="1"/>
    <col min="7" max="7" width="19.1796875" style="8" customWidth="1"/>
    <col min="8" max="16384" width="11.453125" style="8"/>
  </cols>
  <sheetData>
    <row r="1" spans="1:7" ht="19.5" customHeight="1" x14ac:dyDescent="0.35">
      <c r="A1" s="32" t="s">
        <v>70</v>
      </c>
      <c r="B1" s="32"/>
      <c r="C1" s="32"/>
      <c r="D1" s="32"/>
      <c r="E1" s="32"/>
      <c r="F1" s="32"/>
      <c r="G1" s="32"/>
    </row>
    <row r="2" spans="1:7" ht="15" customHeight="1" x14ac:dyDescent="0.35">
      <c r="A2" s="31" t="s">
        <v>31</v>
      </c>
      <c r="B2" s="31"/>
      <c r="C2" s="31"/>
      <c r="D2" s="31"/>
      <c r="E2" s="31"/>
      <c r="F2" s="31"/>
      <c r="G2" s="31"/>
    </row>
    <row r="3" spans="1:7" ht="15.75" customHeight="1" x14ac:dyDescent="0.35">
      <c r="A3" s="31" t="s">
        <v>32</v>
      </c>
      <c r="B3" s="31"/>
      <c r="C3" s="31"/>
      <c r="D3" s="31"/>
      <c r="E3" s="31"/>
      <c r="F3" s="31"/>
      <c r="G3" s="31"/>
    </row>
    <row r="4" spans="1:7" ht="15.75" customHeight="1" x14ac:dyDescent="0.35">
      <c r="A4" s="31" t="s">
        <v>79</v>
      </c>
      <c r="B4" s="31"/>
      <c r="C4" s="31"/>
      <c r="D4" s="31"/>
      <c r="E4" s="31"/>
      <c r="F4" s="31"/>
      <c r="G4" s="31"/>
    </row>
    <row r="5" spans="1:7" ht="15" customHeight="1" x14ac:dyDescent="0.35">
      <c r="A5" s="35" t="s">
        <v>33</v>
      </c>
      <c r="B5" s="36" t="s">
        <v>34</v>
      </c>
      <c r="C5" s="37" t="s">
        <v>67</v>
      </c>
      <c r="D5" s="38" t="s">
        <v>68</v>
      </c>
      <c r="E5" s="27"/>
      <c r="F5" s="34" t="s">
        <v>76</v>
      </c>
      <c r="G5" s="33" t="s">
        <v>77</v>
      </c>
    </row>
    <row r="6" spans="1:7" ht="23.25" customHeight="1" x14ac:dyDescent="0.35">
      <c r="A6" s="35"/>
      <c r="B6" s="36"/>
      <c r="C6" s="37"/>
      <c r="D6" s="39"/>
      <c r="E6" s="28" t="s">
        <v>78</v>
      </c>
      <c r="F6" s="34"/>
      <c r="G6" s="33"/>
    </row>
    <row r="7" spans="1:7" x14ac:dyDescent="0.35">
      <c r="A7" s="11" t="s">
        <v>35</v>
      </c>
      <c r="B7" s="12" t="s">
        <v>36</v>
      </c>
      <c r="C7" s="13">
        <v>5987.2</v>
      </c>
      <c r="D7" s="14">
        <v>10705.451999999997</v>
      </c>
      <c r="E7" s="14">
        <f>Hoja1!H6</f>
        <v>14655.880000000001</v>
      </c>
      <c r="F7" s="13">
        <f>+C7+D7+E7</f>
        <v>31348.531999999999</v>
      </c>
      <c r="G7" s="14">
        <f>F7/3</f>
        <v>10449.510666666667</v>
      </c>
    </row>
    <row r="8" spans="1:7" x14ac:dyDescent="0.35">
      <c r="A8" s="15">
        <v>11802</v>
      </c>
      <c r="B8" s="16" t="s">
        <v>37</v>
      </c>
      <c r="C8" s="13">
        <v>4045.08</v>
      </c>
      <c r="D8" s="14">
        <v>3737.5560000000005</v>
      </c>
      <c r="E8" s="14">
        <f>Hoja1!H7</f>
        <v>4154.5599999999995</v>
      </c>
      <c r="F8" s="13">
        <f>+C8+D8+E8</f>
        <v>11937.196</v>
      </c>
      <c r="G8" s="14">
        <f t="shared" ref="G8:G32" si="0">F8/3</f>
        <v>3979.0653333333335</v>
      </c>
    </row>
    <row r="9" spans="1:7" x14ac:dyDescent="0.35">
      <c r="A9" s="15">
        <v>11804</v>
      </c>
      <c r="B9" s="16" t="s">
        <v>38</v>
      </c>
      <c r="C9" s="13">
        <v>3888.18</v>
      </c>
      <c r="D9" s="14">
        <v>3184.8480000000004</v>
      </c>
      <c r="E9" s="14">
        <f>Hoja1!H8</f>
        <v>1030.1866666666667</v>
      </c>
      <c r="F9" s="13">
        <f>+E9+D9+C9</f>
        <v>8103.2146666666667</v>
      </c>
      <c r="G9" s="14">
        <f t="shared" si="0"/>
        <v>2701.0715555555557</v>
      </c>
    </row>
    <row r="10" spans="1:7" x14ac:dyDescent="0.35">
      <c r="A10" s="17" t="s">
        <v>39</v>
      </c>
      <c r="B10" s="16" t="s">
        <v>40</v>
      </c>
      <c r="C10" s="13">
        <v>249</v>
      </c>
      <c r="D10" s="14">
        <v>164.32799999999997</v>
      </c>
      <c r="E10" s="14">
        <f>Hoja1!H9</f>
        <v>474.72</v>
      </c>
      <c r="F10" s="13">
        <f>+E10+D10+C10</f>
        <v>888.048</v>
      </c>
      <c r="G10" s="14">
        <f t="shared" si="0"/>
        <v>296.01600000000002</v>
      </c>
    </row>
    <row r="11" spans="1:7" x14ac:dyDescent="0.35">
      <c r="A11" s="17">
        <v>11813</v>
      </c>
      <c r="B11" s="16" t="s">
        <v>41</v>
      </c>
      <c r="C11" s="13">
        <v>227.16</v>
      </c>
      <c r="D11" s="14">
        <v>247.44000000000005</v>
      </c>
      <c r="E11" s="14">
        <f>Hoja1!H10</f>
        <v>541.64</v>
      </c>
      <c r="F11" s="13">
        <f>+E11+D11+C11</f>
        <v>1016.24</v>
      </c>
      <c r="G11" s="14">
        <f t="shared" si="0"/>
        <v>338.74666666666667</v>
      </c>
    </row>
    <row r="12" spans="1:7" x14ac:dyDescent="0.35">
      <c r="A12" s="17" t="s">
        <v>42</v>
      </c>
      <c r="B12" s="16" t="s">
        <v>43</v>
      </c>
      <c r="C12" s="13">
        <v>84.6</v>
      </c>
      <c r="D12" s="14">
        <v>104.39999999999999</v>
      </c>
      <c r="E12" s="14">
        <f>Hoja1!H11</f>
        <v>1206.8399999999999</v>
      </c>
      <c r="F12" s="13">
        <f>+E12+D12+C12</f>
        <v>1395.84</v>
      </c>
      <c r="G12" s="14">
        <f t="shared" si="0"/>
        <v>465.28</v>
      </c>
    </row>
    <row r="13" spans="1:7" x14ac:dyDescent="0.35">
      <c r="A13" s="17" t="s">
        <v>44</v>
      </c>
      <c r="B13" s="16" t="s">
        <v>45</v>
      </c>
      <c r="C13" s="13">
        <v>459.62</v>
      </c>
      <c r="D13" s="14">
        <v>539.31599999999992</v>
      </c>
      <c r="E13" s="14">
        <f>Hoja1!H12</f>
        <v>621.97333333333336</v>
      </c>
      <c r="F13" s="13">
        <f>+E13+D13+C13</f>
        <v>1620.9093333333331</v>
      </c>
      <c r="G13" s="14">
        <f t="shared" si="0"/>
        <v>540.30311111111098</v>
      </c>
    </row>
    <row r="14" spans="1:7" x14ac:dyDescent="0.35">
      <c r="A14" s="18">
        <v>12105</v>
      </c>
      <c r="B14" s="16" t="s">
        <v>46</v>
      </c>
      <c r="C14" s="13">
        <v>7231</v>
      </c>
      <c r="D14" s="14">
        <v>13006.8</v>
      </c>
      <c r="E14" s="14">
        <f>Hoja1!H13</f>
        <v>11802.666666666664</v>
      </c>
      <c r="F14" s="13">
        <f>+E14+D14+C14</f>
        <v>32040.466666666664</v>
      </c>
      <c r="G14" s="14">
        <f t="shared" si="0"/>
        <v>10680.155555555555</v>
      </c>
    </row>
    <row r="15" spans="1:7" x14ac:dyDescent="0.35">
      <c r="A15" s="18">
        <v>12106</v>
      </c>
      <c r="B15" s="16" t="s">
        <v>47</v>
      </c>
      <c r="C15" s="13">
        <v>98.75</v>
      </c>
      <c r="D15" s="14">
        <v>219</v>
      </c>
      <c r="E15" s="14">
        <f>Hoja1!H14</f>
        <v>291.66666666666663</v>
      </c>
      <c r="F15" s="13">
        <f>+E15+D15+C15</f>
        <v>609.41666666666663</v>
      </c>
      <c r="G15" s="14">
        <f t="shared" si="0"/>
        <v>203.13888888888889</v>
      </c>
    </row>
    <row r="16" spans="1:7" x14ac:dyDescent="0.35">
      <c r="A16" s="18">
        <v>12108</v>
      </c>
      <c r="B16" s="16" t="s">
        <v>48</v>
      </c>
      <c r="C16" s="13">
        <v>10645.79</v>
      </c>
      <c r="D16" s="14">
        <v>10274.628000000001</v>
      </c>
      <c r="E16" s="14">
        <f>Hoja1!H15</f>
        <v>10294.960000000001</v>
      </c>
      <c r="F16" s="13">
        <f>+E16+D16+C16</f>
        <v>31215.378000000004</v>
      </c>
      <c r="G16" s="14">
        <f t="shared" si="0"/>
        <v>10405.126000000002</v>
      </c>
    </row>
    <row r="17" spans="1:7" x14ac:dyDescent="0.35">
      <c r="A17" s="18">
        <v>12109</v>
      </c>
      <c r="B17" s="16" t="s">
        <v>49</v>
      </c>
      <c r="C17" s="13">
        <v>6638.3</v>
      </c>
      <c r="D17" s="14">
        <v>6377.9159999999993</v>
      </c>
      <c r="E17" s="14">
        <f>Hoja1!H16</f>
        <v>6446.5066666666662</v>
      </c>
      <c r="F17" s="13">
        <f>+E17+D17+C17</f>
        <v>19462.722666666665</v>
      </c>
      <c r="G17" s="14">
        <f t="shared" si="0"/>
        <v>6487.5742222222216</v>
      </c>
    </row>
    <row r="18" spans="1:7" x14ac:dyDescent="0.35">
      <c r="A18" s="18">
        <v>12111</v>
      </c>
      <c r="B18" s="16" t="s">
        <v>50</v>
      </c>
      <c r="C18" s="13">
        <v>1889</v>
      </c>
      <c r="D18" s="14">
        <v>4369.2</v>
      </c>
      <c r="E18" s="14">
        <f>Hoja1!H17</f>
        <v>4065.3333333333335</v>
      </c>
      <c r="F18" s="13">
        <f>+E18+D18+C18</f>
        <v>10323.533333333333</v>
      </c>
      <c r="G18" s="14">
        <f t="shared" si="0"/>
        <v>3441.1777777777775</v>
      </c>
    </row>
    <row r="19" spans="1:7" x14ac:dyDescent="0.35">
      <c r="A19" s="18">
        <v>12114</v>
      </c>
      <c r="B19" s="16" t="s">
        <v>51</v>
      </c>
      <c r="C19" s="13">
        <v>4726.49</v>
      </c>
      <c r="D19" s="14">
        <v>5570.6280000000006</v>
      </c>
      <c r="E19" s="14">
        <f>Hoja1!H18</f>
        <v>5557.72</v>
      </c>
      <c r="F19" s="13">
        <f>+E19+D19+C19</f>
        <v>15854.838000000002</v>
      </c>
      <c r="G19" s="14">
        <f t="shared" si="0"/>
        <v>5284.9460000000008</v>
      </c>
    </row>
    <row r="20" spans="1:7" x14ac:dyDescent="0.35">
      <c r="A20" s="18">
        <v>12117</v>
      </c>
      <c r="B20" s="16" t="s">
        <v>52</v>
      </c>
      <c r="C20" s="13">
        <v>9616.76</v>
      </c>
      <c r="D20" s="14">
        <v>9670.2120000000014</v>
      </c>
      <c r="E20" s="14">
        <f>Hoja1!H19</f>
        <v>9669.1733333333341</v>
      </c>
      <c r="F20" s="13">
        <f>+E20+D20+C20</f>
        <v>28956.145333333334</v>
      </c>
      <c r="G20" s="14">
        <f t="shared" si="0"/>
        <v>9652.0484444444446</v>
      </c>
    </row>
    <row r="21" spans="1:7" x14ac:dyDescent="0.35">
      <c r="A21" s="18">
        <v>12118</v>
      </c>
      <c r="B21" s="16" t="s">
        <v>53</v>
      </c>
      <c r="C21" s="13">
        <v>12829.62</v>
      </c>
      <c r="D21" s="14">
        <v>11502</v>
      </c>
      <c r="E21" s="14">
        <f>Hoja1!H20</f>
        <v>12780</v>
      </c>
      <c r="F21" s="13">
        <f>+E21+D21+C21</f>
        <v>37111.620000000003</v>
      </c>
      <c r="G21" s="14">
        <f t="shared" si="0"/>
        <v>12370.54</v>
      </c>
    </row>
    <row r="22" spans="1:7" x14ac:dyDescent="0.35">
      <c r="A22" s="18">
        <v>12119</v>
      </c>
      <c r="B22" s="16" t="s">
        <v>54</v>
      </c>
      <c r="C22" s="13">
        <v>920</v>
      </c>
      <c r="D22" s="14">
        <v>1240.8000000000002</v>
      </c>
      <c r="E22" s="14">
        <f>Hoja1!H21</f>
        <v>45.333333333333336</v>
      </c>
      <c r="F22" s="13">
        <f>+E22+D22+C22</f>
        <v>2206.1333333333332</v>
      </c>
      <c r="G22" s="14">
        <f t="shared" si="0"/>
        <v>735.37777777777774</v>
      </c>
    </row>
    <row r="23" spans="1:7" x14ac:dyDescent="0.35">
      <c r="A23" s="18">
        <v>12121</v>
      </c>
      <c r="B23" s="16" t="s">
        <v>55</v>
      </c>
      <c r="C23" s="13">
        <v>1237.5</v>
      </c>
      <c r="D23" s="14">
        <v>765</v>
      </c>
      <c r="E23" s="14">
        <f>Hoja1!H22</f>
        <v>510</v>
      </c>
      <c r="F23" s="13">
        <f>+E23+D23+C23</f>
        <v>2512.5</v>
      </c>
      <c r="G23" s="14">
        <f t="shared" si="0"/>
        <v>837.5</v>
      </c>
    </row>
    <row r="24" spans="1:7" x14ac:dyDescent="0.35">
      <c r="A24" s="18">
        <v>12199</v>
      </c>
      <c r="B24" s="16" t="s">
        <v>56</v>
      </c>
      <c r="C24" s="13">
        <v>1808.25</v>
      </c>
      <c r="D24" s="14">
        <v>3137.7</v>
      </c>
      <c r="E24" s="14">
        <f>Hoja1!H23</f>
        <v>3919.0000000000005</v>
      </c>
      <c r="F24" s="13">
        <f>+E24+D24+C24</f>
        <v>8864.9500000000007</v>
      </c>
      <c r="G24" s="14">
        <f t="shared" si="0"/>
        <v>2954.9833333333336</v>
      </c>
    </row>
    <row r="25" spans="1:7" x14ac:dyDescent="0.35">
      <c r="A25" s="18">
        <v>12210</v>
      </c>
      <c r="B25" s="16" t="s">
        <v>57</v>
      </c>
      <c r="C25" s="13">
        <v>2214.16</v>
      </c>
      <c r="D25" s="14">
        <v>3391.74</v>
      </c>
      <c r="E25" s="14">
        <f>Hoja1!H24</f>
        <v>8034.6799999999994</v>
      </c>
      <c r="F25" s="13">
        <f>+E25+D25+C25</f>
        <v>13640.579999999998</v>
      </c>
      <c r="G25" s="14">
        <f t="shared" si="0"/>
        <v>4546.8599999999997</v>
      </c>
    </row>
    <row r="26" spans="1:7" x14ac:dyDescent="0.35">
      <c r="A26" s="18">
        <v>12211</v>
      </c>
      <c r="B26" s="16" t="s">
        <v>58</v>
      </c>
      <c r="C26" s="13">
        <v>230</v>
      </c>
      <c r="D26" s="14">
        <v>314.70000000000005</v>
      </c>
      <c r="E26" s="14">
        <f>Hoja1!H25</f>
        <v>11.333333333333334</v>
      </c>
      <c r="F26" s="13">
        <f>+E26+D26+C26</f>
        <v>556.0333333333333</v>
      </c>
      <c r="G26" s="14">
        <f t="shared" si="0"/>
        <v>185.34444444444443</v>
      </c>
    </row>
    <row r="27" spans="1:7" x14ac:dyDescent="0.35">
      <c r="A27" s="19">
        <v>14299</v>
      </c>
      <c r="B27" s="40" t="s">
        <v>65</v>
      </c>
      <c r="C27" s="20">
        <v>110</v>
      </c>
      <c r="D27" s="14">
        <v>264</v>
      </c>
      <c r="E27" s="14">
        <f>Hoja1!H26</f>
        <v>337.33333333333326</v>
      </c>
      <c r="F27" s="13">
        <f>+E27+D27+C27</f>
        <v>711.33333333333326</v>
      </c>
      <c r="G27" s="14">
        <f t="shared" si="0"/>
        <v>237.11111111111109</v>
      </c>
    </row>
    <row r="28" spans="1:7" x14ac:dyDescent="0.35">
      <c r="A28" s="21">
        <v>15301</v>
      </c>
      <c r="B28" s="16" t="s">
        <v>59</v>
      </c>
      <c r="C28" s="13">
        <v>582.16</v>
      </c>
      <c r="D28" s="14">
        <v>3040.7280000000001</v>
      </c>
      <c r="E28" s="14">
        <f>Hoja1!H27</f>
        <v>1671.4933333333333</v>
      </c>
      <c r="F28" s="13">
        <f>+E28+D28+C28</f>
        <v>5294.3813333333328</v>
      </c>
      <c r="G28" s="14">
        <f t="shared" si="0"/>
        <v>1764.7937777777777</v>
      </c>
    </row>
    <row r="29" spans="1:7" x14ac:dyDescent="0.35">
      <c r="A29" s="21">
        <v>15302</v>
      </c>
      <c r="B29" s="16" t="s">
        <v>60</v>
      </c>
      <c r="C29" s="13">
        <v>324.64999999999998</v>
      </c>
      <c r="D29" s="14">
        <v>1930.4880000000001</v>
      </c>
      <c r="E29" s="14">
        <f>Hoja1!H28</f>
        <v>1722.3866666666663</v>
      </c>
      <c r="F29" s="13">
        <f>+E29+D29+C29</f>
        <v>3977.5246666666667</v>
      </c>
      <c r="G29" s="14">
        <f t="shared" si="0"/>
        <v>1325.8415555555555</v>
      </c>
    </row>
    <row r="30" spans="1:7" x14ac:dyDescent="0.35">
      <c r="A30" s="21">
        <v>15312</v>
      </c>
      <c r="B30" s="16" t="s">
        <v>61</v>
      </c>
      <c r="C30" s="13">
        <v>34.200000000000003</v>
      </c>
      <c r="D30" s="14">
        <v>47.88000000000001</v>
      </c>
      <c r="E30" s="14">
        <f>Hoja1!H29</f>
        <v>53.2</v>
      </c>
      <c r="F30" s="13">
        <f>+E30+D30+C30</f>
        <v>135.28000000000003</v>
      </c>
      <c r="G30" s="14">
        <f t="shared" si="0"/>
        <v>45.093333333333341</v>
      </c>
    </row>
    <row r="31" spans="1:7" x14ac:dyDescent="0.35">
      <c r="A31" s="21">
        <v>15402</v>
      </c>
      <c r="B31" s="16" t="s">
        <v>66</v>
      </c>
      <c r="C31" s="13">
        <v>1680</v>
      </c>
      <c r="D31" s="14">
        <v>1980</v>
      </c>
      <c r="E31" s="14">
        <f>Hoja1!H30</f>
        <v>1613.333333333333</v>
      </c>
      <c r="F31" s="13">
        <f>+E31+D31+C31</f>
        <v>5273.333333333333</v>
      </c>
      <c r="G31" s="14">
        <f t="shared" si="0"/>
        <v>1757.7777777777776</v>
      </c>
    </row>
    <row r="32" spans="1:7" x14ac:dyDescent="0.35">
      <c r="A32" s="22" t="s">
        <v>62</v>
      </c>
      <c r="B32" s="16" t="s">
        <v>63</v>
      </c>
      <c r="C32" s="13">
        <v>989.73</v>
      </c>
      <c r="D32" s="14">
        <v>856.28399999999988</v>
      </c>
      <c r="E32" s="14">
        <f>Hoja1!H31</f>
        <v>178.02666666666664</v>
      </c>
      <c r="F32" s="13">
        <f>+E32+D32+C32</f>
        <v>2024.0406666666665</v>
      </c>
      <c r="G32" s="14">
        <f t="shared" si="0"/>
        <v>674.68022222222214</v>
      </c>
    </row>
    <row r="33" spans="1:8" s="7" customFormat="1" x14ac:dyDescent="0.35">
      <c r="A33" s="21" t="s">
        <v>64</v>
      </c>
      <c r="B33" s="23"/>
      <c r="C33" s="13">
        <f>SUM(C7:C32)</f>
        <v>78747.199999999997</v>
      </c>
      <c r="D33" s="13">
        <f>SUM(D7:D32)</f>
        <v>96643.043999999994</v>
      </c>
      <c r="E33" s="13">
        <f>SUM(E7:E32)</f>
        <v>101689.94666666666</v>
      </c>
      <c r="F33" s="13">
        <f>SUM(F7:F32)</f>
        <v>277080.19066666666</v>
      </c>
      <c r="G33" s="24">
        <f>SUM(G7:G32)</f>
        <v>92360.063555555564</v>
      </c>
      <c r="H33" s="9"/>
    </row>
  </sheetData>
  <mergeCells count="10">
    <mergeCell ref="A2:G2"/>
    <mergeCell ref="A3:G3"/>
    <mergeCell ref="A4:G4"/>
    <mergeCell ref="A1:G1"/>
    <mergeCell ref="G5:G6"/>
    <mergeCell ref="F5:F6"/>
    <mergeCell ref="A5:A6"/>
    <mergeCell ref="B5:B6"/>
    <mergeCell ref="C5:C6"/>
    <mergeCell ref="D5:D6"/>
  </mergeCells>
  <pageMargins left="0.70866141732283472" right="0.70866141732283472" top="0.74803149606299213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alc-san jorge</dc:creator>
  <cp:lastModifiedBy>Erika Vanessa Guevara Quintanilla</cp:lastModifiedBy>
  <cp:lastPrinted>2022-05-18T16:41:16Z</cp:lastPrinted>
  <dcterms:created xsi:type="dcterms:W3CDTF">2017-09-06T16:42:33Z</dcterms:created>
  <dcterms:modified xsi:type="dcterms:W3CDTF">2022-10-16T05:40:08Z</dcterms:modified>
</cp:coreProperties>
</file>