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\Desktop\oficial de informacion\"/>
    </mc:Choice>
  </mc:AlternateContent>
  <xr:revisionPtr revIDLastSave="0" documentId="13_ncr:1_{D6F3D5CC-8274-487A-BFEE-2AF0289397B2}" xr6:coauthVersionLast="37" xr6:coauthVersionMax="37" xr10:uidLastSave="{00000000-0000-0000-0000-000000000000}"/>
  <bookViews>
    <workbookView xWindow="0" yWindow="0" windowWidth="20490" windowHeight="9045" tabRatio="599" xr2:uid="{00000000-000D-0000-FFFF-FFFF00000000}"/>
  </bookViews>
  <sheets>
    <sheet name="Matriz de proyecto" sheetId="81" r:id="rId1"/>
    <sheet name="Hoja1" sheetId="8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">#REF!</definedName>
  </definedNames>
  <calcPr calcId="162913"/>
</workbook>
</file>

<file path=xl/calcChain.xml><?xml version="1.0" encoding="utf-8"?>
<calcChain xmlns="http://schemas.openxmlformats.org/spreadsheetml/2006/main">
  <c r="D32" i="82" l="1"/>
  <c r="Q8" i="81"/>
  <c r="Q57" i="81" l="1"/>
  <c r="N57" i="81"/>
  <c r="Q56" i="81"/>
  <c r="Q55" i="81"/>
  <c r="Q58" i="81" s="1"/>
  <c r="Q35" i="81"/>
  <c r="Q34" i="81"/>
  <c r="Q33" i="81"/>
  <c r="Q32" i="81"/>
  <c r="Q31" i="81"/>
  <c r="Q30" i="81"/>
  <c r="Q29" i="81"/>
  <c r="Q28" i="81"/>
  <c r="Q27" i="81"/>
  <c r="N26" i="81"/>
  <c r="L26" i="81"/>
  <c r="Q26" i="81"/>
  <c r="Q25" i="81"/>
  <c r="Q24" i="81"/>
  <c r="Q23" i="81"/>
  <c r="P22" i="81"/>
  <c r="M22" i="81"/>
  <c r="L22" i="81"/>
  <c r="P21" i="81"/>
  <c r="Q21" i="81"/>
  <c r="Q20" i="81"/>
  <c r="Q19" i="81"/>
  <c r="Q18" i="81"/>
  <c r="Q17" i="81"/>
  <c r="Q16" i="81"/>
  <c r="Q15" i="81"/>
  <c r="R14" i="81"/>
  <c r="Q14" i="81"/>
  <c r="K13" i="81"/>
  <c r="Q12" i="81"/>
  <c r="Q11" i="81"/>
  <c r="Q10" i="81"/>
  <c r="Q9" i="81"/>
  <c r="Q7" i="81"/>
  <c r="Q6" i="81"/>
  <c r="Q22" i="81" l="1"/>
  <c r="Q36" i="81" l="1"/>
</calcChain>
</file>

<file path=xl/sharedStrings.xml><?xml version="1.0" encoding="utf-8"?>
<sst xmlns="http://schemas.openxmlformats.org/spreadsheetml/2006/main" count="317" uniqueCount="96">
  <si>
    <t>Yasmin Arely Asencio Fajardo</t>
  </si>
  <si>
    <t>Terra Global Consultores, S.A. de C.V.</t>
  </si>
  <si>
    <t xml:space="preserve">Total </t>
  </si>
  <si>
    <t>TOTAL</t>
  </si>
  <si>
    <t xml:space="preserve"> MATRIZ DE PROYECTOS 2016</t>
  </si>
  <si>
    <t>No</t>
  </si>
  <si>
    <t>Nombre del Proyecto</t>
  </si>
  <si>
    <t>Periodo de Ejecución</t>
  </si>
  <si>
    <t>Fuente de Financiamiento</t>
  </si>
  <si>
    <t>Modalidad de Ejecución</t>
  </si>
  <si>
    <t>Monto Presupuestado ($)</t>
  </si>
  <si>
    <t>Monto Ejecutado ($)</t>
  </si>
  <si>
    <t>Monto Pagado Carpeta ($)</t>
  </si>
  <si>
    <t>Monto Pagado Supervisión ($)</t>
  </si>
  <si>
    <t>Nombre del Carpetista</t>
  </si>
  <si>
    <t>Nombre del Realizador</t>
  </si>
  <si>
    <t>Nombre del Supervisor</t>
  </si>
  <si>
    <t>MONTO TOTAL</t>
  </si>
  <si>
    <t xml:space="preserve">NUMERO DE CUENTA BANCARIA </t>
  </si>
  <si>
    <t>OBSERVACION</t>
  </si>
  <si>
    <t>Del</t>
  </si>
  <si>
    <t>Al</t>
  </si>
  <si>
    <t xml:space="preserve">Según Acuerdo Municipal o en su defecto según carpeta </t>
  </si>
  <si>
    <t>Según Orden de Inicio o Controles en el caso de proyectos por admón</t>
  </si>
  <si>
    <t>Según Acta Final o Controles en el caso de proyectos por admón</t>
  </si>
  <si>
    <t>FODES o Emprestitos o Donación</t>
  </si>
  <si>
    <t>Administración o Contrato</t>
  </si>
  <si>
    <t>Monto de Carpeta Menos Costo de Carpeta y Supervision</t>
  </si>
  <si>
    <t>Según Facturas o Contrato</t>
  </si>
  <si>
    <t>Según Factura</t>
  </si>
  <si>
    <t xml:space="preserve">FODES  </t>
  </si>
  <si>
    <t xml:space="preserve">Administración </t>
  </si>
  <si>
    <t>NO APLICA</t>
  </si>
  <si>
    <t>CONCEJO MUNICIPAL</t>
  </si>
  <si>
    <t xml:space="preserve">FODES </t>
  </si>
  <si>
    <t xml:space="preserve">Administracion </t>
  </si>
  <si>
    <t xml:space="preserve">CONSTRUCCIÓN DE ADOQUINADO EN TRAMO DE CALLE PRINCIPAL FRENTE A LA UNIDAD DE SALUD EN VILLA SAN ISIDRO, DEPARTAMENTO DE MORAZÁN. </t>
  </si>
  <si>
    <t>FODES</t>
  </si>
  <si>
    <t>Ing. Enmanuel de Jesús Guevara Guevara</t>
  </si>
  <si>
    <t>R y R Inversiones, S.A. de C.V.</t>
  </si>
  <si>
    <t>MEJORAMIENTO Y AMPLIACION DEL SISTEMA DE AGUA,  EN EL CASCO  URBANO DEL MUNICIPIO DE SAN ISIDRO, DEPARTAMENTO DE MORAZAN</t>
  </si>
  <si>
    <t>Inversiones y Servicios FQ, S.A. de C.V.</t>
  </si>
  <si>
    <t>MANTENIMIENTO DE CANCHA DE FUTBOL DEL MUNICIPIO DE SAN ISIDRO, DEPARTAMENTO DE MORAZÁN.</t>
  </si>
  <si>
    <t>APOYO A  LA CAPACIDAD  PRODUCTIVA  DE LOS AGRICULTORES  DEL MUNICIPIO  DE SAN ISIDRO, DEPARTAMENTO DE MORAZAN.</t>
  </si>
  <si>
    <t>APOYO A LA ADQUISICIÓN DE LAS COSECHAS DE LOS AGRICULTORES DEL MUNICIPIO DE SAN ISIDRO, DEPARTAMENTO DE MORAZÁN</t>
  </si>
  <si>
    <t>AUMENTAR LAS OPORTUNIDADES EDUCATIVAS EN EL ÁREA DE LA INFORMÁTICA DE LOS HABITANTES DEL MUNICIPIO DE SAN ISIDRO</t>
  </si>
  <si>
    <t>MOVER</t>
  </si>
  <si>
    <t>CONVENIO CON LA FUNDACIÓN EDUCO PARA CONTRIBUIR A LA IMPLEMENTACIÓN DEL SISTEMA DE PROTECCIÓN INTEGRAL DE LA NIÑEZ Y ADOLESCENCIA</t>
  </si>
  <si>
    <t>26/19/2016</t>
  </si>
  <si>
    <t xml:space="preserve">CONFORMACIÓN DE CALLES VECINALES EN CANTÓN EL ROSARIO Y PIEDRA PARADA, MUNICIPIO DE SAN ISIDRO, DEPARTAMENTO DE MORAZÁN </t>
  </si>
  <si>
    <t>FORTALECIMIENTO AL ACCESO EDUCATIVO EN EL MUNICIPIO DE SAN ISIDRO, DEPARTAMENTO DE MORAZÁN</t>
  </si>
  <si>
    <t>ASITENCIA DE SEPELIOS A PERSONAS DE ESCASOS RECURSOS ECONOMICOS DEL MUNICIPIO DE SAN ISIDRO, DEPARTAMENTO DE MORAZAN</t>
  </si>
  <si>
    <t>CELEBRACIÓN FIESTAS PATRONALES EN HONOR AL PATRÓN SAN ISIDRO LABRADOR, MUNICIPIO DE SAN ISIDRO, DEPARTAMENTO DE MORAZÁN</t>
  </si>
  <si>
    <t>"MEJORAMIENTO DE LA FLORA VEGETAL EN EL ÁREA URBANA, MUNICIPIO DE SAN ISIDRO, DEPARTAMENTO DE MORAZÁN"</t>
  </si>
  <si>
    <t>CONSTRUCCIÓN DE AULA EN EL INSTITUTO NACIONAL DE SAN ISIDRO, MUNICIPIO DE SAN ISIDRO, DEPARTAMENTO DE MORAZÁN</t>
  </si>
  <si>
    <t>Constructora Marpa, S.A.de C.V.</t>
  </si>
  <si>
    <t>100000-20000465</t>
  </si>
  <si>
    <t>CONSTRUCCIÓN DE SEGUNDO NIVEL DE ALCALDÍA MUNICIPAL , MUNICIPIO DE SAN ISIDRO, DEPARTAMENTO DE MORAZÁN</t>
  </si>
  <si>
    <t>Q.R. Constructora, S.A. de C.V.</t>
  </si>
  <si>
    <t>CONSTRUCCIÓN DE OBRA DE PASO EN CASERÍO EL CENTRO, CANTÓN EL ROSARIO, MUNICIPIO DE SAN ISIDRO, DEPARTAMENTO DE MORAZÁN</t>
  </si>
  <si>
    <t>31//07/2015</t>
  </si>
  <si>
    <t>CONSTRUCTORA RIVERA MARTINEZ,S.A. de C.V</t>
  </si>
  <si>
    <t>FORTALECIMIENTO A LA SEGURIDAD ALIMENTARIA FAMILIAR CON PARTICIPACIÓN DEL SECTOR FEMENINO EN EL MUNICIPIO DE SAN ISIDRO, DEPARTAMENTO DE MORAZÁN</t>
  </si>
  <si>
    <t>CONSTRUCCIÓN DE CERCA PERIMETRAL DE TERRENO PROPIEDAD DE LA ALCALDÍA MUNICIPAL DE SAN ISIDRO, UBICADA A UN COSTADO DE LA UNIDAD DE SALUD DEL MUNICIPIO DE SAN ISIDRO, DEPARTAMENTO DE MORAZÁN</t>
  </si>
  <si>
    <t>Ing.  Hugo Leonel Bonilla Chicas</t>
  </si>
  <si>
    <t>ENGRAMADO DE CANCHA DE FUTBOL EN CASERÍO PALACIOS, CANTÓN PIEDRA PARADA, MUNICIPIO DE SAN ISIDRO, DEPARTAMENTO DE MORAZÁN</t>
  </si>
  <si>
    <t>CONSTRUCCIÓN DE PILAS A FAMILIAS DE ESCASOS RECURSOS ECONÓMICOS EN EL  MUNICIPIO DE SAN ISIDRO, DEPARTAMENTO DE MORAZAN</t>
  </si>
  <si>
    <t>FORTALECIMIENTO A LA CAPACIDAD PRODUCTIVA DE LOS AGRICULTORES DEL MUNICIPIO DE SAN ISIDRO, DEPARTAMENTO DE MORAZÁN</t>
  </si>
  <si>
    <t>CELEBRACIÓN DE LAS FIESTAS PATRONALES EN HONOR A LA VIRGEN DEL ROSARIO, MUNICIPIO DE SAN ISIDRO, DEPARTAMENTO DE MORAZÁN</t>
  </si>
  <si>
    <t>ACTUALIZACIÓN DEL PLAN ESTRATÉGICO DEL MUNICIPIO DE SAN ISIDRO, DEPARTAMENTO DE MORAZÁN</t>
  </si>
  <si>
    <t>LIMPIEZA Y CHAPEO DE CALLES EN EL MUNICIPIO DE SAN ISIDRO, DEPARTAMENTO DE MORAZÁN</t>
  </si>
  <si>
    <t>MEJORAMIENTO DE ALUMBRADO PÚBLICO EN EL ÁREA URBANA EN EL MUNICIPIO DE SAN ISIDRO, DEPARTAMENTO DE MORAZÁN</t>
  </si>
  <si>
    <t>"CONSTRUCCIÓN DE FACHADA FRONTAL DEL LOCAL DE LA ALCALDÍA MUNICIPAL DE SAN ISIDRO, DEPARTAMENTO DE MORAZÁN"</t>
  </si>
  <si>
    <t xml:space="preserve">CELEBRACIÓN DE LAS FIESTAS TITULARES EN HONOR A LA VIRGEN DE SANTA LUCIA DEL MUNICIPIO DE SAN ISIDRO, DEPARTAMENTO DE MORAZÁN </t>
  </si>
  <si>
    <t xml:space="preserve">     Firma:</t>
  </si>
  <si>
    <t xml:space="preserve">     Nombre:  Ada Beatriz Díaz  Martínez.</t>
  </si>
  <si>
    <t xml:space="preserve">    Jefe de UACI</t>
  </si>
  <si>
    <t>CP-01/2015/PFGL/C2.4B/AMSI "Adquisión de equipo informatico y mobiliario, Municipio de San Isidro, departamento de Morazán"</t>
  </si>
  <si>
    <t>PFGL</t>
  </si>
  <si>
    <t>CP</t>
  </si>
  <si>
    <t>A&amp;H Inversiones PC Millennium, S.A. de C.V.</t>
  </si>
  <si>
    <t>CP-01/2016/PFGL/C2.4B/AMSI "Adquisión de equipo informatico,  Municipio de San Isidro, departamento de Morazán"</t>
  </si>
  <si>
    <t>CP -02/2015/PFGL/C2.5/AMSI "ADQUISICION DE KIT DE HERRAMIENTAS, MOTOSIERRA Y BOMBA TERMONEBULIZADORA, MUNICIPIO DE SAN ISIDRO,   DEPARTAMENTO DE MORAZA".</t>
  </si>
  <si>
    <t>Rosa Emilia de Escolero/AGRO-FERRETERIA SAN FRANCISCO</t>
  </si>
  <si>
    <t xml:space="preserve">CP- 02/2016/PFGL/C2.5/AMSI “EQUIPAMIENTO DE LA UNIDAD AMBIENTAL PARA LA GESTIÓN DE RIESGO, MUNICIPIO DE SAN ISIDRO, DEPARTAMENTO DE MORAZAN”, </t>
  </si>
  <si>
    <t xml:space="preserve">A&amp;H Inversiones PC Millennium, S.A. de C.V./Nestor Armando Berrios Campos </t>
  </si>
  <si>
    <t>CI-02/2016/PFGL/C2.4B/SAN ISIDRO “Mejorar el sistema de registro y recaudación tributaria municipal (catastro tributario)”</t>
  </si>
  <si>
    <t>Marvin Cisneros Cisneros Alvares</t>
  </si>
  <si>
    <t>LPN-01-2016-PFGL/C1-SAN ISIDRO “SUMINISTRO E INSTALACIÓN DE SISTEMA DE VIDEO-VIGILANCIA EN EL MUNICIPIO DE SAN ISIDRO, DEPARTAMENTO DE MORAZÁN”</t>
  </si>
  <si>
    <t>LPN</t>
  </si>
  <si>
    <t>DATA&amp;GRAPHICS, S.A.de C.V.</t>
  </si>
  <si>
    <t>PROGRAMA DE BECAS MUNICIPALES PARA ESTUDIANTES DE BAJOS INGRESOS ECONÓMICOS DE EDUCACIÓN SUPERIOR DEL MUNICIPIO DE SAN ISIDRO, DEPARTAMENTO DE MORAZÁN</t>
  </si>
  <si>
    <t>CONSTRUCCIÓN DE VIVIENDA HABITACIONAL PARA FAMILIA DE ESCASOS RECURSOS ECONOMICOS EN CASERÍO PALACIOS, CANTÓN PIEDRA PARADA, MUNICIPIO DE SAN ISIDRO, DEPARTAMENTO DE MORAZÁN</t>
  </si>
  <si>
    <t>ENTREGA DE JUGUETES A NIÑOS Y NIÑAS, DEL MUNICIPIO DE SAN ISIDRO, DEPARTAMENTO DE MORAZAN</t>
  </si>
  <si>
    <t>RECOLECCION Y DISPOSICION FINAL  DE DESECHOS SOLIDOS EN EL MUNICIPIO DE SAN ISIDRO, DEPARTAMENTO DE MORAZAN</t>
  </si>
  <si>
    <t>MATRIZ PROYECTOS PFGL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</si>
</sst>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_([$$-440A]* #,##0.00_);_([$$-440A]* \(#,##0.00\);_([$$-440A]* &quot;-&quot;??_);_(@_)"/>
    <numFmt numFmtId="167" formatCode="_-[$$-440A]* #,##0.00_-;\-[$$-440A]* #,##0.00_-;_-[$$-44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10">
    <xf numFmtId="0" fontId="0" fillId="0" borderId="0" xfId="0"/>
    <xf numFmtId="164" fontId="0" fillId="0" borderId="0" xfId="0" applyNumberFormat="1"/>
    <xf numFmtId="0" fontId="0" fillId="0" borderId="4" xfId="0" applyBorder="1"/>
    <xf numFmtId="0" fontId="0" fillId="3" borderId="0" xfId="0" applyFill="1"/>
    <xf numFmtId="0" fontId="0" fillId="3" borderId="4" xfId="0" applyFill="1" applyBorder="1"/>
    <xf numFmtId="0" fontId="0" fillId="0" borderId="4" xfId="0" applyFill="1" applyBorder="1"/>
    <xf numFmtId="44" fontId="0" fillId="0" borderId="0" xfId="0" applyNumberFormat="1"/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ont="1" applyBorder="1"/>
    <xf numFmtId="0" fontId="0" fillId="0" borderId="4" xfId="0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Font="1"/>
    <xf numFmtId="0" fontId="6" fillId="7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7" fillId="8" borderId="4" xfId="0" applyFont="1" applyFill="1" applyBorder="1"/>
    <xf numFmtId="0" fontId="0" fillId="0" borderId="4" xfId="0" applyFont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/>
    </xf>
    <xf numFmtId="44" fontId="7" fillId="0" borderId="4" xfId="1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4" fontId="0" fillId="0" borderId="4" xfId="0" applyNumberFormat="1" applyFont="1" applyFill="1" applyBorder="1" applyAlignment="1">
      <alignment vertical="center"/>
    </xf>
    <xf numFmtId="164" fontId="0" fillId="0" borderId="4" xfId="0" applyNumberFormat="1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wrapText="1"/>
    </xf>
    <xf numFmtId="14" fontId="0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/>
    <xf numFmtId="164" fontId="6" fillId="0" borderId="4" xfId="0" applyNumberFormat="1" applyFont="1" applyFill="1" applyBorder="1" applyAlignment="1">
      <alignment vertical="center"/>
    </xf>
    <xf numFmtId="14" fontId="0" fillId="0" borderId="4" xfId="0" applyNumberFormat="1" applyFont="1" applyFill="1" applyBorder="1" applyAlignment="1">
      <alignment vertical="center" wrapText="1"/>
    </xf>
    <xf numFmtId="166" fontId="0" fillId="0" borderId="4" xfId="1" applyNumberFormat="1" applyFont="1" applyFill="1" applyBorder="1" applyAlignment="1">
      <alignment vertical="center"/>
    </xf>
    <xf numFmtId="166" fontId="7" fillId="0" borderId="4" xfId="1" applyNumberFormat="1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vertical="center"/>
    </xf>
    <xf numFmtId="44" fontId="7" fillId="0" borderId="4" xfId="1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44" fontId="2" fillId="0" borderId="4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vertical="center"/>
    </xf>
    <xf numFmtId="44" fontId="8" fillId="0" borderId="4" xfId="1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12" borderId="0" xfId="0" applyFill="1"/>
    <xf numFmtId="44" fontId="0" fillId="4" borderId="4" xfId="0" applyNumberFormat="1" applyFont="1" applyFill="1" applyBorder="1"/>
    <xf numFmtId="0" fontId="0" fillId="4" borderId="4" xfId="0" applyFont="1" applyFill="1" applyBorder="1"/>
    <xf numFmtId="0" fontId="0" fillId="0" borderId="0" xfId="0" applyFill="1" applyBorder="1" applyAlignment="1">
      <alignment wrapText="1"/>
    </xf>
    <xf numFmtId="0" fontId="4" fillId="13" borderId="0" xfId="0" applyFont="1" applyFill="1" applyBorder="1" applyAlignment="1"/>
    <xf numFmtId="0" fontId="4" fillId="13" borderId="0" xfId="0" applyFont="1" applyFill="1" applyAlignment="1"/>
    <xf numFmtId="0" fontId="4" fillId="13" borderId="0" xfId="0" applyFont="1" applyFill="1" applyBorder="1" applyAlignment="1">
      <alignment horizontal="left"/>
    </xf>
    <xf numFmtId="0" fontId="4" fillId="13" borderId="0" xfId="0" applyFont="1" applyFill="1" applyAlignment="1" applyProtection="1"/>
    <xf numFmtId="167" fontId="0" fillId="0" borderId="4" xfId="1" applyNumberFormat="1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167" fontId="0" fillId="0" borderId="4" xfId="0" applyNumberFormat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10" fillId="0" borderId="4" xfId="2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167" fontId="0" fillId="0" borderId="4" xfId="0" applyNumberForma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167" fontId="0" fillId="5" borderId="4" xfId="0" applyNumberFormat="1" applyFill="1" applyBorder="1" applyAlignment="1">
      <alignment horizontal="right"/>
    </xf>
    <xf numFmtId="167" fontId="0" fillId="0" borderId="0" xfId="0" applyNumberFormat="1"/>
    <xf numFmtId="0" fontId="0" fillId="0" borderId="0" xfId="0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7" fillId="0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vertical="center"/>
    </xf>
    <xf numFmtId="44" fontId="0" fillId="0" borderId="0" xfId="0" applyNumberFormat="1" applyFill="1" applyAlignment="1">
      <alignment vertical="center"/>
    </xf>
    <xf numFmtId="167" fontId="0" fillId="0" borderId="0" xfId="1" applyNumberFormat="1" applyFont="1" applyFill="1" applyAlignment="1">
      <alignment vertical="center"/>
    </xf>
    <xf numFmtId="167" fontId="0" fillId="0" borderId="0" xfId="0" applyNumberFormat="1" applyFill="1" applyAlignment="1">
      <alignment vertical="center"/>
    </xf>
    <xf numFmtId="167" fontId="0" fillId="0" borderId="4" xfId="1" applyNumberFormat="1" applyFont="1" applyFill="1" applyBorder="1" applyAlignment="1">
      <alignment vertical="center"/>
    </xf>
    <xf numFmtId="164" fontId="0" fillId="12" borderId="0" xfId="0" applyNumberFormat="1" applyFill="1"/>
    <xf numFmtId="164" fontId="0" fillId="3" borderId="0" xfId="0" applyNumberFormat="1" applyFill="1"/>
    <xf numFmtId="0" fontId="4" fillId="13" borderId="0" xfId="0" applyFont="1" applyFill="1" applyBorder="1" applyAlignment="1">
      <alignment horizontal="center"/>
    </xf>
    <xf numFmtId="0" fontId="0" fillId="5" borderId="4" xfId="0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right"/>
    </xf>
    <xf numFmtId="0" fontId="0" fillId="4" borderId="8" xfId="0" applyFont="1" applyFill="1" applyBorder="1" applyAlignment="1">
      <alignment horizontal="right"/>
    </xf>
    <xf numFmtId="0" fontId="4" fillId="1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CCFF"/>
      <color rgb="FFFF0066"/>
      <color rgb="FF00FFFF"/>
      <color rgb="FFCC0099"/>
      <color rgb="FF990099"/>
      <color rgb="FF005C2A"/>
      <color rgb="FFFF9900"/>
      <color rgb="FFFF6600"/>
      <color rgb="FF0000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atriz/Datos%20de%20programa/Microsoft/Excel/LIQUIDACION%20DE%20GASTOS%2018%20de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IQUIDACION%20DE%20GASTOS%20Noviembre%202016%20(Autoguardado)(Recuperado%20autom&#225;ticamente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IQUIDACION%20DE%20GASTOS%20Noviembre%202016%20(Autoguardado)(Recuperado%20autom&#225;ticamente)(Recuperado%20autom&#225;ticamen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doc%20ab/DOC%20GR%20SAN%20ISIDRO/ordenes%20de%20compra/Ordenes%20de%20compras%2025%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QUIDACION%20DE%20GASTOS%20Noviembre%202016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stas San Isidro Labrador"/>
      <sheetName val="DESECHOS SOLIDOS"/>
      <sheetName val="APOYO A ENTREGA DE ABONO"/>
      <sheetName val="Fortal. del acc. educativo"/>
      <sheetName val="ciudad mujer"/>
      <sheetName val="PREINVERSION"/>
      <sheetName val="construccion de mesas INSI"/>
      <sheetName val="informatica"/>
      <sheetName val="RESUMEN"/>
      <sheetName val="Hoja1"/>
      <sheetName val="Cancha Municipal"/>
      <sheetName val="planchas"/>
      <sheetName val="Segunda Etapa de cancha"/>
      <sheetName val="Concreteado de Calle S de Agua "/>
      <sheetName val="Mejoramiento de agua"/>
      <sheetName val="Siembra de arboles"/>
      <sheetName val="chapeo"/>
      <sheetName val="obra de paso M"/>
      <sheetName val="concreto H"/>
      <sheetName val="muro"/>
      <sheetName val="Cementerio"/>
      <sheetName val="obra de paso "/>
      <sheetName val="ALCALDIA"/>
      <sheetName val="ampliacion "/>
      <sheetName val="Kiosko"/>
      <sheetName val="Instrumentos"/>
      <sheetName val="Becas"/>
      <sheetName val="Ampliacion del agua"/>
      <sheetName val="Reforestacion "/>
      <sheetName val="abono"/>
      <sheetName val="Hoja3"/>
      <sheetName val="Hoja4"/>
      <sheetName val="Fiestas en Rosario"/>
      <sheetName val="Empedrado San Juan"/>
      <sheetName val="deporte"/>
      <sheetName val="Alumbrado"/>
      <sheetName val="agua P Cu"/>
      <sheetName val="Santa Lucia"/>
      <sheetName val="juquete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5">
          <cell r="H35">
            <v>3636.38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esechos solidos"/>
      <sheetName val="agua "/>
      <sheetName val="Mto de cancha "/>
      <sheetName val="Becas"/>
      <sheetName val="Agricultores"/>
      <sheetName val="deporte"/>
      <sheetName val="Preinversion"/>
      <sheetName val="empedrado san juan"/>
      <sheetName val="Adoquinado "/>
      <sheetName val="EDUCO"/>
      <sheetName val="Conformacion"/>
      <sheetName val="Cosechas"/>
      <sheetName val="Transporte"/>
      <sheetName val="F.san isidro"/>
      <sheetName val="flora"/>
      <sheetName val="Agua PP y R"/>
      <sheetName val="instituto"/>
      <sheetName val="segundo nivel"/>
      <sheetName val="Obra de"/>
      <sheetName val="huertos "/>
      <sheetName val="Cerco de P"/>
      <sheetName val="casa"/>
      <sheetName val="engramdo"/>
      <sheetName val="pilas"/>
      <sheetName val="abono"/>
      <sheetName val="F El Rosario"/>
      <sheetName val="P Estrategico"/>
      <sheetName val="chapeo"/>
      <sheetName val="alumbrado"/>
      <sheetName val="fachada"/>
      <sheetName val="Hoja1"/>
      <sheetName val=" F.s Lu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L9">
            <v>585.6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esechos solidos"/>
      <sheetName val="agua "/>
      <sheetName val="Mto de cancha "/>
      <sheetName val="Becas"/>
      <sheetName val="Agricultores"/>
      <sheetName val="deporte"/>
      <sheetName val="Preinversion"/>
      <sheetName val="empedrado san juan"/>
      <sheetName val="Adoquinado "/>
      <sheetName val="EDUCO"/>
      <sheetName val="Conformacion"/>
      <sheetName val="Cosechas"/>
      <sheetName val="Transporte"/>
      <sheetName val="Sepelios"/>
      <sheetName val="F.san isidro"/>
      <sheetName val="flora"/>
      <sheetName val="Agua PP y R"/>
      <sheetName val="instituto"/>
      <sheetName val="segundo nivel"/>
      <sheetName val="Obra de"/>
      <sheetName val="huertos "/>
      <sheetName val="Cerco de P"/>
      <sheetName val="casa"/>
      <sheetName val="engramdo"/>
      <sheetName val="pilas"/>
      <sheetName val="abono"/>
      <sheetName val="F El Rosario"/>
      <sheetName val="P Estrategico"/>
      <sheetName val="chapeo"/>
      <sheetName val="alumbrado"/>
      <sheetName val="fachada"/>
      <sheetName val="Hoja1"/>
      <sheetName val=" F.s Lu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512.22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1">
          <cell r="L21">
            <v>3075</v>
          </cell>
        </row>
      </sheetData>
      <sheetData sheetId="15"/>
      <sheetData sheetId="16"/>
      <sheetData sheetId="17"/>
      <sheetData sheetId="18"/>
      <sheetData sheetId="19">
        <row r="130">
          <cell r="L130">
            <v>25870.353600000002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c millenium"/>
      <sheetName val="Instituto"/>
      <sheetName val=" mobiliario PFGL"/>
      <sheetName val="Hoja3"/>
      <sheetName val="Telefonos"/>
      <sheetName val="Hoja4"/>
      <sheetName val="COMPUTADORA PFGL"/>
      <sheetName val="Hoja5"/>
      <sheetName val="Hoja2"/>
      <sheetName val="Hoja6"/>
    </sheetNames>
    <sheetDataSet>
      <sheetData sheetId="0"/>
      <sheetData sheetId="1"/>
      <sheetData sheetId="2"/>
      <sheetData sheetId="3">
        <row r="148">
          <cell r="E148">
            <v>1135</v>
          </cell>
        </row>
        <row r="188">
          <cell r="E188">
            <v>1674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esechos solidos"/>
      <sheetName val="agua "/>
      <sheetName val="Mto de cancha "/>
      <sheetName val="Becas"/>
      <sheetName val="Agricultores"/>
      <sheetName val="deporte"/>
      <sheetName val="Preinversion"/>
      <sheetName val="empedrado san juan"/>
      <sheetName val="Adoquinado "/>
      <sheetName val="EDUCO"/>
      <sheetName val="Conformacion"/>
      <sheetName val="Cosechas"/>
      <sheetName val="Transporte"/>
      <sheetName val="F.san isidro"/>
      <sheetName val="flora"/>
      <sheetName val="Agua PP y R"/>
      <sheetName val="instituto"/>
      <sheetName val="segundo nivel"/>
      <sheetName val="Obra de"/>
      <sheetName val="huertos "/>
      <sheetName val="Cerco de P"/>
      <sheetName val="casa"/>
      <sheetName val="engramdo"/>
      <sheetName val="pilas"/>
      <sheetName val="abono"/>
      <sheetName val="F El Rosario"/>
      <sheetName val="P Estrategico"/>
      <sheetName val="chapeo"/>
      <sheetName val="alumbrado"/>
      <sheetName val="fachada"/>
      <sheetName val="Hoja1"/>
      <sheetName val=" F.s Luci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Ing. Idalia del Rosario Juarez Avila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"/>
  <sheetViews>
    <sheetView tabSelected="1" zoomScale="91" zoomScaleNormal="91" workbookViewId="0">
      <selection activeCell="U7" sqref="U7"/>
    </sheetView>
  </sheetViews>
  <sheetFormatPr baseColWidth="10" defaultRowHeight="15" x14ac:dyDescent="0.25"/>
  <cols>
    <col min="2" max="2" width="0.7109375" customWidth="1"/>
    <col min="3" max="3" width="11.42578125" hidden="1" customWidth="1"/>
    <col min="5" max="5" width="34.140625" customWidth="1"/>
    <col min="8" max="8" width="12.140625" customWidth="1"/>
    <col min="10" max="10" width="12.140625" customWidth="1"/>
    <col min="11" max="11" width="12" customWidth="1"/>
    <col min="12" max="12" width="12.7109375" customWidth="1"/>
    <col min="14" max="14" width="13.140625" customWidth="1"/>
    <col min="16" max="16" width="13.85546875" customWidth="1"/>
    <col min="17" max="17" width="16.85546875" customWidth="1"/>
    <col min="20" max="20" width="13.28515625" customWidth="1"/>
    <col min="21" max="21" width="39.85546875" customWidth="1"/>
  </cols>
  <sheetData>
    <row r="1" spans="1:21" x14ac:dyDescent="0.25">
      <c r="A1" s="15"/>
      <c r="B1" s="15"/>
      <c r="C1" s="15"/>
      <c r="D1" s="15"/>
      <c r="E1" s="15"/>
      <c r="F1" s="15"/>
      <c r="G1" s="15"/>
      <c r="H1" s="15"/>
      <c r="I1" s="15" t="s">
        <v>4</v>
      </c>
      <c r="J1" s="15"/>
      <c r="K1" s="15"/>
      <c r="L1" s="15"/>
      <c r="M1" s="15"/>
      <c r="N1" s="15"/>
      <c r="O1" s="15"/>
      <c r="P1" s="15"/>
      <c r="Q1" s="15"/>
      <c r="R1" s="15"/>
    </row>
    <row r="2" spans="1:2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</row>
    <row r="3" spans="1:21" x14ac:dyDescent="0.25">
      <c r="A3" s="11"/>
      <c r="B3" s="11"/>
      <c r="C3" s="11"/>
      <c r="D3" s="101" t="s">
        <v>5</v>
      </c>
      <c r="E3" s="101" t="s">
        <v>6</v>
      </c>
      <c r="F3" s="102" t="s">
        <v>7</v>
      </c>
      <c r="G3" s="102"/>
      <c r="H3" s="100" t="s">
        <v>8</v>
      </c>
      <c r="I3" s="100" t="s">
        <v>9</v>
      </c>
      <c r="J3" s="99" t="s">
        <v>10</v>
      </c>
      <c r="K3" s="99" t="s">
        <v>11</v>
      </c>
      <c r="L3" s="99" t="s">
        <v>12</v>
      </c>
      <c r="M3" s="99" t="s">
        <v>13</v>
      </c>
      <c r="N3" s="100" t="s">
        <v>14</v>
      </c>
      <c r="O3" s="100" t="s">
        <v>15</v>
      </c>
      <c r="P3" s="100" t="s">
        <v>16</v>
      </c>
      <c r="Q3" s="108" t="s">
        <v>17</v>
      </c>
      <c r="R3" s="109" t="s">
        <v>18</v>
      </c>
      <c r="S3" s="97" t="s">
        <v>19</v>
      </c>
    </row>
    <row r="4" spans="1:21" ht="30" customHeight="1" x14ac:dyDescent="0.25">
      <c r="A4" s="11"/>
      <c r="B4" s="11"/>
      <c r="C4" s="11"/>
      <c r="D4" s="101"/>
      <c r="E4" s="101"/>
      <c r="F4" s="16" t="s">
        <v>20</v>
      </c>
      <c r="G4" s="16" t="s">
        <v>21</v>
      </c>
      <c r="H4" s="100"/>
      <c r="I4" s="100"/>
      <c r="J4" s="99"/>
      <c r="K4" s="99"/>
      <c r="L4" s="99"/>
      <c r="M4" s="99"/>
      <c r="N4" s="100"/>
      <c r="O4" s="100"/>
      <c r="P4" s="100"/>
      <c r="Q4" s="108"/>
      <c r="R4" s="109"/>
      <c r="S4" s="98"/>
    </row>
    <row r="5" spans="1:21" ht="120" x14ac:dyDescent="0.25">
      <c r="A5" s="11"/>
      <c r="B5" s="11"/>
      <c r="C5" s="11"/>
      <c r="D5" s="17"/>
      <c r="E5" s="18" t="s">
        <v>22</v>
      </c>
      <c r="F5" s="19" t="s">
        <v>23</v>
      </c>
      <c r="G5" s="19" t="s">
        <v>24</v>
      </c>
      <c r="H5" s="20" t="s">
        <v>25</v>
      </c>
      <c r="I5" s="21" t="s">
        <v>26</v>
      </c>
      <c r="J5" s="22" t="s">
        <v>27</v>
      </c>
      <c r="K5" s="22" t="s">
        <v>28</v>
      </c>
      <c r="L5" s="22" t="s">
        <v>29</v>
      </c>
      <c r="M5" s="22" t="s">
        <v>29</v>
      </c>
      <c r="N5" s="23" t="s">
        <v>28</v>
      </c>
      <c r="O5" s="23" t="s">
        <v>28</v>
      </c>
      <c r="P5" s="23" t="s">
        <v>28</v>
      </c>
      <c r="Q5" s="24"/>
      <c r="R5" s="11"/>
      <c r="S5" s="2"/>
    </row>
    <row r="6" spans="1:21" s="36" customFormat="1" ht="60" x14ac:dyDescent="0.25">
      <c r="A6" s="25"/>
      <c r="B6" s="25"/>
      <c r="C6" s="25"/>
      <c r="D6" s="72">
        <v>1</v>
      </c>
      <c r="E6" s="27" t="s">
        <v>94</v>
      </c>
      <c r="F6" s="28">
        <v>42370</v>
      </c>
      <c r="G6" s="28">
        <v>75606</v>
      </c>
      <c r="H6" s="29" t="s">
        <v>30</v>
      </c>
      <c r="I6" s="30" t="s">
        <v>31</v>
      </c>
      <c r="J6" s="31">
        <v>34523.915999999997</v>
      </c>
      <c r="K6" s="32">
        <v>31444.65</v>
      </c>
      <c r="L6" s="32" t="s">
        <v>32</v>
      </c>
      <c r="M6" s="32" t="s">
        <v>32</v>
      </c>
      <c r="N6" s="29" t="s">
        <v>33</v>
      </c>
      <c r="O6" s="29" t="s">
        <v>33</v>
      </c>
      <c r="P6" s="29" t="s">
        <v>33</v>
      </c>
      <c r="Q6" s="33">
        <f>K6</f>
        <v>31444.65</v>
      </c>
      <c r="R6" s="34">
        <v>200870731</v>
      </c>
      <c r="S6" s="10"/>
      <c r="T6" s="35"/>
    </row>
    <row r="7" spans="1:21" s="36" customFormat="1" ht="90" x14ac:dyDescent="0.25">
      <c r="A7" s="25"/>
      <c r="B7" s="25"/>
      <c r="C7" s="25"/>
      <c r="D7" s="72">
        <v>2</v>
      </c>
      <c r="E7" s="27" t="s">
        <v>91</v>
      </c>
      <c r="F7" s="37">
        <v>42377</v>
      </c>
      <c r="G7" s="28">
        <v>42360</v>
      </c>
      <c r="H7" s="29" t="s">
        <v>34</v>
      </c>
      <c r="I7" s="30" t="s">
        <v>35</v>
      </c>
      <c r="J7" s="31">
        <v>22200</v>
      </c>
      <c r="K7" s="38">
        <v>20050</v>
      </c>
      <c r="L7" s="32" t="s">
        <v>32</v>
      </c>
      <c r="M7" s="32" t="s">
        <v>32</v>
      </c>
      <c r="N7" s="32" t="s">
        <v>32</v>
      </c>
      <c r="O7" s="29" t="s">
        <v>33</v>
      </c>
      <c r="P7" s="29" t="s">
        <v>33</v>
      </c>
      <c r="Q7" s="38">
        <f>K7</f>
        <v>20050</v>
      </c>
      <c r="R7" s="80">
        <v>200950631</v>
      </c>
      <c r="S7" s="10"/>
      <c r="T7" s="35"/>
    </row>
    <row r="8" spans="1:21" s="36" customFormat="1" ht="75" x14ac:dyDescent="0.25">
      <c r="A8" s="25"/>
      <c r="B8" s="25"/>
      <c r="C8" s="25"/>
      <c r="D8" s="72">
        <v>3</v>
      </c>
      <c r="E8" s="27" t="s">
        <v>36</v>
      </c>
      <c r="F8" s="28">
        <v>42711</v>
      </c>
      <c r="G8" s="39">
        <v>42769</v>
      </c>
      <c r="H8" s="29" t="s">
        <v>37</v>
      </c>
      <c r="I8" s="30" t="s">
        <v>31</v>
      </c>
      <c r="J8" s="31">
        <v>34510.129999999997</v>
      </c>
      <c r="K8" s="31">
        <v>36972.120000000003</v>
      </c>
      <c r="L8" s="32">
        <v>1073.73</v>
      </c>
      <c r="M8" s="32">
        <v>1900</v>
      </c>
      <c r="N8" s="29" t="s">
        <v>38</v>
      </c>
      <c r="O8" s="29" t="s">
        <v>33</v>
      </c>
      <c r="P8" s="29" t="s">
        <v>39</v>
      </c>
      <c r="Q8" s="40">
        <f>+K8+L8+M8</f>
        <v>39945.850000000006</v>
      </c>
      <c r="R8" s="34">
        <v>200979847</v>
      </c>
      <c r="S8" s="2"/>
      <c r="T8" s="35"/>
    </row>
    <row r="9" spans="1:21" ht="75" x14ac:dyDescent="0.25">
      <c r="A9" s="11"/>
      <c r="B9" s="11"/>
      <c r="C9" s="11"/>
      <c r="D9" s="72">
        <v>4</v>
      </c>
      <c r="E9" s="27" t="s">
        <v>40</v>
      </c>
      <c r="F9" s="39">
        <v>42370</v>
      </c>
      <c r="G9" s="39">
        <v>42735</v>
      </c>
      <c r="H9" s="82" t="s">
        <v>34</v>
      </c>
      <c r="I9" s="83" t="s">
        <v>35</v>
      </c>
      <c r="J9" s="49">
        <v>11030.93</v>
      </c>
      <c r="K9" s="38">
        <v>4382.54</v>
      </c>
      <c r="L9" s="32">
        <v>551.54999999999995</v>
      </c>
      <c r="M9" s="32" t="s">
        <v>32</v>
      </c>
      <c r="N9" s="32" t="s">
        <v>41</v>
      </c>
      <c r="O9" s="29" t="s">
        <v>33</v>
      </c>
      <c r="P9" s="29" t="s">
        <v>33</v>
      </c>
      <c r="Q9" s="38">
        <f>K9+L9</f>
        <v>4934.09</v>
      </c>
      <c r="R9" s="80">
        <v>200950631</v>
      </c>
      <c r="S9" s="59"/>
      <c r="T9" s="3"/>
      <c r="U9" s="36"/>
    </row>
    <row r="10" spans="1:21" ht="60" x14ac:dyDescent="0.25">
      <c r="A10" s="11"/>
      <c r="B10" s="11"/>
      <c r="C10" s="11"/>
      <c r="D10" s="72">
        <v>5</v>
      </c>
      <c r="E10" s="27" t="s">
        <v>42</v>
      </c>
      <c r="F10" s="39">
        <v>42377</v>
      </c>
      <c r="G10" s="84">
        <v>42735</v>
      </c>
      <c r="H10" s="29" t="s">
        <v>30</v>
      </c>
      <c r="I10" s="30" t="s">
        <v>31</v>
      </c>
      <c r="J10" s="31">
        <v>3000</v>
      </c>
      <c r="K10" s="31">
        <v>2387.5</v>
      </c>
      <c r="L10" s="32" t="s">
        <v>32</v>
      </c>
      <c r="M10" s="32" t="s">
        <v>32</v>
      </c>
      <c r="N10" s="29" t="s">
        <v>33</v>
      </c>
      <c r="O10" s="29" t="s">
        <v>33</v>
      </c>
      <c r="P10" s="29" t="s">
        <v>33</v>
      </c>
      <c r="Q10" s="85">
        <f>+K10</f>
        <v>2387.5</v>
      </c>
      <c r="R10" s="34">
        <v>200870731</v>
      </c>
      <c r="S10" s="4"/>
      <c r="T10" s="3"/>
      <c r="U10" s="36"/>
    </row>
    <row r="11" spans="1:21" ht="60" x14ac:dyDescent="0.25">
      <c r="A11" s="11"/>
      <c r="B11" s="11"/>
      <c r="C11" s="11"/>
      <c r="D11" s="72">
        <v>6</v>
      </c>
      <c r="E11" s="41" t="s">
        <v>43</v>
      </c>
      <c r="F11" s="42">
        <v>42381</v>
      </c>
      <c r="G11" s="39">
        <v>42724</v>
      </c>
      <c r="H11" s="29" t="s">
        <v>30</v>
      </c>
      <c r="I11" s="30" t="s">
        <v>31</v>
      </c>
      <c r="J11" s="31">
        <v>3333.4</v>
      </c>
      <c r="K11" s="31">
        <v>3027.8</v>
      </c>
      <c r="L11" s="32" t="s">
        <v>32</v>
      </c>
      <c r="M11" s="32" t="s">
        <v>32</v>
      </c>
      <c r="N11" s="29" t="s">
        <v>33</v>
      </c>
      <c r="O11" s="29" t="s">
        <v>33</v>
      </c>
      <c r="P11" s="29" t="s">
        <v>33</v>
      </c>
      <c r="Q11" s="43">
        <f>K11</f>
        <v>3027.8</v>
      </c>
      <c r="R11" s="34">
        <v>200870731</v>
      </c>
      <c r="S11" s="5"/>
      <c r="U11" s="36"/>
    </row>
    <row r="12" spans="1:21" ht="60" x14ac:dyDescent="0.25">
      <c r="A12" s="11"/>
      <c r="B12" s="11"/>
      <c r="C12" s="11"/>
      <c r="D12" s="72">
        <v>7</v>
      </c>
      <c r="E12" s="86" t="s">
        <v>44</v>
      </c>
      <c r="F12" s="42">
        <v>42382</v>
      </c>
      <c r="G12" s="39">
        <v>42724</v>
      </c>
      <c r="H12" s="29" t="s">
        <v>30</v>
      </c>
      <c r="I12" s="30" t="s">
        <v>31</v>
      </c>
      <c r="J12" s="31">
        <v>20000</v>
      </c>
      <c r="K12" s="31">
        <v>13664.75</v>
      </c>
      <c r="L12" s="32" t="s">
        <v>32</v>
      </c>
      <c r="M12" s="32" t="s">
        <v>32</v>
      </c>
      <c r="N12" s="29" t="s">
        <v>33</v>
      </c>
      <c r="O12" s="29" t="s">
        <v>33</v>
      </c>
      <c r="P12" s="29" t="s">
        <v>33</v>
      </c>
      <c r="Q12" s="43">
        <f>K12</f>
        <v>13664.75</v>
      </c>
      <c r="R12" s="34">
        <v>200870731</v>
      </c>
      <c r="S12" s="2"/>
      <c r="U12" s="36"/>
    </row>
    <row r="13" spans="1:21" ht="60" hidden="1" x14ac:dyDescent="0.25">
      <c r="A13" s="44"/>
      <c r="B13" s="44"/>
      <c r="C13" s="44"/>
      <c r="D13" s="26">
        <v>8</v>
      </c>
      <c r="E13" s="27" t="s">
        <v>45</v>
      </c>
      <c r="F13" s="28">
        <v>42125</v>
      </c>
      <c r="G13" s="39"/>
      <c r="H13" s="29" t="s">
        <v>37</v>
      </c>
      <c r="I13" s="30" t="s">
        <v>31</v>
      </c>
      <c r="J13" s="31">
        <v>3800</v>
      </c>
      <c r="K13" s="31">
        <f>[1]informatica!$H$35</f>
        <v>3636.38</v>
      </c>
      <c r="L13" s="32" t="s">
        <v>32</v>
      </c>
      <c r="M13" s="32" t="s">
        <v>32</v>
      </c>
      <c r="N13" s="29" t="s">
        <v>33</v>
      </c>
      <c r="O13" s="29" t="s">
        <v>33</v>
      </c>
      <c r="P13" s="29" t="s">
        <v>33</v>
      </c>
      <c r="Q13" s="40"/>
      <c r="R13" s="34">
        <v>200950631</v>
      </c>
      <c r="S13" s="2"/>
      <c r="T13" t="s">
        <v>46</v>
      </c>
    </row>
    <row r="14" spans="1:21" ht="75" x14ac:dyDescent="0.25">
      <c r="A14" s="11"/>
      <c r="B14" s="11"/>
      <c r="C14" s="11"/>
      <c r="D14" s="72">
        <v>8</v>
      </c>
      <c r="E14" s="27" t="s">
        <v>47</v>
      </c>
      <c r="F14" s="39" t="s">
        <v>48</v>
      </c>
      <c r="G14" s="39"/>
      <c r="H14" s="29" t="s">
        <v>37</v>
      </c>
      <c r="I14" s="30" t="s">
        <v>35</v>
      </c>
      <c r="J14" s="31"/>
      <c r="K14" s="31"/>
      <c r="L14" s="32"/>
      <c r="M14" s="32"/>
      <c r="N14" s="29"/>
      <c r="O14" s="29"/>
      <c r="P14" s="29"/>
      <c r="Q14" s="45">
        <f>+[2]EDUCO!$L$9</f>
        <v>585.6</v>
      </c>
      <c r="R14" s="34">
        <f>+R12</f>
        <v>200870731</v>
      </c>
      <c r="S14" s="5"/>
      <c r="U14" s="36"/>
    </row>
    <row r="15" spans="1:21" ht="75" x14ac:dyDescent="0.25">
      <c r="A15" s="11"/>
      <c r="B15" s="11"/>
      <c r="C15" s="11"/>
      <c r="D15" s="72">
        <v>9</v>
      </c>
      <c r="E15" s="27" t="s">
        <v>49</v>
      </c>
      <c r="F15" s="46">
        <v>42390</v>
      </c>
      <c r="G15" s="46"/>
      <c r="H15" s="29" t="s">
        <v>37</v>
      </c>
      <c r="I15" s="30" t="s">
        <v>35</v>
      </c>
      <c r="J15" s="31">
        <v>23559.81</v>
      </c>
      <c r="K15" s="47">
        <v>23274.83</v>
      </c>
      <c r="L15" s="32" t="s">
        <v>32</v>
      </c>
      <c r="M15" s="32" t="s">
        <v>32</v>
      </c>
      <c r="N15" s="29" t="s">
        <v>33</v>
      </c>
      <c r="O15" s="29" t="s">
        <v>33</v>
      </c>
      <c r="P15" s="29" t="s">
        <v>33</v>
      </c>
      <c r="Q15" s="38">
        <f>K15</f>
        <v>23274.83</v>
      </c>
      <c r="R15" s="34">
        <v>200950631</v>
      </c>
      <c r="S15" s="2"/>
      <c r="U15" s="36"/>
    </row>
    <row r="16" spans="1:21" ht="60" x14ac:dyDescent="0.25">
      <c r="A16" s="11"/>
      <c r="B16" s="11"/>
      <c r="C16" s="11"/>
      <c r="D16" s="72">
        <v>10</v>
      </c>
      <c r="E16" s="41" t="s">
        <v>50</v>
      </c>
      <c r="F16" s="46">
        <v>42389</v>
      </c>
      <c r="G16" s="46">
        <v>42704</v>
      </c>
      <c r="H16" s="29" t="s">
        <v>37</v>
      </c>
      <c r="I16" s="30" t="s">
        <v>35</v>
      </c>
      <c r="J16" s="48">
        <v>6500</v>
      </c>
      <c r="K16" s="47">
        <v>6130.64</v>
      </c>
      <c r="L16" s="32" t="s">
        <v>32</v>
      </c>
      <c r="M16" s="32" t="s">
        <v>32</v>
      </c>
      <c r="N16" s="29" t="s">
        <v>33</v>
      </c>
      <c r="O16" s="29" t="s">
        <v>33</v>
      </c>
      <c r="P16" s="29" t="s">
        <v>33</v>
      </c>
      <c r="Q16" s="49">
        <f>K16</f>
        <v>6130.64</v>
      </c>
      <c r="R16" s="34">
        <v>200950631</v>
      </c>
      <c r="S16" s="2"/>
      <c r="U16" s="36"/>
    </row>
    <row r="17" spans="1:22" ht="64.5" customHeight="1" x14ac:dyDescent="0.25">
      <c r="A17" s="11"/>
      <c r="B17" s="11"/>
      <c r="C17" s="11"/>
      <c r="D17" s="72">
        <v>11</v>
      </c>
      <c r="E17" s="73" t="s">
        <v>51</v>
      </c>
      <c r="F17" s="46">
        <v>42399</v>
      </c>
      <c r="G17" s="46">
        <v>42735</v>
      </c>
      <c r="H17" s="29" t="s">
        <v>37</v>
      </c>
      <c r="I17" s="30" t="s">
        <v>35</v>
      </c>
      <c r="J17" s="48">
        <v>4500</v>
      </c>
      <c r="K17" s="47">
        <v>3075</v>
      </c>
      <c r="L17" s="32" t="s">
        <v>32</v>
      </c>
      <c r="M17" s="32" t="s">
        <v>32</v>
      </c>
      <c r="N17" s="29" t="s">
        <v>33</v>
      </c>
      <c r="O17" s="29" t="s">
        <v>33</v>
      </c>
      <c r="P17" s="29" t="s">
        <v>33</v>
      </c>
      <c r="Q17" s="49">
        <f>K17</f>
        <v>3075</v>
      </c>
      <c r="R17" s="34">
        <v>200950631</v>
      </c>
      <c r="S17" s="2"/>
      <c r="U17" s="36"/>
    </row>
    <row r="18" spans="1:22" ht="75" x14ac:dyDescent="0.25">
      <c r="A18" s="11"/>
      <c r="B18" s="11"/>
      <c r="C18" s="11"/>
      <c r="D18" s="72">
        <v>12</v>
      </c>
      <c r="E18" s="27" t="s">
        <v>52</v>
      </c>
      <c r="F18" s="46">
        <v>42498</v>
      </c>
      <c r="G18" s="46">
        <v>42181</v>
      </c>
      <c r="H18" s="29" t="s">
        <v>37</v>
      </c>
      <c r="I18" s="30" t="s">
        <v>35</v>
      </c>
      <c r="J18" s="31">
        <v>20000</v>
      </c>
      <c r="K18" s="47">
        <v>18536.599999999999</v>
      </c>
      <c r="L18" s="32" t="s">
        <v>32</v>
      </c>
      <c r="M18" s="32" t="s">
        <v>32</v>
      </c>
      <c r="N18" s="29" t="s">
        <v>33</v>
      </c>
      <c r="O18" s="29" t="s">
        <v>33</v>
      </c>
      <c r="P18" s="29" t="s">
        <v>33</v>
      </c>
      <c r="Q18" s="49">
        <f>K18</f>
        <v>18536.599999999999</v>
      </c>
      <c r="R18" s="34">
        <v>200950631</v>
      </c>
      <c r="S18" s="2"/>
      <c r="U18" s="36"/>
    </row>
    <row r="19" spans="1:22" ht="60" x14ac:dyDescent="0.25">
      <c r="A19" s="11"/>
      <c r="B19" s="11"/>
      <c r="C19" s="11"/>
      <c r="D19" s="72">
        <v>13</v>
      </c>
      <c r="E19" s="27" t="s">
        <v>53</v>
      </c>
      <c r="F19" s="46">
        <v>42491</v>
      </c>
      <c r="G19" s="46"/>
      <c r="H19" s="29" t="s">
        <v>37</v>
      </c>
      <c r="I19" s="30" t="s">
        <v>35</v>
      </c>
      <c r="J19" s="31">
        <v>1500</v>
      </c>
      <c r="K19" s="47">
        <v>1362.09</v>
      </c>
      <c r="L19" s="32" t="s">
        <v>32</v>
      </c>
      <c r="M19" s="50" t="s">
        <v>32</v>
      </c>
      <c r="N19" s="29" t="s">
        <v>33</v>
      </c>
      <c r="O19" s="51" t="s">
        <v>33</v>
      </c>
      <c r="P19" s="51" t="s">
        <v>33</v>
      </c>
      <c r="Q19" s="49">
        <f>+K19</f>
        <v>1362.09</v>
      </c>
      <c r="R19" s="34">
        <v>200950631</v>
      </c>
      <c r="S19" s="5"/>
      <c r="U19" s="36"/>
    </row>
    <row r="20" spans="1:22" ht="60" x14ac:dyDescent="0.25">
      <c r="A20" s="11"/>
      <c r="B20" s="11"/>
      <c r="C20" s="11"/>
      <c r="D20" s="72">
        <v>14</v>
      </c>
      <c r="E20" s="41" t="s">
        <v>54</v>
      </c>
      <c r="F20" s="46">
        <v>42471</v>
      </c>
      <c r="G20" s="46">
        <v>42531</v>
      </c>
      <c r="H20" s="29" t="s">
        <v>37</v>
      </c>
      <c r="I20" s="30" t="s">
        <v>35</v>
      </c>
      <c r="J20" s="52">
        <v>28910.799999999999</v>
      </c>
      <c r="K20" s="47">
        <v>27116.240000000002</v>
      </c>
      <c r="L20" s="32">
        <v>1156.43</v>
      </c>
      <c r="M20" s="32">
        <v>2000</v>
      </c>
      <c r="N20" s="53" t="s">
        <v>55</v>
      </c>
      <c r="O20" s="29" t="s">
        <v>33</v>
      </c>
      <c r="P20" s="29" t="s">
        <v>38</v>
      </c>
      <c r="Q20" s="49">
        <f>L20+K20</f>
        <v>28272.670000000002</v>
      </c>
      <c r="R20" s="81" t="s">
        <v>56</v>
      </c>
      <c r="S20" s="5"/>
      <c r="U20" s="36"/>
    </row>
    <row r="21" spans="1:22" ht="60" x14ac:dyDescent="0.25">
      <c r="A21" s="11"/>
      <c r="B21" s="11"/>
      <c r="C21" s="11"/>
      <c r="D21" s="72">
        <v>15</v>
      </c>
      <c r="E21" s="86" t="s">
        <v>57</v>
      </c>
      <c r="F21" s="28">
        <v>42478</v>
      </c>
      <c r="G21" s="28"/>
      <c r="H21" s="29" t="s">
        <v>34</v>
      </c>
      <c r="I21" s="30" t="s">
        <v>35</v>
      </c>
      <c r="J21" s="31">
        <v>17152.91</v>
      </c>
      <c r="K21" s="32">
        <v>25870.35</v>
      </c>
      <c r="L21" s="32">
        <v>686.12</v>
      </c>
      <c r="M21" s="32" t="s">
        <v>32</v>
      </c>
      <c r="N21" s="29" t="s">
        <v>58</v>
      </c>
      <c r="O21" s="29" t="s">
        <v>33</v>
      </c>
      <c r="P21" s="29" t="str">
        <f>+P19</f>
        <v>CONCEJO MUNICIPAL</v>
      </c>
      <c r="Q21" s="54">
        <f>K21+L21</f>
        <v>26556.469999999998</v>
      </c>
      <c r="R21" s="81" t="s">
        <v>56</v>
      </c>
      <c r="S21" s="5"/>
      <c r="U21" s="36"/>
      <c r="V21" s="6"/>
    </row>
    <row r="22" spans="1:22" ht="75" x14ac:dyDescent="0.25">
      <c r="A22" s="11"/>
      <c r="B22" s="11"/>
      <c r="C22" s="11"/>
      <c r="D22" s="72">
        <v>16</v>
      </c>
      <c r="E22" s="86" t="s">
        <v>59</v>
      </c>
      <c r="F22" s="39" t="s">
        <v>60</v>
      </c>
      <c r="G22" s="55"/>
      <c r="H22" s="29" t="s">
        <v>34</v>
      </c>
      <c r="I22" s="30" t="s">
        <v>35</v>
      </c>
      <c r="J22" s="56">
        <v>13523.88</v>
      </c>
      <c r="K22" s="31">
        <v>11823.3</v>
      </c>
      <c r="L22" s="32">
        <f>+[3]Preinversion!$L$12</f>
        <v>512.22</v>
      </c>
      <c r="M22" s="57" t="str">
        <f>+O22</f>
        <v>CONCEJO MUNICIPAL</v>
      </c>
      <c r="N22" s="29" t="s">
        <v>61</v>
      </c>
      <c r="O22" s="29" t="s">
        <v>33</v>
      </c>
      <c r="P22" s="29" t="str">
        <f>+O22</f>
        <v>CONCEJO MUNICIPAL</v>
      </c>
      <c r="Q22" s="40">
        <f>+K22+L22</f>
        <v>12335.519999999999</v>
      </c>
      <c r="R22" s="80">
        <v>200950631</v>
      </c>
      <c r="S22" s="5"/>
      <c r="U22" s="36"/>
    </row>
    <row r="23" spans="1:22" ht="90" x14ac:dyDescent="0.25">
      <c r="A23" s="11"/>
      <c r="B23" s="11"/>
      <c r="C23" s="11"/>
      <c r="D23" s="72">
        <v>17</v>
      </c>
      <c r="E23" s="27" t="s">
        <v>62</v>
      </c>
      <c r="F23" s="39">
        <v>42527</v>
      </c>
      <c r="G23" s="39">
        <v>42674</v>
      </c>
      <c r="H23" s="29" t="s">
        <v>34</v>
      </c>
      <c r="I23" s="30" t="s">
        <v>35</v>
      </c>
      <c r="J23" s="31">
        <v>5000</v>
      </c>
      <c r="K23" s="31">
        <v>4523.58</v>
      </c>
      <c r="L23" s="32" t="s">
        <v>32</v>
      </c>
      <c r="M23" s="32" t="s">
        <v>32</v>
      </c>
      <c r="N23" s="32" t="s">
        <v>32</v>
      </c>
      <c r="O23" s="29" t="s">
        <v>33</v>
      </c>
      <c r="P23" s="29" t="s">
        <v>0</v>
      </c>
      <c r="Q23" s="40">
        <f>K23</f>
        <v>4523.58</v>
      </c>
      <c r="R23" s="80">
        <v>200950631</v>
      </c>
      <c r="S23" s="5"/>
      <c r="U23" s="36"/>
    </row>
    <row r="24" spans="1:22" ht="120" x14ac:dyDescent="0.25">
      <c r="A24" s="11"/>
      <c r="B24" s="11"/>
      <c r="C24" s="11"/>
      <c r="D24" s="72">
        <v>18</v>
      </c>
      <c r="E24" s="27" t="s">
        <v>63</v>
      </c>
      <c r="F24" s="39"/>
      <c r="G24" s="39"/>
      <c r="H24" s="29" t="s">
        <v>34</v>
      </c>
      <c r="I24" s="30" t="s">
        <v>35</v>
      </c>
      <c r="J24" s="31"/>
      <c r="K24" s="31">
        <v>1323.57</v>
      </c>
      <c r="L24" s="32" t="s">
        <v>32</v>
      </c>
      <c r="M24" s="32" t="s">
        <v>32</v>
      </c>
      <c r="N24" s="32" t="s">
        <v>32</v>
      </c>
      <c r="O24" s="29" t="s">
        <v>33</v>
      </c>
      <c r="P24" s="29" t="s">
        <v>33</v>
      </c>
      <c r="Q24" s="40">
        <f>K24</f>
        <v>1323.57</v>
      </c>
      <c r="R24" s="80">
        <v>200950631</v>
      </c>
      <c r="S24" s="5"/>
      <c r="U24" s="36"/>
    </row>
    <row r="25" spans="1:22" ht="105" x14ac:dyDescent="0.25">
      <c r="A25" s="11"/>
      <c r="B25" s="11"/>
      <c r="C25" s="11"/>
      <c r="D25" s="72">
        <v>19</v>
      </c>
      <c r="E25" s="87" t="s">
        <v>92</v>
      </c>
      <c r="F25" s="88">
        <v>42572</v>
      </c>
      <c r="G25" s="5"/>
      <c r="H25" s="29" t="s">
        <v>34</v>
      </c>
      <c r="I25" s="30" t="s">
        <v>35</v>
      </c>
      <c r="J25" s="35">
        <v>4393.8599999999997</v>
      </c>
      <c r="K25" s="89">
        <v>2406.14</v>
      </c>
      <c r="L25" s="90">
        <v>219.69</v>
      </c>
      <c r="M25" s="32" t="s">
        <v>32</v>
      </c>
      <c r="N25" s="79" t="s">
        <v>64</v>
      </c>
      <c r="O25" s="29" t="s">
        <v>33</v>
      </c>
      <c r="P25" s="29" t="s">
        <v>33</v>
      </c>
      <c r="Q25" s="91">
        <f>+K25+L25</f>
        <v>2625.83</v>
      </c>
      <c r="R25" s="80">
        <v>200950631</v>
      </c>
      <c r="S25" s="2"/>
      <c r="U25" s="36"/>
    </row>
    <row r="26" spans="1:22" ht="75" x14ac:dyDescent="0.25">
      <c r="A26" s="11"/>
      <c r="B26" s="11"/>
      <c r="C26" s="11"/>
      <c r="D26" s="72">
        <v>20</v>
      </c>
      <c r="E26" s="27" t="s">
        <v>65</v>
      </c>
      <c r="F26" s="37">
        <v>42583</v>
      </c>
      <c r="G26" s="58"/>
      <c r="H26" s="29" t="s">
        <v>34</v>
      </c>
      <c r="I26" s="30" t="s">
        <v>35</v>
      </c>
      <c r="J26" s="31">
        <v>3000</v>
      </c>
      <c r="K26" s="38">
        <v>2564.09</v>
      </c>
      <c r="L26" s="32" t="str">
        <f>L12</f>
        <v>NO APLICA</v>
      </c>
      <c r="M26" s="32" t="s">
        <v>32</v>
      </c>
      <c r="N26" s="32" t="str">
        <f>N22</f>
        <v>CONSTRUCTORA RIVERA MARTINEZ,S.A. de C.V</v>
      </c>
      <c r="O26" s="29" t="s">
        <v>33</v>
      </c>
      <c r="P26" s="29" t="s">
        <v>33</v>
      </c>
      <c r="Q26" s="38">
        <f>+K26</f>
        <v>2564.09</v>
      </c>
      <c r="R26" s="80">
        <v>200950631</v>
      </c>
      <c r="S26" s="2"/>
      <c r="T26" s="1"/>
      <c r="U26" s="36"/>
    </row>
    <row r="27" spans="1:22" ht="75" x14ac:dyDescent="0.25">
      <c r="A27" s="11"/>
      <c r="B27" s="11"/>
      <c r="C27" s="11"/>
      <c r="D27" s="72">
        <v>21</v>
      </c>
      <c r="E27" s="27" t="s">
        <v>66</v>
      </c>
      <c r="F27" s="37">
        <v>42593</v>
      </c>
      <c r="G27" s="37">
        <v>42726</v>
      </c>
      <c r="H27" s="29" t="s">
        <v>34</v>
      </c>
      <c r="I27" s="30" t="s">
        <v>35</v>
      </c>
      <c r="J27" s="31"/>
      <c r="K27" s="38">
        <v>15204.910000000002</v>
      </c>
      <c r="L27" s="32"/>
      <c r="M27" s="32"/>
      <c r="N27" s="32" t="s">
        <v>32</v>
      </c>
      <c r="O27" s="29" t="s">
        <v>33</v>
      </c>
      <c r="P27" s="29" t="s">
        <v>33</v>
      </c>
      <c r="Q27" s="38">
        <f>K27</f>
        <v>15204.910000000002</v>
      </c>
      <c r="R27" s="80">
        <v>201010089</v>
      </c>
      <c r="S27" s="2"/>
      <c r="T27" s="1"/>
      <c r="U27" s="36"/>
    </row>
    <row r="28" spans="1:22" ht="60" x14ac:dyDescent="0.25">
      <c r="A28" s="11"/>
      <c r="B28" s="11"/>
      <c r="C28" s="11"/>
      <c r="D28" s="72">
        <v>22</v>
      </c>
      <c r="E28" s="27" t="s">
        <v>67</v>
      </c>
      <c r="F28" s="37">
        <v>42640</v>
      </c>
      <c r="G28" s="58"/>
      <c r="H28" s="29" t="s">
        <v>34</v>
      </c>
      <c r="I28" s="30" t="s">
        <v>35</v>
      </c>
      <c r="J28" s="47">
        <v>20000</v>
      </c>
      <c r="K28" s="38">
        <v>18811.12</v>
      </c>
      <c r="L28" s="32" t="s">
        <v>32</v>
      </c>
      <c r="M28" s="32" t="s">
        <v>32</v>
      </c>
      <c r="N28" s="32" t="s">
        <v>32</v>
      </c>
      <c r="O28" s="29" t="s">
        <v>33</v>
      </c>
      <c r="P28" s="29" t="s">
        <v>33</v>
      </c>
      <c r="Q28" s="38">
        <f>K28</f>
        <v>18811.12</v>
      </c>
      <c r="R28" s="80">
        <v>200950631</v>
      </c>
      <c r="S28" s="2"/>
      <c r="T28" s="1"/>
      <c r="U28" s="36"/>
    </row>
    <row r="29" spans="1:22" ht="75" x14ac:dyDescent="0.25">
      <c r="A29" s="11"/>
      <c r="B29" s="11"/>
      <c r="C29" s="11"/>
      <c r="D29" s="72">
        <v>23</v>
      </c>
      <c r="E29" s="27" t="s">
        <v>68</v>
      </c>
      <c r="F29" s="37">
        <v>42646</v>
      </c>
      <c r="G29" s="37">
        <v>42650</v>
      </c>
      <c r="H29" s="29" t="s">
        <v>34</v>
      </c>
      <c r="I29" s="30" t="s">
        <v>35</v>
      </c>
      <c r="J29" s="47"/>
      <c r="K29" s="38">
        <v>1534.33</v>
      </c>
      <c r="L29" s="32" t="s">
        <v>32</v>
      </c>
      <c r="M29" s="32" t="s">
        <v>32</v>
      </c>
      <c r="N29" s="32" t="s">
        <v>32</v>
      </c>
      <c r="O29" s="29" t="s">
        <v>33</v>
      </c>
      <c r="P29" s="29" t="s">
        <v>33</v>
      </c>
      <c r="Q29" s="38">
        <f>K29</f>
        <v>1534.33</v>
      </c>
      <c r="R29" s="80">
        <v>200950631</v>
      </c>
      <c r="S29" s="2"/>
      <c r="T29" s="1"/>
      <c r="U29" s="36"/>
    </row>
    <row r="30" spans="1:22" ht="75" x14ac:dyDescent="0.25">
      <c r="A30" s="11"/>
      <c r="B30" s="11"/>
      <c r="C30" s="11"/>
      <c r="D30" s="72">
        <v>24</v>
      </c>
      <c r="E30" s="27" t="s">
        <v>69</v>
      </c>
      <c r="F30" s="37">
        <v>42660</v>
      </c>
      <c r="G30" s="37">
        <v>42779</v>
      </c>
      <c r="H30" s="29" t="s">
        <v>34</v>
      </c>
      <c r="I30" s="30" t="s">
        <v>35</v>
      </c>
      <c r="J30" s="31">
        <v>5650</v>
      </c>
      <c r="K30" s="38">
        <v>1130</v>
      </c>
      <c r="L30" s="32" t="s">
        <v>32</v>
      </c>
      <c r="M30" s="32" t="s">
        <v>32</v>
      </c>
      <c r="N30" s="32" t="s">
        <v>32</v>
      </c>
      <c r="O30" s="29" t="s">
        <v>1</v>
      </c>
      <c r="P30" s="29" t="s">
        <v>33</v>
      </c>
      <c r="Q30" s="38">
        <f>K30</f>
        <v>1130</v>
      </c>
      <c r="R30" s="80">
        <v>200950631</v>
      </c>
      <c r="S30" s="2"/>
      <c r="T30" s="1"/>
      <c r="U30" s="36"/>
    </row>
    <row r="31" spans="1:22" ht="45" x14ac:dyDescent="0.25">
      <c r="A31" s="11"/>
      <c r="B31" s="11"/>
      <c r="C31" s="11"/>
      <c r="D31" s="72">
        <v>25</v>
      </c>
      <c r="E31" s="27" t="s">
        <v>70</v>
      </c>
      <c r="F31" s="37">
        <v>42576</v>
      </c>
      <c r="G31" s="58"/>
      <c r="H31" s="29" t="s">
        <v>34</v>
      </c>
      <c r="I31" s="30" t="s">
        <v>35</v>
      </c>
      <c r="J31" s="31">
        <v>28312.26</v>
      </c>
      <c r="K31" s="38">
        <v>27827.048888888778</v>
      </c>
      <c r="L31" s="32" t="s">
        <v>32</v>
      </c>
      <c r="M31" s="32" t="s">
        <v>32</v>
      </c>
      <c r="N31" s="32" t="s">
        <v>32</v>
      </c>
      <c r="O31" s="29" t="s">
        <v>33</v>
      </c>
      <c r="P31" s="29" t="s">
        <v>33</v>
      </c>
      <c r="Q31" s="49">
        <f>+K31</f>
        <v>27827.048888888778</v>
      </c>
      <c r="R31" s="80">
        <v>201044112</v>
      </c>
      <c r="S31" s="2"/>
      <c r="T31" s="1"/>
      <c r="U31" s="36"/>
    </row>
    <row r="32" spans="1:22" ht="60" x14ac:dyDescent="0.25">
      <c r="A32" s="11"/>
      <c r="B32" s="11"/>
      <c r="C32" s="11"/>
      <c r="D32" s="72">
        <v>26</v>
      </c>
      <c r="E32" s="27" t="s">
        <v>71</v>
      </c>
      <c r="F32" s="12"/>
      <c r="G32" s="12"/>
      <c r="H32" s="82" t="s">
        <v>34</v>
      </c>
      <c r="I32" s="83" t="s">
        <v>35</v>
      </c>
      <c r="J32" s="49">
        <v>18899.36</v>
      </c>
      <c r="K32" s="92">
        <v>4072.8666666666668</v>
      </c>
      <c r="L32" s="32" t="s">
        <v>32</v>
      </c>
      <c r="M32" s="32" t="s">
        <v>32</v>
      </c>
      <c r="N32" s="32" t="s">
        <v>32</v>
      </c>
      <c r="O32" s="29" t="s">
        <v>33</v>
      </c>
      <c r="P32" s="29" t="s">
        <v>33</v>
      </c>
      <c r="Q32" s="49">
        <f>K32</f>
        <v>4072.8666666666668</v>
      </c>
      <c r="R32" s="80">
        <v>200950631</v>
      </c>
      <c r="S32" s="4"/>
      <c r="T32" s="78"/>
      <c r="U32" s="36"/>
    </row>
    <row r="33" spans="1:23" ht="60" x14ac:dyDescent="0.25">
      <c r="A33" s="11"/>
      <c r="B33" s="11"/>
      <c r="C33" s="11"/>
      <c r="D33" s="72">
        <v>27</v>
      </c>
      <c r="E33" s="27" t="s">
        <v>72</v>
      </c>
      <c r="F33" s="37">
        <v>42667</v>
      </c>
      <c r="G33" s="58"/>
      <c r="H33" s="82" t="s">
        <v>34</v>
      </c>
      <c r="I33" s="83" t="s">
        <v>35</v>
      </c>
      <c r="J33" s="49">
        <v>2922.37</v>
      </c>
      <c r="K33" s="38">
        <v>2180.21</v>
      </c>
      <c r="L33" s="32" t="s">
        <v>32</v>
      </c>
      <c r="M33" s="32" t="s">
        <v>32</v>
      </c>
      <c r="N33" s="32" t="s">
        <v>32</v>
      </c>
      <c r="O33" s="29" t="s">
        <v>33</v>
      </c>
      <c r="P33" s="29" t="s">
        <v>33</v>
      </c>
      <c r="Q33" s="38">
        <f>+K33</f>
        <v>2180.21</v>
      </c>
      <c r="R33" s="80">
        <v>200950631</v>
      </c>
      <c r="S33" s="59"/>
      <c r="T33" s="93"/>
      <c r="U33" s="36"/>
      <c r="W33" s="60"/>
    </row>
    <row r="34" spans="1:23" ht="60" x14ac:dyDescent="0.25">
      <c r="A34" s="11"/>
      <c r="B34" s="11"/>
      <c r="C34" s="11"/>
      <c r="D34" s="72">
        <v>28</v>
      </c>
      <c r="E34" s="27" t="s">
        <v>93</v>
      </c>
      <c r="F34" s="37">
        <v>42706</v>
      </c>
      <c r="G34" s="37">
        <v>42734</v>
      </c>
      <c r="H34" s="82" t="s">
        <v>34</v>
      </c>
      <c r="I34" s="83" t="s">
        <v>35</v>
      </c>
      <c r="J34" s="47">
        <v>5000</v>
      </c>
      <c r="K34" s="38">
        <v>3640</v>
      </c>
      <c r="L34" s="32" t="s">
        <v>32</v>
      </c>
      <c r="M34" s="32" t="s">
        <v>32</v>
      </c>
      <c r="N34" s="32" t="s">
        <v>32</v>
      </c>
      <c r="O34" s="29" t="s">
        <v>33</v>
      </c>
      <c r="P34" s="29" t="s">
        <v>33</v>
      </c>
      <c r="Q34" s="38">
        <f>+K34</f>
        <v>3640</v>
      </c>
      <c r="R34" s="80">
        <v>200950631</v>
      </c>
      <c r="S34" s="4"/>
      <c r="T34" s="94"/>
      <c r="U34" s="36"/>
    </row>
    <row r="35" spans="1:23" ht="75" x14ac:dyDescent="0.25">
      <c r="A35" s="11"/>
      <c r="B35" s="11"/>
      <c r="C35" s="11"/>
      <c r="D35" s="72">
        <v>29</v>
      </c>
      <c r="E35" s="27" t="s">
        <v>73</v>
      </c>
      <c r="F35" s="37">
        <v>42718</v>
      </c>
      <c r="G35" s="37">
        <v>42723</v>
      </c>
      <c r="H35" s="82" t="s">
        <v>34</v>
      </c>
      <c r="I35" s="83" t="s">
        <v>35</v>
      </c>
      <c r="J35" s="47">
        <v>22525</v>
      </c>
      <c r="K35" s="38">
        <v>20030.22</v>
      </c>
      <c r="L35" s="32" t="s">
        <v>32</v>
      </c>
      <c r="M35" s="32" t="s">
        <v>32</v>
      </c>
      <c r="N35" s="32" t="s">
        <v>32</v>
      </c>
      <c r="O35" s="29" t="s">
        <v>33</v>
      </c>
      <c r="P35" s="29" t="s">
        <v>33</v>
      </c>
      <c r="Q35" s="38">
        <f>+K35</f>
        <v>20030.22</v>
      </c>
      <c r="R35" s="80">
        <v>200950631</v>
      </c>
      <c r="S35" s="4"/>
      <c r="T35" s="1"/>
      <c r="U35" s="36"/>
    </row>
    <row r="36" spans="1:23" x14ac:dyDescent="0.25">
      <c r="A36" s="11"/>
      <c r="B36" s="11"/>
      <c r="C36" s="11"/>
      <c r="D36" s="103" t="s">
        <v>3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5"/>
      <c r="Q36" s="61">
        <f>SUM(Q6:Q35)</f>
        <v>341051.83555555553</v>
      </c>
      <c r="R36" s="62"/>
      <c r="S36" s="2"/>
    </row>
    <row r="39" spans="1:23" x14ac:dyDescent="0.25">
      <c r="P39" s="63"/>
      <c r="Q39" s="6"/>
    </row>
    <row r="40" spans="1:23" x14ac:dyDescent="0.25">
      <c r="D40" s="64" t="s">
        <v>74</v>
      </c>
      <c r="E40" s="106"/>
      <c r="F40" s="106"/>
    </row>
    <row r="41" spans="1:23" x14ac:dyDescent="0.25">
      <c r="D41" s="64" t="s">
        <v>75</v>
      </c>
      <c r="E41" s="65"/>
      <c r="F41" s="65"/>
    </row>
    <row r="42" spans="1:23" x14ac:dyDescent="0.25">
      <c r="D42" s="66" t="s">
        <v>76</v>
      </c>
      <c r="E42" s="67"/>
    </row>
    <row r="46" spans="1:23" x14ac:dyDescent="0.25">
      <c r="H46" s="107" t="s">
        <v>95</v>
      </c>
      <c r="I46" s="107"/>
      <c r="J46" s="107"/>
      <c r="K46" s="107"/>
      <c r="L46" s="107"/>
    </row>
    <row r="47" spans="1:23" x14ac:dyDescent="0.25">
      <c r="J47">
        <v>2016</v>
      </c>
    </row>
    <row r="48" spans="1:23" x14ac:dyDescent="0.25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4:19" x14ac:dyDescent="0.25">
      <c r="D49" s="101" t="s">
        <v>5</v>
      </c>
      <c r="E49" s="101" t="s">
        <v>6</v>
      </c>
      <c r="F49" s="102" t="s">
        <v>7</v>
      </c>
      <c r="G49" s="102"/>
      <c r="H49" s="100" t="s">
        <v>8</v>
      </c>
      <c r="I49" s="100" t="s">
        <v>9</v>
      </c>
      <c r="J49" s="99" t="s">
        <v>10</v>
      </c>
      <c r="K49" s="99" t="s">
        <v>11</v>
      </c>
      <c r="L49" s="99" t="s">
        <v>12</v>
      </c>
      <c r="M49" s="99" t="s">
        <v>13</v>
      </c>
      <c r="N49" s="100" t="s">
        <v>14</v>
      </c>
      <c r="O49" s="100" t="s">
        <v>15</v>
      </c>
      <c r="P49" s="100" t="s">
        <v>16</v>
      </c>
      <c r="Q49" s="108" t="s">
        <v>17</v>
      </c>
      <c r="R49" s="109" t="s">
        <v>18</v>
      </c>
      <c r="S49" s="97" t="s">
        <v>19</v>
      </c>
    </row>
    <row r="50" spans="4:19" x14ac:dyDescent="0.25">
      <c r="D50" s="101"/>
      <c r="E50" s="101"/>
      <c r="F50" s="16" t="s">
        <v>20</v>
      </c>
      <c r="G50" s="16" t="s">
        <v>21</v>
      </c>
      <c r="H50" s="100"/>
      <c r="I50" s="100"/>
      <c r="J50" s="99"/>
      <c r="K50" s="99"/>
      <c r="L50" s="99"/>
      <c r="M50" s="99"/>
      <c r="N50" s="100"/>
      <c r="O50" s="100"/>
      <c r="P50" s="100"/>
      <c r="Q50" s="108"/>
      <c r="R50" s="109"/>
      <c r="S50" s="98"/>
    </row>
    <row r="51" spans="4:19" ht="120" x14ac:dyDescent="0.25">
      <c r="D51" s="17"/>
      <c r="E51" s="18" t="s">
        <v>22</v>
      </c>
      <c r="F51" s="19" t="s">
        <v>23</v>
      </c>
      <c r="G51" s="19" t="s">
        <v>24</v>
      </c>
      <c r="H51" s="20" t="s">
        <v>25</v>
      </c>
      <c r="I51" s="21" t="s">
        <v>26</v>
      </c>
      <c r="J51" s="22" t="s">
        <v>27</v>
      </c>
      <c r="K51" s="22" t="s">
        <v>28</v>
      </c>
      <c r="L51" s="22" t="s">
        <v>29</v>
      </c>
      <c r="M51" s="22" t="s">
        <v>29</v>
      </c>
      <c r="N51" s="23" t="s">
        <v>28</v>
      </c>
      <c r="O51" s="23" t="s">
        <v>28</v>
      </c>
      <c r="P51" s="23" t="s">
        <v>28</v>
      </c>
      <c r="Q51" s="24"/>
      <c r="R51" s="11"/>
      <c r="S51" s="2"/>
    </row>
    <row r="52" spans="4:19" ht="90" x14ac:dyDescent="0.25">
      <c r="D52" s="14">
        <v>1</v>
      </c>
      <c r="E52" s="13" t="s">
        <v>77</v>
      </c>
      <c r="F52" s="7"/>
      <c r="G52" s="7"/>
      <c r="H52" s="7" t="s">
        <v>78</v>
      </c>
      <c r="I52" s="7" t="s">
        <v>79</v>
      </c>
      <c r="J52" s="7"/>
      <c r="K52" s="7"/>
      <c r="L52" s="7"/>
      <c r="M52" s="7"/>
      <c r="N52" s="7"/>
      <c r="O52" s="8" t="s">
        <v>80</v>
      </c>
      <c r="P52" s="7"/>
      <c r="Q52" s="68">
        <v>1468</v>
      </c>
      <c r="R52" s="7">
        <v>200876027</v>
      </c>
      <c r="S52" s="2"/>
    </row>
    <row r="53" spans="4:19" ht="90" x14ac:dyDescent="0.25">
      <c r="D53" s="14">
        <v>2</v>
      </c>
      <c r="E53" s="13" t="s">
        <v>81</v>
      </c>
      <c r="F53" s="7"/>
      <c r="G53" s="7"/>
      <c r="H53" s="7" t="s">
        <v>78</v>
      </c>
      <c r="I53" s="7" t="s">
        <v>79</v>
      </c>
      <c r="J53" s="7"/>
      <c r="K53" s="7"/>
      <c r="L53" s="7"/>
      <c r="M53" s="7"/>
      <c r="N53" s="7"/>
      <c r="O53" s="8" t="s">
        <v>80</v>
      </c>
      <c r="P53" s="7"/>
      <c r="Q53" s="68">
        <v>5740</v>
      </c>
      <c r="R53" s="7">
        <v>200876027</v>
      </c>
      <c r="S53" s="2"/>
    </row>
    <row r="54" spans="4:19" ht="105" x14ac:dyDescent="0.25">
      <c r="D54" s="14">
        <v>3</v>
      </c>
      <c r="E54" s="13" t="s">
        <v>82</v>
      </c>
      <c r="F54" s="7"/>
      <c r="G54" s="7"/>
      <c r="H54" s="7" t="s">
        <v>78</v>
      </c>
      <c r="I54" s="7" t="s">
        <v>79</v>
      </c>
      <c r="J54" s="7"/>
      <c r="K54" s="7"/>
      <c r="L54" s="7"/>
      <c r="M54" s="7"/>
      <c r="N54" s="7"/>
      <c r="O54" s="8" t="s">
        <v>83</v>
      </c>
      <c r="P54" s="7"/>
      <c r="Q54" s="68">
        <v>3404.28</v>
      </c>
      <c r="R54" s="7">
        <v>200876019</v>
      </c>
      <c r="S54" s="2"/>
    </row>
    <row r="55" spans="4:19" ht="135" x14ac:dyDescent="0.25">
      <c r="D55" s="14">
        <v>4</v>
      </c>
      <c r="E55" s="69" t="s">
        <v>84</v>
      </c>
      <c r="F55" s="7"/>
      <c r="G55" s="7"/>
      <c r="H55" s="7" t="s">
        <v>78</v>
      </c>
      <c r="I55" s="7" t="s">
        <v>79</v>
      </c>
      <c r="J55" s="7"/>
      <c r="K55" s="7"/>
      <c r="L55" s="7"/>
      <c r="M55" s="7"/>
      <c r="N55" s="7"/>
      <c r="O55" s="8" t="s">
        <v>85</v>
      </c>
      <c r="P55" s="7"/>
      <c r="Q55" s="70">
        <f>+'[4] mobiliario PFGL'!$E$148+'[4] mobiliario PFGL'!$E$188</f>
        <v>2809</v>
      </c>
      <c r="R55" s="7">
        <v>200876019</v>
      </c>
      <c r="S55" s="2"/>
    </row>
    <row r="56" spans="4:19" ht="60" x14ac:dyDescent="0.25">
      <c r="D56" s="14">
        <v>5</v>
      </c>
      <c r="E56" s="69" t="s">
        <v>86</v>
      </c>
      <c r="F56" s="9">
        <v>42605</v>
      </c>
      <c r="G56" s="9">
        <v>42724</v>
      </c>
      <c r="H56" s="7" t="s">
        <v>78</v>
      </c>
      <c r="I56" s="7" t="s">
        <v>79</v>
      </c>
      <c r="J56" s="7"/>
      <c r="K56" s="70">
        <v>6350</v>
      </c>
      <c r="L56" s="7"/>
      <c r="M56" s="7"/>
      <c r="N56" s="7"/>
      <c r="O56" s="71" t="s">
        <v>87</v>
      </c>
      <c r="P56" s="7"/>
      <c r="Q56" s="70">
        <f>+K56</f>
        <v>6350</v>
      </c>
      <c r="R56" s="7">
        <v>200876027</v>
      </c>
      <c r="S56" s="2"/>
    </row>
    <row r="57" spans="4:19" ht="75" x14ac:dyDescent="0.25">
      <c r="D57" s="75">
        <v>6</v>
      </c>
      <c r="E57" s="69" t="s">
        <v>88</v>
      </c>
      <c r="F57" s="9">
        <v>42612</v>
      </c>
      <c r="G57" s="9">
        <v>42641</v>
      </c>
      <c r="H57" s="7" t="s">
        <v>78</v>
      </c>
      <c r="I57" s="7" t="s">
        <v>89</v>
      </c>
      <c r="J57" s="70">
        <v>28073.66</v>
      </c>
      <c r="K57" s="70">
        <v>23800</v>
      </c>
      <c r="L57" s="74">
        <v>1204.25</v>
      </c>
      <c r="M57" s="10"/>
      <c r="N57" s="71" t="str">
        <f>+[5]Preinversion!$C$8</f>
        <v>Ing. Idalia del Rosario Juarez Avila</v>
      </c>
      <c r="O57" s="71" t="s">
        <v>90</v>
      </c>
      <c r="P57" s="7"/>
      <c r="Q57" s="70">
        <f>+K57</f>
        <v>23800</v>
      </c>
      <c r="R57" s="7">
        <v>201014149</v>
      </c>
      <c r="S57" s="2"/>
    </row>
    <row r="58" spans="4:19" x14ac:dyDescent="0.25">
      <c r="D58" s="96" t="s">
        <v>2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77">
        <f>SUM(Q52:Q57)</f>
        <v>43571.28</v>
      </c>
      <c r="R58" s="2"/>
      <c r="S58" s="2"/>
    </row>
    <row r="61" spans="4:19" x14ac:dyDescent="0.25">
      <c r="D61" s="64" t="s">
        <v>74</v>
      </c>
      <c r="E61" s="76"/>
      <c r="F61" s="95"/>
      <c r="G61" s="95"/>
    </row>
    <row r="62" spans="4:19" x14ac:dyDescent="0.25">
      <c r="D62" s="64" t="s">
        <v>75</v>
      </c>
      <c r="F62" s="65"/>
      <c r="G62" s="65"/>
    </row>
    <row r="63" spans="4:19" x14ac:dyDescent="0.25">
      <c r="D63" s="66" t="s">
        <v>76</v>
      </c>
      <c r="F63" s="67"/>
    </row>
  </sheetData>
  <mergeCells count="35">
    <mergeCell ref="Q3:Q4"/>
    <mergeCell ref="Q49:Q50"/>
    <mergeCell ref="R3:R4"/>
    <mergeCell ref="R49:R50"/>
    <mergeCell ref="S3:S4"/>
    <mergeCell ref="D36:P36"/>
    <mergeCell ref="E40:F40"/>
    <mergeCell ref="H46:L46"/>
    <mergeCell ref="K3:K4"/>
    <mergeCell ref="L3:L4"/>
    <mergeCell ref="M3:M4"/>
    <mergeCell ref="N3:N4"/>
    <mergeCell ref="O3:O4"/>
    <mergeCell ref="P3:P4"/>
    <mergeCell ref="D3:D4"/>
    <mergeCell ref="E3:E4"/>
    <mergeCell ref="F3:G3"/>
    <mergeCell ref="H3:H4"/>
    <mergeCell ref="I3:I4"/>
    <mergeCell ref="J3:J4"/>
    <mergeCell ref="F61:G61"/>
    <mergeCell ref="D58:P58"/>
    <mergeCell ref="S49:S50"/>
    <mergeCell ref="K49:K50"/>
    <mergeCell ref="L49:L50"/>
    <mergeCell ref="M49:M50"/>
    <mergeCell ref="N49:N50"/>
    <mergeCell ref="O49:O50"/>
    <mergeCell ref="P49:P50"/>
    <mergeCell ref="D49:D50"/>
    <mergeCell ref="E49:E50"/>
    <mergeCell ref="F49:G49"/>
    <mergeCell ref="H49:H50"/>
    <mergeCell ref="I49:I50"/>
    <mergeCell ref="J49:J50"/>
  </mergeCells>
  <hyperlinks>
    <hyperlink ref="D6" location="'Desechos solidos'!A1" display="'Desechos solidos'!A1" xr:uid="{00000000-0004-0000-0000-000000000000}"/>
    <hyperlink ref="D7" location="Becas!A1" display="Becas!A1" xr:uid="{00000000-0004-0000-0000-000001000000}"/>
    <hyperlink ref="D8" location="'Adoquinado '!A1" display="'Adoquinado '!A1" xr:uid="{00000000-0004-0000-0000-000002000000}"/>
    <hyperlink ref="D9" location="'agua '!A1" display="'agua '!A1" xr:uid="{00000000-0004-0000-0000-000003000000}"/>
    <hyperlink ref="D10" location="'Mto de cancha '!A1" display="'Mto de cancha '!A1" xr:uid="{00000000-0004-0000-0000-000004000000}"/>
    <hyperlink ref="D11" location="Agricultores!A1" display="Agricultores!A1" xr:uid="{00000000-0004-0000-0000-000005000000}"/>
    <hyperlink ref="D12" location="'Apoyo a agricultores'!A1" display="'Apoyo a agricultores'!A1" xr:uid="{00000000-0004-0000-0000-000006000000}"/>
    <hyperlink ref="D14" location="EDUCO!A1" display="EDUCO!A1" xr:uid="{00000000-0004-0000-0000-000007000000}"/>
    <hyperlink ref="D15" location="Conformacion!A1" display="Conformacion!A1" xr:uid="{00000000-0004-0000-0000-000008000000}"/>
    <hyperlink ref="D16" location="Transporte!A1" display="Transporte!A1" xr:uid="{00000000-0004-0000-0000-000009000000}"/>
    <hyperlink ref="D17" location="Sepelios!A1" display="Sepelios!A1" xr:uid="{00000000-0004-0000-0000-00000A000000}"/>
    <hyperlink ref="D18" location="'F.san isidro'!A1" display="'F.san isidro'!A1" xr:uid="{00000000-0004-0000-0000-00000B000000}"/>
    <hyperlink ref="D19" location="flora!A1" display="flora!A1" xr:uid="{00000000-0004-0000-0000-00000C000000}"/>
    <hyperlink ref="D20" location="instituto!A1" display="instituto!A1" xr:uid="{00000000-0004-0000-0000-00000D000000}"/>
    <hyperlink ref="D21" location="'segundo nivel'!A1" display="'segundo nivel'!A1" xr:uid="{00000000-0004-0000-0000-00000E000000}"/>
    <hyperlink ref="D22" location="'Obra de'!A1" display="'Obra de'!A1" xr:uid="{00000000-0004-0000-0000-00000F000000}"/>
    <hyperlink ref="D23" location="'huertos '!A1" display="'huertos '!A1" xr:uid="{00000000-0004-0000-0000-000010000000}"/>
    <hyperlink ref="D24" location="'Cerco  P'!A1" display="'Cerco  P'!A1" xr:uid="{00000000-0004-0000-0000-000011000000}"/>
    <hyperlink ref="D25" location="casa!A1" display="casa!A1" xr:uid="{00000000-0004-0000-0000-000012000000}"/>
    <hyperlink ref="D26" location="engramdo!A1" display="engramdo!A1" xr:uid="{00000000-0004-0000-0000-000013000000}"/>
    <hyperlink ref="D27" location="pilas!A1" display="pilas!A1" xr:uid="{00000000-0004-0000-0000-000014000000}"/>
    <hyperlink ref="D28" location="abono!A1" display="abono!A1" xr:uid="{00000000-0004-0000-0000-000015000000}"/>
    <hyperlink ref="D29" location="'F El Rosario'!A1" display="'F El Rosario'!A1" xr:uid="{00000000-0004-0000-0000-000016000000}"/>
    <hyperlink ref="D30" location="'P Estrategico'!A1" display="'P Estrategico'!A1" xr:uid="{00000000-0004-0000-0000-000017000000}"/>
    <hyperlink ref="D31" location="chapeo!A1" display="chapeo!A1" xr:uid="{00000000-0004-0000-0000-000018000000}"/>
    <hyperlink ref="D32" location="alumbrado!A1" display="alumbrado!A1" xr:uid="{00000000-0004-0000-0000-000019000000}"/>
    <hyperlink ref="D33" location="fachada!A1" display="fachada!A1" xr:uid="{00000000-0004-0000-0000-00001A000000}"/>
    <hyperlink ref="D34" location="Juguetes!A1" display="Juguetes!A1" xr:uid="{00000000-0004-0000-0000-00001B000000}"/>
    <hyperlink ref="D35" location="' F.s Lucia'!A1" display="' F.s Lucia'!A1" xr:uid="{00000000-0004-0000-0000-00001C000000}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78E3-3D48-40BF-80A1-85D1C41DF71F}">
  <dimension ref="D2:D32"/>
  <sheetViews>
    <sheetView workbookViewId="0">
      <selection activeCell="G42" sqref="G42"/>
    </sheetView>
  </sheetViews>
  <sheetFormatPr baseColWidth="10" defaultRowHeight="15" x14ac:dyDescent="0.25"/>
  <cols>
    <col min="1" max="1" width="11.42578125" customWidth="1"/>
  </cols>
  <sheetData>
    <row r="2" spans="4:4" x14ac:dyDescent="0.25">
      <c r="D2">
        <v>31444.65</v>
      </c>
    </row>
    <row r="3" spans="4:4" x14ac:dyDescent="0.25">
      <c r="D3">
        <v>20050</v>
      </c>
    </row>
    <row r="4" spans="4:4" x14ac:dyDescent="0.25">
      <c r="D4">
        <v>39945.850000000006</v>
      </c>
    </row>
    <row r="5" spans="4:4" x14ac:dyDescent="0.25">
      <c r="D5">
        <v>4934.09</v>
      </c>
    </row>
    <row r="6" spans="4:4" x14ac:dyDescent="0.25">
      <c r="D6">
        <v>2387.5</v>
      </c>
    </row>
    <row r="7" spans="4:4" x14ac:dyDescent="0.25">
      <c r="D7">
        <v>3027.8</v>
      </c>
    </row>
    <row r="8" spans="4:4" x14ac:dyDescent="0.25">
      <c r="D8">
        <v>13664.75</v>
      </c>
    </row>
    <row r="10" spans="4:4" x14ac:dyDescent="0.25">
      <c r="D10">
        <v>585.6</v>
      </c>
    </row>
    <row r="11" spans="4:4" x14ac:dyDescent="0.25">
      <c r="D11">
        <v>23274.83</v>
      </c>
    </row>
    <row r="12" spans="4:4" x14ac:dyDescent="0.25">
      <c r="D12">
        <v>6130.64</v>
      </c>
    </row>
    <row r="13" spans="4:4" x14ac:dyDescent="0.25">
      <c r="D13">
        <v>3075</v>
      </c>
    </row>
    <row r="14" spans="4:4" x14ac:dyDescent="0.25">
      <c r="D14">
        <v>18536.599999999999</v>
      </c>
    </row>
    <row r="15" spans="4:4" x14ac:dyDescent="0.25">
      <c r="D15">
        <v>1362.09</v>
      </c>
    </row>
    <row r="16" spans="4:4" x14ac:dyDescent="0.25">
      <c r="D16">
        <v>28272.670000000002</v>
      </c>
    </row>
    <row r="17" spans="4:4" x14ac:dyDescent="0.25">
      <c r="D17">
        <v>26556.469999999998</v>
      </c>
    </row>
    <row r="18" spans="4:4" x14ac:dyDescent="0.25">
      <c r="D18">
        <v>12335.519999999999</v>
      </c>
    </row>
    <row r="19" spans="4:4" x14ac:dyDescent="0.25">
      <c r="D19">
        <v>4523.58</v>
      </c>
    </row>
    <row r="20" spans="4:4" x14ac:dyDescent="0.25">
      <c r="D20">
        <v>1323.57</v>
      </c>
    </row>
    <row r="21" spans="4:4" x14ac:dyDescent="0.25">
      <c r="D21">
        <v>2625.83</v>
      </c>
    </row>
    <row r="22" spans="4:4" x14ac:dyDescent="0.25">
      <c r="D22">
        <v>2564.09</v>
      </c>
    </row>
    <row r="23" spans="4:4" x14ac:dyDescent="0.25">
      <c r="D23">
        <v>15204.910000000002</v>
      </c>
    </row>
    <row r="24" spans="4:4" x14ac:dyDescent="0.25">
      <c r="D24">
        <v>18811.12</v>
      </c>
    </row>
    <row r="25" spans="4:4" x14ac:dyDescent="0.25">
      <c r="D25">
        <v>1534.33</v>
      </c>
    </row>
    <row r="26" spans="4:4" x14ac:dyDescent="0.25">
      <c r="D26">
        <v>1130</v>
      </c>
    </row>
    <row r="27" spans="4:4" x14ac:dyDescent="0.25">
      <c r="D27">
        <v>27827.048888888778</v>
      </c>
    </row>
    <row r="28" spans="4:4" x14ac:dyDescent="0.25">
      <c r="D28">
        <v>4072.8666666666668</v>
      </c>
    </row>
    <row r="29" spans="4:4" x14ac:dyDescent="0.25">
      <c r="D29">
        <v>2180.21</v>
      </c>
    </row>
    <row r="30" spans="4:4" x14ac:dyDescent="0.25">
      <c r="D30">
        <v>3640</v>
      </c>
    </row>
    <row r="31" spans="4:4" x14ac:dyDescent="0.25">
      <c r="D31">
        <v>20030.22</v>
      </c>
    </row>
    <row r="32" spans="4:4" x14ac:dyDescent="0.25">
      <c r="D32">
        <f>SUM(D2:D31)</f>
        <v>341051.83555555553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proyecto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secretaria</cp:lastModifiedBy>
  <cp:revision/>
  <cp:lastPrinted>2018-07-18T17:27:34Z</cp:lastPrinted>
  <dcterms:created xsi:type="dcterms:W3CDTF">2010-08-27T07:16:03Z</dcterms:created>
  <dcterms:modified xsi:type="dcterms:W3CDTF">2018-10-15T17:41:25Z</dcterms:modified>
</cp:coreProperties>
</file>