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\Desktop\"/>
    </mc:Choice>
  </mc:AlternateContent>
  <bookViews>
    <workbookView xWindow="15" yWindow="-45" windowWidth="11535" windowHeight="8265" tabRatio="725" activeTab="6"/>
  </bookViews>
  <sheets>
    <sheet name="Ingresos" sheetId="16" r:id="rId1"/>
    <sheet name="Egresos" sheetId="19" r:id="rId2"/>
    <sheet name="Presup.Fun RP" sheetId="12" r:id="rId3"/>
    <sheet name="Presup.Fun FODES 25%" sheetId="20" r:id="rId4"/>
    <sheet name="Presup. Inv. FODES 75%" sheetId="23" r:id="rId5"/>
    <sheet name="Presup. Inv. prestamo" sheetId="24" r:id="rId6"/>
    <sheet name="Presup.SD" sheetId="15" r:id="rId7"/>
  </sheets>
  <definedNames>
    <definedName name="_xlnm._FilterDatabase" localSheetId="2" hidden="1">'Presup.Fun RP'!$A$12:$H$30</definedName>
    <definedName name="_GoBack" localSheetId="1">Egresos!$U$97</definedName>
    <definedName name="_xlnm.Print_Titles" localSheetId="1">Egresos!$1:$11</definedName>
    <definedName name="_xlnm.Print_Titles" localSheetId="3">'Presup.Fun FODES 25%'!$1:$11</definedName>
    <definedName name="_xlnm.Print_Titles" localSheetId="2">'Presup.Fun RP'!$1:$12</definedName>
  </definedNames>
  <calcPr calcId="152511"/>
</workbook>
</file>

<file path=xl/calcChain.xml><?xml version="1.0" encoding="utf-8"?>
<calcChain xmlns="http://schemas.openxmlformats.org/spreadsheetml/2006/main">
  <c r="H18" i="23" l="1"/>
  <c r="H24" i="20"/>
  <c r="G24" i="20"/>
  <c r="F24" i="20"/>
  <c r="C19" i="19"/>
  <c r="H80" i="20" l="1"/>
  <c r="G80" i="20"/>
  <c r="F80" i="20"/>
  <c r="H79" i="20"/>
  <c r="G79" i="20"/>
  <c r="F79" i="20"/>
  <c r="H78" i="20"/>
  <c r="G78" i="20"/>
  <c r="F78" i="20"/>
  <c r="H77" i="20"/>
  <c r="G77" i="20"/>
  <c r="F77" i="20"/>
  <c r="H76" i="20"/>
  <c r="G76" i="20"/>
  <c r="F76" i="20"/>
  <c r="H75" i="20"/>
  <c r="G75" i="20"/>
  <c r="F75" i="20"/>
  <c r="H74" i="20"/>
  <c r="G74" i="20"/>
  <c r="F74" i="20"/>
  <c r="H73" i="20"/>
  <c r="G73" i="20"/>
  <c r="F73" i="20"/>
  <c r="H72" i="20"/>
  <c r="G72" i="20"/>
  <c r="F72" i="20"/>
  <c r="H71" i="20"/>
  <c r="G71" i="20"/>
  <c r="F71" i="20"/>
  <c r="H70" i="20"/>
  <c r="G70" i="20"/>
  <c r="F70" i="20"/>
  <c r="H69" i="20"/>
  <c r="G69" i="20"/>
  <c r="F69" i="20"/>
  <c r="H68" i="20"/>
  <c r="G68" i="20"/>
  <c r="F68" i="20"/>
  <c r="H67" i="20"/>
  <c r="G67" i="20"/>
  <c r="F67" i="20"/>
  <c r="H66" i="20"/>
  <c r="G66" i="20"/>
  <c r="F66" i="20"/>
  <c r="H65" i="20"/>
  <c r="G65" i="20"/>
  <c r="F65" i="20"/>
  <c r="H64" i="20"/>
  <c r="G64" i="20"/>
  <c r="F64" i="20"/>
  <c r="H63" i="20"/>
  <c r="G63" i="20"/>
  <c r="F63" i="20"/>
  <c r="H62" i="20"/>
  <c r="G62" i="20"/>
  <c r="F62" i="20"/>
  <c r="H60" i="20"/>
  <c r="G60" i="20"/>
  <c r="F60" i="20"/>
  <c r="H59" i="20"/>
  <c r="G59" i="20"/>
  <c r="F59" i="20"/>
  <c r="H58" i="20"/>
  <c r="G58" i="20"/>
  <c r="F58" i="20"/>
  <c r="H57" i="20"/>
  <c r="G57" i="20"/>
  <c r="F57" i="20"/>
  <c r="H56" i="20"/>
  <c r="G56" i="20"/>
  <c r="F56" i="20"/>
  <c r="H55" i="20"/>
  <c r="G55" i="20"/>
  <c r="F55" i="20"/>
  <c r="H50" i="20"/>
  <c r="H54" i="20"/>
  <c r="G54" i="20"/>
  <c r="F54" i="20"/>
  <c r="H53" i="20"/>
  <c r="G53" i="20"/>
  <c r="F53" i="20"/>
  <c r="H52" i="20"/>
  <c r="G52" i="20"/>
  <c r="F52" i="20"/>
  <c r="H51" i="20"/>
  <c r="G51" i="20"/>
  <c r="F51" i="20"/>
  <c r="G50" i="20"/>
  <c r="F50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3" i="20"/>
  <c r="G43" i="20"/>
  <c r="F43" i="20"/>
  <c r="H42" i="20"/>
  <c r="G42" i="20"/>
  <c r="F42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G33" i="20"/>
  <c r="F33" i="20"/>
  <c r="H32" i="20"/>
  <c r="G32" i="20"/>
  <c r="F32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G17" i="20"/>
  <c r="F17" i="20"/>
  <c r="H16" i="20"/>
  <c r="G16" i="20"/>
  <c r="F16" i="20"/>
  <c r="H15" i="20"/>
  <c r="G15" i="20"/>
  <c r="F15" i="20"/>
  <c r="H14" i="20"/>
  <c r="G14" i="20"/>
  <c r="F14" i="20"/>
  <c r="G13" i="20"/>
  <c r="F13" i="20"/>
  <c r="H12" i="20"/>
  <c r="G12" i="20"/>
  <c r="F12" i="20"/>
  <c r="H35" i="12" l="1"/>
  <c r="G35" i="12"/>
  <c r="F35" i="12"/>
  <c r="H34" i="12"/>
  <c r="G34" i="12"/>
  <c r="F34" i="12"/>
  <c r="H33" i="12"/>
  <c r="G33" i="12"/>
  <c r="F33" i="12"/>
  <c r="H32" i="12"/>
  <c r="G32" i="12"/>
  <c r="F32" i="12"/>
  <c r="G31" i="12"/>
  <c r="F31" i="12"/>
  <c r="H30" i="12"/>
  <c r="G30" i="12"/>
  <c r="F30" i="12"/>
  <c r="H29" i="12"/>
  <c r="G29" i="12"/>
  <c r="F29" i="12"/>
  <c r="H28" i="12"/>
  <c r="G28" i="12"/>
  <c r="F28" i="12"/>
  <c r="H25" i="12"/>
  <c r="G25" i="12"/>
  <c r="F25" i="12"/>
  <c r="H24" i="12"/>
  <c r="G24" i="12"/>
  <c r="F24" i="12"/>
  <c r="H23" i="12"/>
  <c r="G23" i="12"/>
  <c r="F23" i="12"/>
  <c r="H22" i="12"/>
  <c r="G22" i="12"/>
  <c r="F22" i="12"/>
  <c r="H21" i="12"/>
  <c r="G21" i="12"/>
  <c r="F21" i="12"/>
  <c r="H20" i="12"/>
  <c r="G20" i="12"/>
  <c r="F20" i="12"/>
  <c r="H19" i="12"/>
  <c r="G19" i="12"/>
  <c r="F19" i="12"/>
  <c r="H18" i="12"/>
  <c r="G18" i="12"/>
  <c r="F18" i="12"/>
  <c r="H17" i="12"/>
  <c r="G17" i="12"/>
  <c r="F17" i="12"/>
  <c r="H16" i="12"/>
  <c r="G16" i="12"/>
  <c r="F16" i="12"/>
  <c r="H15" i="12"/>
  <c r="G15" i="12"/>
  <c r="F15" i="12"/>
  <c r="H14" i="12"/>
  <c r="G14" i="12"/>
  <c r="F14" i="12"/>
  <c r="F13" i="12"/>
  <c r="H13" i="12"/>
  <c r="G13" i="12"/>
  <c r="H26" i="12" l="1"/>
  <c r="J19" i="19"/>
  <c r="H31" i="12" s="1"/>
  <c r="H36" i="12" s="1"/>
  <c r="E13" i="19" l="1"/>
  <c r="H33" i="20" s="1"/>
  <c r="C13" i="19"/>
  <c r="H13" i="20" l="1"/>
  <c r="K40" i="16"/>
  <c r="H22" i="23" l="1"/>
  <c r="K12" i="16" l="1"/>
  <c r="K39" i="16"/>
  <c r="P13" i="19" l="1"/>
  <c r="P14" i="19"/>
  <c r="P15" i="19"/>
  <c r="P16" i="19"/>
  <c r="P17" i="19"/>
  <c r="P18" i="19"/>
  <c r="P21" i="19"/>
  <c r="P22" i="19"/>
  <c r="P23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1" i="19"/>
  <c r="P72" i="19"/>
  <c r="P73" i="19"/>
  <c r="P74" i="19"/>
  <c r="P75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9" i="19"/>
  <c r="P100" i="19"/>
  <c r="F14" i="23" l="1"/>
  <c r="G14" i="23"/>
  <c r="H14" i="23"/>
  <c r="F15" i="23"/>
  <c r="G15" i="23"/>
  <c r="H15" i="23"/>
  <c r="F16" i="23"/>
  <c r="G16" i="23"/>
  <c r="H16" i="23"/>
  <c r="F17" i="23"/>
  <c r="G17" i="23"/>
  <c r="H17" i="23"/>
  <c r="F18" i="23"/>
  <c r="G18" i="23"/>
  <c r="F19" i="23"/>
  <c r="G19" i="23"/>
  <c r="H19" i="23"/>
  <c r="F20" i="23"/>
  <c r="G20" i="23"/>
  <c r="F21" i="23"/>
  <c r="G21" i="23"/>
  <c r="F22" i="23"/>
  <c r="G22" i="23"/>
  <c r="H13" i="23"/>
  <c r="G13" i="23"/>
  <c r="F13" i="23"/>
  <c r="O70" i="19" l="1"/>
  <c r="P70" i="19" s="1"/>
  <c r="O98" i="19"/>
  <c r="P98" i="19" s="1"/>
  <c r="P76" i="19" l="1"/>
  <c r="P45" i="19" l="1"/>
  <c r="U23" i="19" l="1"/>
  <c r="U29" i="19" s="1"/>
  <c r="U30" i="19" s="1"/>
  <c r="C24" i="19" l="1"/>
  <c r="H17" i="20" l="1"/>
  <c r="P24" i="19"/>
  <c r="P20" i="19" l="1"/>
  <c r="P19" i="19"/>
  <c r="H17" i="24" l="1"/>
  <c r="H18" i="24"/>
  <c r="H19" i="24"/>
  <c r="H16" i="24"/>
  <c r="H14" i="24"/>
  <c r="H13" i="24"/>
  <c r="M101" i="19" l="1"/>
  <c r="F42" i="16" l="1"/>
  <c r="K42" i="16" s="1"/>
  <c r="H15" i="24"/>
  <c r="N101" i="19" l="1"/>
  <c r="H13" i="15" l="1"/>
  <c r="G13" i="15"/>
  <c r="F13" i="15"/>
  <c r="F12" i="15"/>
  <c r="G12" i="15"/>
  <c r="H12" i="15"/>
  <c r="F11" i="15"/>
  <c r="H11" i="15"/>
  <c r="G11" i="15"/>
  <c r="H30" i="23"/>
  <c r="G30" i="23"/>
  <c r="F30" i="23"/>
  <c r="F29" i="23"/>
  <c r="G29" i="23"/>
  <c r="H29" i="23"/>
  <c r="H28" i="23"/>
  <c r="G28" i="23"/>
  <c r="F28" i="23"/>
  <c r="H25" i="23"/>
  <c r="G25" i="23"/>
  <c r="F25" i="23"/>
  <c r="H49" i="20" l="1"/>
  <c r="H31" i="20" l="1"/>
  <c r="F11" i="16" l="1"/>
  <c r="K11" i="16" s="1"/>
  <c r="F13" i="16"/>
  <c r="K13" i="16" s="1"/>
  <c r="F14" i="16"/>
  <c r="K14" i="16" s="1"/>
  <c r="F15" i="16"/>
  <c r="K15" i="16" s="1"/>
  <c r="F16" i="16"/>
  <c r="K16" i="16" s="1"/>
  <c r="F17" i="16"/>
  <c r="K17" i="16" s="1"/>
  <c r="F18" i="16"/>
  <c r="K18" i="16" s="1"/>
  <c r="F19" i="16"/>
  <c r="K19" i="16" s="1"/>
  <c r="F20" i="16"/>
  <c r="K20" i="16" s="1"/>
  <c r="F21" i="16"/>
  <c r="K21" i="16" s="1"/>
  <c r="F22" i="16"/>
  <c r="K22" i="16" s="1"/>
  <c r="F23" i="16"/>
  <c r="K23" i="16" s="1"/>
  <c r="F24" i="16"/>
  <c r="K24" i="16" s="1"/>
  <c r="F25" i="16"/>
  <c r="K25" i="16" s="1"/>
  <c r="F26" i="16"/>
  <c r="K26" i="16" s="1"/>
  <c r="F27" i="16"/>
  <c r="K27" i="16" s="1"/>
  <c r="F28" i="16"/>
  <c r="K28" i="16" s="1"/>
  <c r="F29" i="16"/>
  <c r="K29" i="16" s="1"/>
  <c r="F30" i="16"/>
  <c r="K30" i="16" s="1"/>
  <c r="F31" i="16"/>
  <c r="K31" i="16" s="1"/>
  <c r="F32" i="16"/>
  <c r="K32" i="16" s="1"/>
  <c r="F33" i="16"/>
  <c r="K33" i="16" s="1"/>
  <c r="F34" i="16"/>
  <c r="K34" i="16" s="1"/>
  <c r="F35" i="16"/>
  <c r="K35" i="16" s="1"/>
  <c r="F36" i="16"/>
  <c r="K36" i="16" s="1"/>
  <c r="F37" i="16"/>
  <c r="K37" i="16" s="1"/>
  <c r="F38" i="16"/>
  <c r="K38" i="16" s="1"/>
  <c r="F41" i="16"/>
  <c r="K41" i="16" s="1"/>
  <c r="F43" i="16"/>
  <c r="K43" i="16" s="1"/>
  <c r="F44" i="16"/>
  <c r="K44" i="16" s="1"/>
  <c r="H61" i="20" l="1"/>
  <c r="H81" i="20"/>
  <c r="J101" i="19" l="1"/>
  <c r="H37" i="12" l="1"/>
  <c r="H82" i="20"/>
  <c r="I101" i="19" l="1"/>
  <c r="H26" i="23" l="1"/>
  <c r="C101" i="19" l="1"/>
  <c r="H16" i="15" l="1"/>
  <c r="H23" i="23"/>
  <c r="H20" i="24" l="1"/>
  <c r="H21" i="24" s="1"/>
  <c r="H31" i="23"/>
  <c r="H32" i="23" s="1"/>
  <c r="F101" i="19" l="1"/>
  <c r="O101" i="19"/>
  <c r="L101" i="19"/>
  <c r="H101" i="19" l="1"/>
  <c r="P12" i="19" l="1"/>
  <c r="G45" i="16"/>
  <c r="H45" i="16"/>
  <c r="I45" i="16"/>
  <c r="J45" i="16"/>
  <c r="E45" i="16"/>
  <c r="D45" i="16"/>
  <c r="C45" i="16"/>
  <c r="F10" i="16"/>
  <c r="K10" i="16" s="1"/>
  <c r="K45" i="16" s="1"/>
  <c r="F45" i="16" l="1"/>
  <c r="P101" i="19"/>
  <c r="D101" i="19"/>
  <c r="E101" i="19"/>
  <c r="G101" i="19"/>
  <c r="K101" i="19"/>
</calcChain>
</file>

<file path=xl/comments1.xml><?xml version="1.0" encoding="utf-8"?>
<comments xmlns="http://schemas.openxmlformats.org/spreadsheetml/2006/main">
  <authors>
    <author>San Dionisio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San Dionisio:</t>
        </r>
        <r>
          <rPr>
            <sz val="9"/>
            <color indexed="81"/>
            <rFont val="Tahoma"/>
            <family val="2"/>
          </rPr>
          <t xml:space="preserve">
melvin $280 c/m</t>
        </r>
      </text>
    </comment>
  </commentList>
</comments>
</file>

<file path=xl/sharedStrings.xml><?xml version="1.0" encoding="utf-8"?>
<sst xmlns="http://schemas.openxmlformats.org/spreadsheetml/2006/main" count="766" uniqueCount="276">
  <si>
    <t>ESTRUCTURA PRESUPUESTARIA</t>
  </si>
  <si>
    <t>(En Dolares de los Estados Unidos de America)</t>
  </si>
  <si>
    <t>FORMULACIÓN DEL PRESUPUESTO MUNICIPAL DE INGRESOS</t>
  </si>
  <si>
    <t>FORMULACION DEL PRESUPUESTO MUNICIPAL DE EGRESOS</t>
  </si>
  <si>
    <t>(En Dolares de los Estados Unidos de América)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</si>
  <si>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</si>
  <si>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</si>
  <si>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</si>
  <si>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</si>
  <si>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</si>
  <si>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</si>
  <si>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(7) OTROS</t>
  </si>
  <si>
    <t>(8) SUBTOTAL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</si>
  <si>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</si>
  <si>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</si>
  <si>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</si>
  <si>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</si>
  <si>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</si>
  <si>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(14) TOTAL INGRESOS</t>
  </si>
  <si>
    <t>(3) ESTRUCTURA PRESUPUESTARIA</t>
  </si>
  <si>
    <t>(4) TOTAL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</si>
  <si>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</si>
  <si>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</si>
  <si>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</si>
  <si>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</si>
  <si>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</si>
  <si>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</si>
  <si>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</si>
  <si>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</si>
  <si>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(4) Fuente de Financiamiento</t>
  </si>
  <si>
    <t>(9) T O T A L   GASTOS</t>
  </si>
  <si>
    <t>ANEXO 4.1</t>
  </si>
  <si>
    <t>ANEXO 4.3</t>
  </si>
  <si>
    <t>PRESUPUESTO MUNICIPAL DE FUNCIONAMIENTO POR ESTRUCTURA PRESUPUESTARIA</t>
  </si>
  <si>
    <t>DETALLE CONSOLIDADO DE INGRESOS POR ESPECIFICO Y FUENTE DE FINANCIAMIENTO</t>
  </si>
  <si>
    <t>PRESUPUESTO MUNICIPAL DEL SERVICIO DE LA DEUDA POR ESTRUCTURA PRESUPUESTARIA</t>
  </si>
  <si>
    <t>(8) MONTO</t>
  </si>
  <si>
    <t>Sueldos</t>
  </si>
  <si>
    <t>Aguinaldos</t>
  </si>
  <si>
    <t>Productos Alimenticios para Personas</t>
  </si>
  <si>
    <t>Combustibles y Lubricantes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</si>
  <si>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</si>
  <si>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</si>
  <si>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</si>
  <si>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</si>
  <si>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</si>
  <si>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</si>
  <si>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</si>
  <si>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</si>
  <si>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1-01-01-1-110</t>
  </si>
  <si>
    <t>1-01-01-2-000</t>
  </si>
  <si>
    <t>1-01-02-1-110</t>
  </si>
  <si>
    <t>1-01-02-2-000</t>
  </si>
  <si>
    <t>1-02-01-1-110</t>
  </si>
  <si>
    <t>1-02-01-2-000</t>
  </si>
  <si>
    <t>1-02-02-1-110</t>
  </si>
  <si>
    <t>1-02-02-2-000</t>
  </si>
  <si>
    <t>3-03-01-1-111</t>
  </si>
  <si>
    <t>Dietas</t>
  </si>
  <si>
    <t>Productos Agropecuarios y Forestales</t>
  </si>
  <si>
    <t>Productos Textiles y Vestuarios</t>
  </si>
  <si>
    <t>Herramientas, Repuestos y Accesorios</t>
  </si>
  <si>
    <t>03</t>
  </si>
  <si>
    <t>71308</t>
  </si>
  <si>
    <t>55308</t>
  </si>
  <si>
    <t>32102</t>
  </si>
  <si>
    <t>Saldo Inicial de Bancos</t>
  </si>
  <si>
    <t>Viales</t>
  </si>
  <si>
    <t>5-05-01-1-111</t>
  </si>
  <si>
    <t>05</t>
  </si>
  <si>
    <t>61601</t>
  </si>
  <si>
    <t>DEPARTAMENTO DE USULUTAN</t>
  </si>
  <si>
    <t>ALCALDIA MUNICPAL DE SAN DIONISIO</t>
  </si>
  <si>
    <t>DE COMERCIO</t>
  </si>
  <si>
    <t>DE INDUSTRIA</t>
  </si>
  <si>
    <t>SERVICIOS DE ESPARCIMIENTO</t>
  </si>
  <si>
    <t>VIALIDADES</t>
  </si>
  <si>
    <t>IMPUESTOS MUNICIPALES DIVERSOS</t>
  </si>
  <si>
    <t>POR SERV. DE CERTIF. O VISADO DE DOC. DE IDENTIFIC.</t>
  </si>
  <si>
    <t>POR EXP. DE DOCUMENTOS DE IDENTIFICION</t>
  </si>
  <si>
    <t>ALUMBRADO PUBLICO</t>
  </si>
  <si>
    <t>ASEO PUBLICO</t>
  </si>
  <si>
    <t>CEMENTERIOS MUNICIPALES</t>
  </si>
  <si>
    <t>FIESTAS</t>
  </si>
  <si>
    <t>PAVIMENTACION</t>
  </si>
  <si>
    <t>POSTES, TORRES Y ANTENAS</t>
  </si>
  <si>
    <t>RASTRO Y TIANGUE</t>
  </si>
  <si>
    <t>TASAS DIVERSAS</t>
  </si>
  <si>
    <t>PERMISOS Y LICENCIAS  MPLES.</t>
  </si>
  <si>
    <t>COTEJO DE FIERROS</t>
  </si>
  <si>
    <t>SERVICIOS DIVERSOS</t>
  </si>
  <si>
    <t>MULTAS P/MORA DE IMPUESTOS</t>
  </si>
  <si>
    <t>INTERESES P/MORA DE IMPUESTO</t>
  </si>
  <si>
    <t>MULTAS POR REGISTRO CIVIL</t>
  </si>
  <si>
    <t>MULTAS  AL COMERCIO</t>
  </si>
  <si>
    <t>OTRAS MULTAS MUNICIPALES</t>
  </si>
  <si>
    <t>ARRENDAMIENTO DE BIENES INMUEBLES</t>
  </si>
  <si>
    <t>RENTABILIDAD BANCARIA</t>
  </si>
  <si>
    <t>INGRESOS DIVERSOS</t>
  </si>
  <si>
    <t>TRANSF.CORRIENTES DELSECT.PUB.</t>
  </si>
  <si>
    <t>DE EMPRESAS PRIV. FINANCIERAS</t>
  </si>
  <si>
    <t>TRANSF.DE CAPITAL DEL SECT. PUB.</t>
  </si>
  <si>
    <t>ALCALDIA MUNICIPAL DE SAN DIONISIO</t>
  </si>
  <si>
    <t>000</t>
  </si>
  <si>
    <t>51107</t>
  </si>
  <si>
    <t>Beneficios Adicionales</t>
  </si>
  <si>
    <t>51401</t>
  </si>
  <si>
    <t>51501</t>
  </si>
  <si>
    <t>Por Remuneraciones Permanentes (ISSS)</t>
  </si>
  <si>
    <t>51901</t>
  </si>
  <si>
    <t>Honorarios</t>
  </si>
  <si>
    <t>51999</t>
  </si>
  <si>
    <t>Remuneraciones diversas</t>
  </si>
  <si>
    <t>54104</t>
  </si>
  <si>
    <t>54105</t>
  </si>
  <si>
    <t>Productos de papel y carton</t>
  </si>
  <si>
    <t>54106</t>
  </si>
  <si>
    <t>Productos de cuero y caucho</t>
  </si>
  <si>
    <t>54107</t>
  </si>
  <si>
    <t>Productos químicos</t>
  </si>
  <si>
    <t>Llantas y neumáticos</t>
  </si>
  <si>
    <t>54111</t>
  </si>
  <si>
    <t>54112</t>
  </si>
  <si>
    <t>Minerales metálicos y productos derivados</t>
  </si>
  <si>
    <t>54114</t>
  </si>
  <si>
    <t>Materiales de oficina</t>
  </si>
  <si>
    <t>54115</t>
  </si>
  <si>
    <t>Materiales Informaticos</t>
  </si>
  <si>
    <t>54116</t>
  </si>
  <si>
    <t>Libros, Textos, Útiles y Publicidad</t>
  </si>
  <si>
    <t>54118</t>
  </si>
  <si>
    <t>54119</t>
  </si>
  <si>
    <t>Materiales Eléctricos</t>
  </si>
  <si>
    <t>54121</t>
  </si>
  <si>
    <t>Especies Municipales</t>
  </si>
  <si>
    <t>54199</t>
  </si>
  <si>
    <t>Bienes de uso y consumo diverso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</si>
  <si>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</si>
  <si>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</si>
  <si>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</si>
  <si>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</si>
  <si>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</si>
  <si>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</si>
  <si>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</si>
  <si>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</si>
  <si>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54205</t>
  </si>
  <si>
    <t>Alumbrado público</t>
  </si>
  <si>
    <t>54301</t>
  </si>
  <si>
    <t>54302</t>
  </si>
  <si>
    <t>Mantenimiento y reparación de vehículos</t>
  </si>
  <si>
    <t>54303</t>
  </si>
  <si>
    <t>54304</t>
  </si>
  <si>
    <t>Transportes fletes y almacenamientos</t>
  </si>
  <si>
    <t>54305</t>
  </si>
  <si>
    <t>Servicios de publicidad</t>
  </si>
  <si>
    <t>54307</t>
  </si>
  <si>
    <t>Servicios de limpieza y fumigación</t>
  </si>
  <si>
    <t>54310</t>
  </si>
  <si>
    <t>Servicios de alimentación</t>
  </si>
  <si>
    <t>54313</t>
  </si>
  <si>
    <t>54314</t>
  </si>
  <si>
    <t>Antenciones oficiales</t>
  </si>
  <si>
    <t>54317</t>
  </si>
  <si>
    <t>Arrendamientos de bienes Inmuebles</t>
  </si>
  <si>
    <t>54399</t>
  </si>
  <si>
    <t>54401</t>
  </si>
  <si>
    <t>Pasajes al interior</t>
  </si>
  <si>
    <t>54402</t>
  </si>
  <si>
    <t>Pasajes al exterior</t>
  </si>
  <si>
    <t>54403</t>
  </si>
  <si>
    <t>Viaticos por comisión interna</t>
  </si>
  <si>
    <t>54404</t>
  </si>
  <si>
    <t>Viaticos por comisión externa</t>
  </si>
  <si>
    <t>54503</t>
  </si>
  <si>
    <t>Servicios juridicos</t>
  </si>
  <si>
    <t>54599</t>
  </si>
  <si>
    <t>Consultorías, estudios e investigación</t>
  </si>
  <si>
    <t>54601</t>
  </si>
  <si>
    <t>Limpieza de calles</t>
  </si>
  <si>
    <t>54602</t>
  </si>
  <si>
    <t>Depósitos de desechos</t>
  </si>
  <si>
    <t>54699</t>
  </si>
  <si>
    <t>Servisios diversos</t>
  </si>
  <si>
    <t>55302</t>
  </si>
  <si>
    <t>De Inst. descentralizadas no empresariales</t>
  </si>
  <si>
    <t>De empresas privadas financieras</t>
  </si>
  <si>
    <t>55508</t>
  </si>
  <si>
    <t>Derechos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</si>
  <si>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</si>
  <si>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</si>
  <si>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</si>
  <si>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</si>
  <si>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</si>
  <si>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</si>
  <si>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55799</t>
  </si>
  <si>
    <t>Gastos diversos</t>
  </si>
  <si>
    <t>56201</t>
  </si>
  <si>
    <t>Transferencias corrientes al sector público</t>
  </si>
  <si>
    <t>56303</t>
  </si>
  <si>
    <t>A organismos sin fines de lucro</t>
  </si>
  <si>
    <t>56304</t>
  </si>
  <si>
    <t>A personas naturales</t>
  </si>
  <si>
    <t>56305</t>
  </si>
  <si>
    <t>Becas</t>
  </si>
  <si>
    <t>61101</t>
  </si>
  <si>
    <t>Mobiliarios</t>
  </si>
  <si>
    <t>61102</t>
  </si>
  <si>
    <t>Maquinaria y equipos</t>
  </si>
  <si>
    <t>61104</t>
  </si>
  <si>
    <t>Equipos informáticos</t>
  </si>
  <si>
    <t>61199</t>
  </si>
  <si>
    <t>Bienes muebles diversos</t>
  </si>
  <si>
    <t>61201</t>
  </si>
  <si>
    <t>Terrenos</t>
  </si>
  <si>
    <t>61403</t>
  </si>
  <si>
    <t>Derechos de propiedad intelectual</t>
  </si>
  <si>
    <t>61501</t>
  </si>
  <si>
    <t>Proyectos de construcciones</t>
  </si>
  <si>
    <t>61503</t>
  </si>
  <si>
    <t>Programas de inversion social</t>
  </si>
  <si>
    <t>61602</t>
  </si>
  <si>
    <t>De salud y saneamiento ambiental</t>
  </si>
  <si>
    <t>61603</t>
  </si>
  <si>
    <t>De educacion y Recreacion</t>
  </si>
  <si>
    <t>61606</t>
  </si>
  <si>
    <t>Electricas y Comunicaciones</t>
  </si>
  <si>
    <t>61608</t>
  </si>
  <si>
    <t>Supervición de infraestructuras</t>
  </si>
  <si>
    <t>61699</t>
  </si>
  <si>
    <t>Infraestructura diversa</t>
  </si>
  <si>
    <t>72101</t>
  </si>
  <si>
    <t>Cuentas por pagar de años anteriores</t>
  </si>
  <si>
    <t>Minerales no metálicos y product. Deriv.</t>
  </si>
  <si>
    <t>Mant. y reparacion de bienes muebles</t>
  </si>
  <si>
    <t>Mant. y reparacion de bienes inmuebles</t>
  </si>
  <si>
    <t>Impresiones, publicac. y reproducciones</t>
  </si>
  <si>
    <t>Serv. Generales de arrendamient. diversos</t>
  </si>
  <si>
    <t>32201</t>
  </si>
  <si>
    <t>Cuentas por cobrar de años anteriores</t>
  </si>
  <si>
    <t>3-03-02-1-111</t>
  </si>
  <si>
    <t>61502</t>
  </si>
  <si>
    <t>Proyectos de Ampliaciones</t>
  </si>
  <si>
    <t>sub-total………………………………….</t>
  </si>
  <si>
    <t>sub-total……………………</t>
  </si>
  <si>
    <t>FUENTE O SUBFUENTE DE FINANCIAMIENTO: FODES 75%</t>
  </si>
  <si>
    <t>DE EMPRESAS PRIV. NO FINANCIERAS</t>
  </si>
  <si>
    <t>Por Remuneraciones Permanentes (AFP'S)</t>
  </si>
  <si>
    <t>61105</t>
  </si>
  <si>
    <t>Vehiculos de Transporte</t>
  </si>
  <si>
    <t>51201</t>
  </si>
  <si>
    <t>51207</t>
  </si>
  <si>
    <t>DE SERVICIOS</t>
  </si>
  <si>
    <t>51203</t>
  </si>
  <si>
    <t>54505</t>
  </si>
  <si>
    <t>Servicios de Capacitacion</t>
  </si>
  <si>
    <t>61299</t>
  </si>
  <si>
    <t>Inmuebles Diversos</t>
  </si>
  <si>
    <t>51702</t>
  </si>
  <si>
    <t>Al personal de servicio eventual</t>
  </si>
  <si>
    <t xml:space="preserve"> </t>
  </si>
  <si>
    <t>Por Prestación de Servicios en el País</t>
  </si>
  <si>
    <t>51601</t>
  </si>
  <si>
    <t>61604</t>
  </si>
  <si>
    <t>De vivienda y oficina</t>
  </si>
  <si>
    <t>4</t>
  </si>
  <si>
    <t>1-01-01-4-000</t>
  </si>
  <si>
    <t>3-03-01-4-000</t>
  </si>
  <si>
    <t>PRESTAMO INTERNO</t>
  </si>
  <si>
    <t>DE EMPRESAS PRIVADA FINANCIERA</t>
  </si>
  <si>
    <t>FUENTE O SUBFUENTE DE FINANCIAMIENTO: PRESTAMO INTERNO</t>
  </si>
  <si>
    <t>DE PERSONAS NATURAS</t>
  </si>
  <si>
    <t>Al personal de servicios Permanentes</t>
  </si>
  <si>
    <t>51701</t>
  </si>
  <si>
    <t>proporcional</t>
  </si>
  <si>
    <t>INDEMNIZACION UACI POR RETIRO VOLUNTARIO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</si>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</sst>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-[$€-2]* #,##0.00_-;\-[$€-2]* #,##0.00_-;_-[$€-2]* &quot;-&quot;??_-"/>
  </numFmts>
  <fonts count="34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9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rebuchet MS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name val="Arial CYR"/>
      <family val="2"/>
      <charset val="204"/>
    </font>
    <font>
      <sz val="9"/>
      <name val="Arial CYR"/>
    </font>
    <font>
      <sz val="9"/>
      <name val="Arial"/>
      <family val="2"/>
    </font>
    <font>
      <b/>
      <sz val="9"/>
      <name val="Trebuchet MS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Fill="1"/>
    <xf numFmtId="44" fontId="11" fillId="0" borderId="2" xfId="1" applyNumberFormat="1" applyFont="1" applyFill="1" applyBorder="1" applyAlignment="1">
      <alignment horizontal="right"/>
    </xf>
    <xf numFmtId="0" fontId="2" fillId="0" borderId="0" xfId="0" applyFont="1" applyFill="1"/>
    <xf numFmtId="165" fontId="11" fillId="0" borderId="5" xfId="1" applyFont="1" applyFill="1" applyBorder="1" applyAlignment="1">
      <alignment horizontal="center"/>
    </xf>
    <xf numFmtId="165" fontId="11" fillId="0" borderId="12" xfId="1" applyFont="1" applyFill="1" applyBorder="1" applyAlignment="1">
      <alignment horizontal="center"/>
    </xf>
    <xf numFmtId="165" fontId="11" fillId="0" borderId="2" xfId="1" applyFont="1" applyFill="1" applyBorder="1"/>
    <xf numFmtId="165" fontId="11" fillId="0" borderId="13" xfId="1" applyFont="1" applyFill="1" applyBorder="1"/>
    <xf numFmtId="165" fontId="11" fillId="0" borderId="30" xfId="1" applyFont="1" applyFill="1" applyBorder="1" applyAlignment="1">
      <alignment vertical="center" wrapText="1"/>
    </xf>
    <xf numFmtId="165" fontId="16" fillId="0" borderId="3" xfId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11" fillId="0" borderId="19" xfId="0" applyFont="1" applyFill="1" applyBorder="1"/>
    <xf numFmtId="44" fontId="2" fillId="0" borderId="0" xfId="0" applyNumberFormat="1" applyFont="1" applyFill="1"/>
    <xf numFmtId="0" fontId="4" fillId="0" borderId="0" xfId="0" applyFont="1" applyFill="1" applyAlignment="1">
      <alignment horizontal="left"/>
    </xf>
    <xf numFmtId="0" fontId="3" fillId="0" borderId="30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textRotation="90" wrapText="1"/>
    </xf>
    <xf numFmtId="0" fontId="4" fillId="0" borderId="30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9" fillId="0" borderId="32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11" fillId="0" borderId="0" xfId="0" applyFont="1" applyFill="1"/>
    <xf numFmtId="0" fontId="4" fillId="0" borderId="29" xfId="0" applyFont="1" applyFill="1" applyBorder="1" applyAlignment="1" applyProtection="1">
      <alignment horizontal="center" vertical="center" wrapText="1"/>
      <protection locked="0" hidden="1"/>
    </xf>
    <xf numFmtId="0" fontId="4" fillId="0" borderId="34" xfId="0" applyFont="1" applyFill="1" applyBorder="1" applyAlignment="1">
      <alignment horizontal="center" vertical="center" textRotation="90" wrapText="1"/>
    </xf>
    <xf numFmtId="0" fontId="4" fillId="0" borderId="35" xfId="0" applyFont="1" applyFill="1" applyBorder="1" applyAlignment="1">
      <alignment horizontal="center" vertical="center" textRotation="90" wrapText="1"/>
    </xf>
    <xf numFmtId="0" fontId="4" fillId="0" borderId="36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1" xfId="0" applyFont="1" applyFill="1" applyBorder="1"/>
    <xf numFmtId="0" fontId="3" fillId="0" borderId="0" xfId="0" applyFont="1" applyFill="1"/>
    <xf numFmtId="0" fontId="10" fillId="0" borderId="21" xfId="0" applyFont="1" applyFill="1" applyBorder="1" applyAlignment="1">
      <alignment horizontal="center"/>
    </xf>
    <xf numFmtId="49" fontId="10" fillId="0" borderId="22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/>
    </xf>
    <xf numFmtId="165" fontId="10" fillId="0" borderId="2" xfId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4" xfId="0" applyFont="1" applyFill="1" applyBorder="1"/>
    <xf numFmtId="165" fontId="10" fillId="0" borderId="2" xfId="1" applyFont="1" applyFill="1" applyBorder="1"/>
    <xf numFmtId="0" fontId="20" fillId="0" borderId="27" xfId="0" applyFont="1" applyFill="1" applyBorder="1" applyAlignment="1">
      <alignment horizontal="center"/>
    </xf>
    <xf numFmtId="44" fontId="20" fillId="0" borderId="24" xfId="0" applyNumberFormat="1" applyFont="1" applyFill="1" applyBorder="1" applyAlignment="1">
      <alignment horizontal="center"/>
    </xf>
    <xf numFmtId="0" fontId="22" fillId="0" borderId="40" xfId="0" applyFont="1" applyBorder="1"/>
    <xf numFmtId="0" fontId="18" fillId="0" borderId="14" xfId="0" applyFont="1" applyFill="1" applyBorder="1" applyAlignment="1">
      <alignment horizontal="left"/>
    </xf>
    <xf numFmtId="165" fontId="16" fillId="0" borderId="12" xfId="1" applyFont="1" applyFill="1" applyBorder="1" applyAlignment="1">
      <alignment horizontal="center"/>
    </xf>
    <xf numFmtId="165" fontId="16" fillId="0" borderId="5" xfId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5" fillId="0" borderId="0" xfId="0" applyFont="1" applyFill="1"/>
    <xf numFmtId="0" fontId="24" fillId="0" borderId="0" xfId="0" applyFont="1" applyFill="1"/>
    <xf numFmtId="0" fontId="25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" fillId="0" borderId="2" xfId="2" applyNumberFormat="1" applyFont="1" applyFill="1" applyBorder="1" applyAlignment="1">
      <alignment horizontal="center"/>
    </xf>
    <xf numFmtId="49" fontId="26" fillId="0" borderId="2" xfId="2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" fontId="1" fillId="0" borderId="12" xfId="2" applyNumberFormat="1" applyFont="1" applyFill="1" applyBorder="1"/>
    <xf numFmtId="4" fontId="1" fillId="0" borderId="2" xfId="2" applyNumberFormat="1" applyFont="1" applyFill="1" applyBorder="1"/>
    <xf numFmtId="4" fontId="26" fillId="0" borderId="2" xfId="2" applyNumberFormat="1" applyFont="1" applyFill="1" applyBorder="1"/>
    <xf numFmtId="0" fontId="1" fillId="0" borderId="2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4" fontId="11" fillId="0" borderId="30" xfId="1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65" fontId="16" fillId="0" borderId="30" xfId="1" applyFont="1" applyFill="1" applyBorder="1" applyAlignment="1">
      <alignment vertical="center" wrapText="1"/>
    </xf>
    <xf numFmtId="4" fontId="1" fillId="0" borderId="0" xfId="2" applyNumberFormat="1" applyFont="1" applyFill="1" applyBorder="1"/>
    <xf numFmtId="4" fontId="1" fillId="0" borderId="14" xfId="2" applyNumberFormat="1" applyFont="1" applyFill="1" applyBorder="1"/>
    <xf numFmtId="49" fontId="26" fillId="0" borderId="9" xfId="2" applyNumberFormat="1" applyFont="1" applyFill="1" applyBorder="1" applyAlignment="1">
      <alignment horizontal="center"/>
    </xf>
    <xf numFmtId="49" fontId="1" fillId="0" borderId="1" xfId="2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28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4" fontId="1" fillId="0" borderId="2" xfId="1" applyNumberFormat="1" applyFont="1" applyFill="1" applyBorder="1" applyAlignment="1">
      <alignment horizontal="right"/>
    </xf>
    <xf numFmtId="49" fontId="9" fillId="0" borderId="41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4" fontId="1" fillId="0" borderId="0" xfId="1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44" fontId="16" fillId="0" borderId="5" xfId="1" applyNumberFormat="1" applyFont="1" applyFill="1" applyBorder="1" applyAlignment="1">
      <alignment horizontal="right"/>
    </xf>
    <xf numFmtId="44" fontId="20" fillId="0" borderId="38" xfId="0" applyNumberFormat="1" applyFont="1" applyFill="1" applyBorder="1" applyAlignment="1">
      <alignment horizontal="center"/>
    </xf>
    <xf numFmtId="44" fontId="16" fillId="0" borderId="2" xfId="1" applyNumberFormat="1" applyFont="1" applyFill="1" applyBorder="1" applyAlignment="1">
      <alignment horizontal="right"/>
    </xf>
    <xf numFmtId="165" fontId="1" fillId="0" borderId="5" xfId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28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44" fontId="24" fillId="0" borderId="2" xfId="1" applyNumberFormat="1" applyFont="1" applyFill="1" applyBorder="1" applyAlignment="1">
      <alignment horizontal="right"/>
    </xf>
    <xf numFmtId="44" fontId="28" fillId="0" borderId="5" xfId="1" applyNumberFormat="1" applyFont="1" applyFill="1" applyBorder="1" applyAlignment="1">
      <alignment horizontal="right"/>
    </xf>
    <xf numFmtId="0" fontId="29" fillId="0" borderId="27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right" vertical="center"/>
    </xf>
    <xf numFmtId="44" fontId="30" fillId="0" borderId="24" xfId="0" applyNumberFormat="1" applyFont="1" applyFill="1" applyBorder="1" applyAlignment="1">
      <alignment horizontal="center"/>
    </xf>
    <xf numFmtId="165" fontId="11" fillId="0" borderId="18" xfId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left"/>
    </xf>
    <xf numFmtId="44" fontId="1" fillId="0" borderId="5" xfId="1" applyNumberFormat="1" applyFont="1" applyFill="1" applyBorder="1" applyAlignment="1">
      <alignment horizontal="right"/>
    </xf>
    <xf numFmtId="44" fontId="31" fillId="0" borderId="2" xfId="1" applyNumberFormat="1" applyFont="1" applyFill="1" applyBorder="1" applyAlignment="1">
      <alignment horizontal="right"/>
    </xf>
    <xf numFmtId="4" fontId="16" fillId="0" borderId="2" xfId="2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0" fontId="0" fillId="0" borderId="0" xfId="0" applyFill="1" applyBorder="1"/>
    <xf numFmtId="8" fontId="1" fillId="0" borderId="0" xfId="0" applyNumberFormat="1" applyFont="1" applyBorder="1" applyAlignment="1">
      <alignment horizontal="right" vertical="center"/>
    </xf>
    <xf numFmtId="8" fontId="1" fillId="0" borderId="0" xfId="0" applyNumberFormat="1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right" vertical="center" wrapText="1"/>
    </xf>
    <xf numFmtId="165" fontId="3" fillId="0" borderId="0" xfId="1" applyFont="1" applyFill="1"/>
    <xf numFmtId="2" fontId="1" fillId="0" borderId="0" xfId="0" applyNumberFormat="1" applyFont="1" applyFill="1"/>
    <xf numFmtId="44" fontId="3" fillId="0" borderId="0" xfId="0" applyNumberFormat="1" applyFont="1" applyFill="1"/>
    <xf numFmtId="8" fontId="1" fillId="0" borderId="0" xfId="0" applyNumberFormat="1" applyFont="1" applyFill="1" applyBorder="1" applyAlignment="1">
      <alignment horizontal="right" vertical="center"/>
    </xf>
    <xf numFmtId="165" fontId="5" fillId="0" borderId="0" xfId="1" applyFont="1" applyFill="1"/>
    <xf numFmtId="44" fontId="5" fillId="0" borderId="0" xfId="0" applyNumberFormat="1" applyFont="1" applyFill="1"/>
    <xf numFmtId="165" fontId="11" fillId="0" borderId="0" xfId="1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44" fontId="16" fillId="0" borderId="0" xfId="0" applyNumberFormat="1" applyFont="1" applyFill="1"/>
    <xf numFmtId="44" fontId="31" fillId="0" borderId="5" xfId="1" applyNumberFormat="1" applyFont="1" applyFill="1" applyBorder="1" applyAlignment="1">
      <alignment horizontal="right"/>
    </xf>
    <xf numFmtId="0" fontId="1" fillId="0" borderId="2" xfId="2" applyNumberFormat="1" applyFont="1" applyFill="1" applyBorder="1" applyAlignment="1">
      <alignment horizontal="center"/>
    </xf>
    <xf numFmtId="0" fontId="26" fillId="0" borderId="2" xfId="2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0" fontId="9" fillId="0" borderId="33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165" fontId="19" fillId="0" borderId="0" xfId="1" applyFont="1" applyFill="1"/>
    <xf numFmtId="0" fontId="22" fillId="0" borderId="23" xfId="0" applyFont="1" applyBorder="1"/>
    <xf numFmtId="165" fontId="11" fillId="0" borderId="26" xfId="1" applyFont="1" applyFill="1" applyBorder="1" applyAlignment="1">
      <alignment horizontal="center"/>
    </xf>
    <xf numFmtId="165" fontId="11" fillId="0" borderId="2" xfId="1" applyFont="1" applyFill="1" applyBorder="1" applyAlignment="1">
      <alignment horizontal="right"/>
    </xf>
    <xf numFmtId="165" fontId="0" fillId="0" borderId="0" xfId="1" applyFont="1" applyFill="1"/>
    <xf numFmtId="165" fontId="0" fillId="0" borderId="2" xfId="1" applyFont="1" applyFill="1" applyBorder="1"/>
    <xf numFmtId="165" fontId="11" fillId="0" borderId="2" xfId="1" applyFont="1" applyFill="1" applyBorder="1" applyAlignment="1">
      <alignment horizontal="center"/>
    </xf>
    <xf numFmtId="44" fontId="24" fillId="0" borderId="30" xfId="1" applyNumberFormat="1" applyFont="1" applyFill="1" applyBorder="1" applyAlignment="1">
      <alignment horizontal="left" vertical="center" wrapText="1"/>
    </xf>
    <xf numFmtId="0" fontId="1" fillId="0" borderId="2" xfId="2" applyNumberFormat="1" applyFont="1" applyFill="1" applyBorder="1"/>
    <xf numFmtId="0" fontId="16" fillId="0" borderId="2" xfId="0" applyNumberFormat="1" applyFont="1" applyFill="1" applyBorder="1" applyAlignment="1">
      <alignment horizontal="right" vertical="center"/>
    </xf>
    <xf numFmtId="0" fontId="1" fillId="0" borderId="14" xfId="2" applyNumberFormat="1" applyFont="1" applyFill="1" applyBorder="1"/>
    <xf numFmtId="0" fontId="9" fillId="0" borderId="27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4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3" xfId="2" applyNumberFormat="1" applyFont="1" applyFill="1" applyBorder="1" applyAlignment="1">
      <alignment horizontal="center"/>
    </xf>
    <xf numFmtId="44" fontId="1" fillId="0" borderId="14" xfId="2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center" vertical="center" wrapText="1"/>
    </xf>
    <xf numFmtId="4" fontId="26" fillId="0" borderId="9" xfId="2" applyNumberFormat="1" applyFont="1" applyFill="1" applyBorder="1"/>
    <xf numFmtId="49" fontId="1" fillId="0" borderId="13" xfId="2" applyNumberFormat="1" applyFont="1" applyFill="1" applyBorder="1" applyAlignment="1">
      <alignment horizontal="center"/>
    </xf>
    <xf numFmtId="44" fontId="1" fillId="0" borderId="25" xfId="1" applyNumberFormat="1" applyFont="1" applyFill="1" applyBorder="1" applyAlignment="1">
      <alignment horizontal="right"/>
    </xf>
    <xf numFmtId="44" fontId="16" fillId="0" borderId="25" xfId="1" applyNumberFormat="1" applyFont="1" applyFill="1" applyBorder="1" applyAlignment="1">
      <alignment horizontal="right"/>
    </xf>
    <xf numFmtId="4" fontId="1" fillId="0" borderId="5" xfId="2" applyNumberFormat="1" applyFont="1" applyFill="1" applyBorder="1"/>
    <xf numFmtId="4" fontId="1" fillId="0" borderId="7" xfId="2" applyNumberFormat="1" applyFont="1" applyFill="1" applyBorder="1"/>
    <xf numFmtId="0" fontId="16" fillId="0" borderId="7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29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28" xfId="0" applyFont="1" applyFill="1" applyBorder="1" applyAlignment="1">
      <alignment horizontal="left"/>
    </xf>
    <xf numFmtId="0" fontId="17" fillId="0" borderId="28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4" borderId="29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29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/>
    <xf numFmtId="0" fontId="0" fillId="0" borderId="3" xfId="0" applyFill="1" applyBorder="1" applyAlignment="1"/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2" borderId="29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/>
    <xf numFmtId="0" fontId="11" fillId="0" borderId="38" xfId="0" applyFont="1" applyFill="1" applyBorder="1" applyAlignment="1"/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2" borderId="38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4" fontId="1" fillId="0" borderId="0" xfId="0" applyNumberFormat="1" applyFont="1" applyFill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11" fillId="0" borderId="3" xfId="0" applyFont="1" applyFill="1" applyBorder="1" applyAlignment="1">
      <alignment horizontal="center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EEECE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4475" name="Rectangle 3"/>
        <xdr:cNvSpPr>
          <a:spLocks noChangeArrowheads="1"/>
        </xdr:cNvSpPr>
      </xdr:nvSpPr>
      <xdr:spPr bwMode="auto">
        <a:xfrm>
          <a:off x="93440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6523" name="Rectangle 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907073</xdr:colOff>
      <xdr:row>0</xdr:row>
      <xdr:rowOff>0</xdr:rowOff>
    </xdr:from>
    <xdr:to>
      <xdr:col>15</xdr:col>
      <xdr:colOff>907073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87" name="Rectangle 3"/>
        <xdr:cNvSpPr>
          <a:spLocks noChangeArrowheads="1"/>
        </xdr:cNvSpPr>
      </xdr:nvSpPr>
      <xdr:spPr bwMode="auto">
        <a:xfrm>
          <a:off x="7372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565" name="Rectangle 3"/>
        <xdr:cNvSpPr>
          <a:spLocks noChangeArrowheads="1"/>
        </xdr:cNvSpPr>
      </xdr:nvSpPr>
      <xdr:spPr bwMode="auto">
        <a:xfrm>
          <a:off x="738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51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</sheetPr>
  <dimension ref="A1:K57"/>
  <sheetViews>
    <sheetView topLeftCell="A25" zoomScale="110" zoomScaleNormal="110" workbookViewId="0">
      <selection activeCell="D10" sqref="D10"/>
    </sheetView>
  </sheetViews>
  <sheetFormatPr baseColWidth="10" defaultRowHeight="15"/>
  <cols>
    <col min="1" max="1" width="8.140625" style="13" customWidth="1"/>
    <col min="2" max="2" width="48.85546875" style="3" customWidth="1"/>
    <col min="3" max="3" width="15.5703125" style="3" customWidth="1"/>
    <col min="4" max="4" width="16" style="3" customWidth="1"/>
    <col min="5" max="6" width="14.140625" style="3" customWidth="1"/>
    <col min="7" max="7" width="15.140625" style="3" customWidth="1"/>
    <col min="8" max="8" width="7.7109375" style="3" customWidth="1"/>
    <col min="9" max="9" width="13.42578125" style="3" customWidth="1"/>
    <col min="10" max="10" width="8.7109375" style="3" customWidth="1"/>
    <col min="11" max="11" width="17.42578125" style="12" customWidth="1"/>
    <col min="12" max="12" width="3.140625" style="1" customWidth="1"/>
    <col min="13" max="16384" width="11.42578125" style="1"/>
  </cols>
  <sheetData>
    <row r="1" spans="1:11" ht="15" customHeight="1">
      <c r="A1" s="176" t="s">
        <v>72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" customHeight="1">
      <c r="A2" s="176" t="s">
        <v>71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5" customHeight="1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1" ht="15" customHeight="1">
      <c r="A4" s="176" t="s">
        <v>275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ht="15" customHeight="1">
      <c r="A5" s="176" t="s">
        <v>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1" ht="19.5" thickBot="1">
      <c r="A6" s="188" t="s">
        <v>34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5.75" customHeight="1" thickBot="1">
      <c r="A7" s="186" t="s">
        <v>5</v>
      </c>
      <c r="B7" s="190" t="s">
        <v>6</v>
      </c>
      <c r="C7" s="183" t="s">
        <v>7</v>
      </c>
      <c r="D7" s="184"/>
      <c r="E7" s="184"/>
      <c r="F7" s="185"/>
      <c r="G7" s="177" t="s">
        <v>13</v>
      </c>
      <c r="H7" s="177" t="s">
        <v>14</v>
      </c>
      <c r="I7" s="177" t="s">
        <v>15</v>
      </c>
      <c r="J7" s="177" t="s">
        <v>16</v>
      </c>
      <c r="K7" s="180" t="s">
        <v>17</v>
      </c>
    </row>
    <row r="8" spans="1:11" ht="17.25" customHeight="1" thickBot="1">
      <c r="A8" s="195"/>
      <c r="B8" s="191"/>
      <c r="C8" s="193" t="s">
        <v>8</v>
      </c>
      <c r="D8" s="194"/>
      <c r="E8" s="17" t="s">
        <v>11</v>
      </c>
      <c r="F8" s="186" t="s">
        <v>12</v>
      </c>
      <c r="G8" s="178"/>
      <c r="H8" s="178"/>
      <c r="I8" s="178"/>
      <c r="J8" s="178"/>
      <c r="K8" s="181"/>
    </row>
    <row r="9" spans="1:11" ht="99.75" customHeight="1" thickBot="1">
      <c r="A9" s="195"/>
      <c r="B9" s="192"/>
      <c r="C9" s="18" t="s">
        <v>9</v>
      </c>
      <c r="D9" s="19" t="s">
        <v>10</v>
      </c>
      <c r="E9" s="20" t="s">
        <v>267</v>
      </c>
      <c r="F9" s="187"/>
      <c r="G9" s="179"/>
      <c r="H9" s="179"/>
      <c r="I9" s="179"/>
      <c r="J9" s="179"/>
      <c r="K9" s="182"/>
    </row>
    <row r="10" spans="1:11" ht="15" customHeight="1">
      <c r="A10" s="114">
        <v>11801</v>
      </c>
      <c r="B10" s="52" t="s">
        <v>73</v>
      </c>
      <c r="C10" s="4"/>
      <c r="D10" s="4"/>
      <c r="E10" s="5"/>
      <c r="F10" s="54">
        <f>SUM(C10:E10)</f>
        <v>0</v>
      </c>
      <c r="G10" s="154">
        <v>1458</v>
      </c>
      <c r="H10" s="4"/>
      <c r="I10" s="4"/>
      <c r="J10" s="4"/>
      <c r="K10" s="4">
        <f>F10+G10+H10+I10+J10</f>
        <v>1458</v>
      </c>
    </row>
    <row r="11" spans="1:11" ht="15" customHeight="1">
      <c r="A11" s="115">
        <v>11802</v>
      </c>
      <c r="B11" s="52" t="s">
        <v>74</v>
      </c>
      <c r="C11" s="4"/>
      <c r="D11" s="4"/>
      <c r="E11" s="4"/>
      <c r="F11" s="55">
        <f>SUM(C11:E11)</f>
        <v>0</v>
      </c>
      <c r="G11" s="155">
        <v>1753</v>
      </c>
      <c r="H11" s="4"/>
      <c r="I11" s="4"/>
      <c r="J11" s="4"/>
      <c r="K11" s="4">
        <f t="shared" ref="K11:K44" si="0">F11+G11+H11+I11+J11</f>
        <v>1753</v>
      </c>
    </row>
    <row r="12" spans="1:11" ht="15" customHeight="1">
      <c r="A12" s="115">
        <v>11804</v>
      </c>
      <c r="B12" s="52" t="s">
        <v>251</v>
      </c>
      <c r="C12" s="4"/>
      <c r="D12" s="4"/>
      <c r="E12" s="4"/>
      <c r="F12" s="55"/>
      <c r="G12" s="155">
        <v>192</v>
      </c>
      <c r="H12" s="4"/>
      <c r="I12" s="4"/>
      <c r="J12" s="4"/>
      <c r="K12" s="4">
        <f t="shared" si="0"/>
        <v>192</v>
      </c>
    </row>
    <row r="13" spans="1:11" ht="15" customHeight="1">
      <c r="A13" s="115">
        <v>11815</v>
      </c>
      <c r="B13" s="52" t="s">
        <v>75</v>
      </c>
      <c r="C13" s="4"/>
      <c r="D13" s="4"/>
      <c r="E13" s="4"/>
      <c r="F13" s="55">
        <f t="shared" ref="F13:F44" si="1">SUM(C13:E13)</f>
        <v>0</v>
      </c>
      <c r="G13" s="155">
        <v>476</v>
      </c>
      <c r="H13" s="4"/>
      <c r="I13" s="4"/>
      <c r="J13" s="4"/>
      <c r="K13" s="4">
        <f t="shared" si="0"/>
        <v>476</v>
      </c>
    </row>
    <row r="14" spans="1:11" ht="15" customHeight="1">
      <c r="A14" s="115">
        <v>11818</v>
      </c>
      <c r="B14" s="52" t="s">
        <v>76</v>
      </c>
      <c r="C14" s="4"/>
      <c r="D14" s="4"/>
      <c r="E14" s="4"/>
      <c r="F14" s="55">
        <f t="shared" si="1"/>
        <v>0</v>
      </c>
      <c r="G14" s="156">
        <v>89</v>
      </c>
      <c r="H14" s="4"/>
      <c r="I14" s="4"/>
      <c r="J14" s="4"/>
      <c r="K14" s="4">
        <f t="shared" si="0"/>
        <v>89</v>
      </c>
    </row>
    <row r="15" spans="1:11" ht="15" customHeight="1">
      <c r="A15" s="115">
        <v>11899</v>
      </c>
      <c r="B15" s="52" t="s">
        <v>77</v>
      </c>
      <c r="C15" s="4"/>
      <c r="D15" s="4"/>
      <c r="E15" s="4"/>
      <c r="F15" s="55">
        <f t="shared" si="1"/>
        <v>0</v>
      </c>
      <c r="G15" s="4"/>
      <c r="H15" s="4"/>
      <c r="I15" s="4"/>
      <c r="J15" s="4"/>
      <c r="K15" s="4">
        <f t="shared" si="0"/>
        <v>0</v>
      </c>
    </row>
    <row r="16" spans="1:11" ht="15" customHeight="1">
      <c r="A16" s="115">
        <v>12105</v>
      </c>
      <c r="B16" s="52" t="s">
        <v>78</v>
      </c>
      <c r="C16" s="4"/>
      <c r="D16" s="4"/>
      <c r="E16" s="4"/>
      <c r="F16" s="55">
        <f t="shared" si="1"/>
        <v>0</v>
      </c>
      <c r="G16" s="4">
        <v>7511</v>
      </c>
      <c r="H16" s="4"/>
      <c r="I16" s="4"/>
      <c r="J16" s="4"/>
      <c r="K16" s="4">
        <f t="shared" si="0"/>
        <v>7511</v>
      </c>
    </row>
    <row r="17" spans="1:11" ht="15" customHeight="1">
      <c r="A17" s="115">
        <v>12106</v>
      </c>
      <c r="B17" s="52" t="s">
        <v>79</v>
      </c>
      <c r="C17" s="4"/>
      <c r="D17" s="4"/>
      <c r="E17" s="4"/>
      <c r="F17" s="55">
        <f t="shared" si="1"/>
        <v>0</v>
      </c>
      <c r="G17" s="4">
        <v>70</v>
      </c>
      <c r="H17" s="4"/>
      <c r="I17" s="4"/>
      <c r="J17" s="4"/>
      <c r="K17" s="4">
        <f t="shared" si="0"/>
        <v>70</v>
      </c>
    </row>
    <row r="18" spans="1:11" ht="15" customHeight="1">
      <c r="A18" s="115">
        <v>12108</v>
      </c>
      <c r="B18" s="52" t="s">
        <v>80</v>
      </c>
      <c r="C18" s="4"/>
      <c r="D18" s="4"/>
      <c r="E18" s="4"/>
      <c r="F18" s="55">
        <f t="shared" si="1"/>
        <v>0</v>
      </c>
      <c r="G18" s="100">
        <v>16653</v>
      </c>
      <c r="H18" s="4"/>
      <c r="I18" s="4"/>
      <c r="J18" s="4"/>
      <c r="K18" s="4">
        <f t="shared" si="0"/>
        <v>16653</v>
      </c>
    </row>
    <row r="19" spans="1:11" ht="15" customHeight="1">
      <c r="A19" s="115">
        <v>12109</v>
      </c>
      <c r="B19" s="52" t="s">
        <v>81</v>
      </c>
      <c r="C19" s="4"/>
      <c r="D19" s="4"/>
      <c r="E19" s="4"/>
      <c r="F19" s="55">
        <f t="shared" si="1"/>
        <v>0</v>
      </c>
      <c r="G19" s="100">
        <v>9070</v>
      </c>
      <c r="H19" s="4"/>
      <c r="I19" s="4"/>
      <c r="J19" s="4"/>
      <c r="K19" s="4">
        <f t="shared" si="0"/>
        <v>9070</v>
      </c>
    </row>
    <row r="20" spans="1:11" ht="15" customHeight="1">
      <c r="A20" s="115">
        <v>12111</v>
      </c>
      <c r="B20" s="52" t="s">
        <v>82</v>
      </c>
      <c r="C20" s="4"/>
      <c r="D20" s="4"/>
      <c r="E20" s="4"/>
      <c r="F20" s="55">
        <f t="shared" si="1"/>
        <v>0</v>
      </c>
      <c r="G20" s="4">
        <v>1241</v>
      </c>
      <c r="H20" s="4"/>
      <c r="I20" s="4"/>
      <c r="J20" s="4"/>
      <c r="K20" s="4">
        <f t="shared" si="0"/>
        <v>1241</v>
      </c>
    </row>
    <row r="21" spans="1:11" ht="15" customHeight="1">
      <c r="A21" s="115">
        <v>12114</v>
      </c>
      <c r="B21" s="52" t="s">
        <v>83</v>
      </c>
      <c r="C21" s="4"/>
      <c r="D21" s="4"/>
      <c r="E21" s="4"/>
      <c r="F21" s="55">
        <f t="shared" si="1"/>
        <v>0</v>
      </c>
      <c r="G21" s="4">
        <v>5032</v>
      </c>
      <c r="H21" s="4"/>
      <c r="I21" s="4"/>
      <c r="J21" s="4"/>
      <c r="K21" s="4">
        <f t="shared" si="0"/>
        <v>5032</v>
      </c>
    </row>
    <row r="22" spans="1:11" ht="15" customHeight="1">
      <c r="A22" s="115">
        <v>12117</v>
      </c>
      <c r="B22" s="52" t="s">
        <v>84</v>
      </c>
      <c r="C22" s="4"/>
      <c r="D22" s="4"/>
      <c r="E22" s="4"/>
      <c r="F22" s="55">
        <f t="shared" si="1"/>
        <v>0</v>
      </c>
      <c r="G22" s="155">
        <v>3854</v>
      </c>
      <c r="H22" s="4"/>
      <c r="I22" s="4"/>
      <c r="J22" s="4"/>
      <c r="K22" s="4">
        <f t="shared" si="0"/>
        <v>3854</v>
      </c>
    </row>
    <row r="23" spans="1:11" ht="15" customHeight="1">
      <c r="A23" s="115">
        <v>12118</v>
      </c>
      <c r="B23" s="52" t="s">
        <v>85</v>
      </c>
      <c r="C23" s="4"/>
      <c r="D23" s="4"/>
      <c r="E23" s="4"/>
      <c r="F23" s="55">
        <f t="shared" si="1"/>
        <v>0</v>
      </c>
      <c r="G23" s="155">
        <v>36225</v>
      </c>
      <c r="H23" s="4"/>
      <c r="I23" s="4"/>
      <c r="J23" s="4"/>
      <c r="K23" s="4">
        <f t="shared" si="0"/>
        <v>36225</v>
      </c>
    </row>
    <row r="24" spans="1:11" ht="15" customHeight="1">
      <c r="A24" s="115">
        <v>12119</v>
      </c>
      <c r="B24" s="52" t="s">
        <v>86</v>
      </c>
      <c r="C24" s="4"/>
      <c r="D24" s="4"/>
      <c r="E24" s="4"/>
      <c r="F24" s="55">
        <f t="shared" si="1"/>
        <v>0</v>
      </c>
      <c r="G24" s="155">
        <v>776</v>
      </c>
      <c r="H24" s="4"/>
      <c r="I24" s="4"/>
      <c r="J24" s="4"/>
      <c r="K24" s="4">
        <f t="shared" si="0"/>
        <v>776</v>
      </c>
    </row>
    <row r="25" spans="1:11" ht="15" customHeight="1">
      <c r="A25" s="115">
        <v>12199</v>
      </c>
      <c r="B25" s="52" t="s">
        <v>87</v>
      </c>
      <c r="C25" s="4"/>
      <c r="D25" s="4"/>
      <c r="E25" s="4"/>
      <c r="F25" s="55">
        <f t="shared" si="1"/>
        <v>0</v>
      </c>
      <c r="G25" s="155">
        <v>42</v>
      </c>
      <c r="H25" s="4"/>
      <c r="I25" s="4"/>
      <c r="J25" s="4"/>
      <c r="K25" s="4">
        <f t="shared" si="0"/>
        <v>42</v>
      </c>
    </row>
    <row r="26" spans="1:11" ht="15" customHeight="1">
      <c r="A26" s="115">
        <v>12210</v>
      </c>
      <c r="B26" s="52" t="s">
        <v>88</v>
      </c>
      <c r="C26" s="4"/>
      <c r="D26" s="4"/>
      <c r="E26" s="4"/>
      <c r="F26" s="55">
        <f t="shared" si="1"/>
        <v>0</v>
      </c>
      <c r="G26" s="155">
        <v>19750</v>
      </c>
      <c r="H26" s="4"/>
      <c r="I26" s="4"/>
      <c r="J26" s="4"/>
      <c r="K26" s="4">
        <f t="shared" si="0"/>
        <v>19750</v>
      </c>
    </row>
    <row r="27" spans="1:11" ht="15" customHeight="1">
      <c r="A27" s="115">
        <v>12211</v>
      </c>
      <c r="B27" s="52" t="s">
        <v>89</v>
      </c>
      <c r="C27" s="4"/>
      <c r="D27" s="4"/>
      <c r="E27" s="4"/>
      <c r="F27" s="55">
        <f t="shared" si="1"/>
        <v>0</v>
      </c>
      <c r="G27" s="155">
        <v>129</v>
      </c>
      <c r="H27" s="4"/>
      <c r="I27" s="4"/>
      <c r="J27" s="4"/>
      <c r="K27" s="4">
        <f t="shared" si="0"/>
        <v>129</v>
      </c>
    </row>
    <row r="28" spans="1:11" ht="15" customHeight="1">
      <c r="A28" s="115">
        <v>14299</v>
      </c>
      <c r="B28" s="52" t="s">
        <v>90</v>
      </c>
      <c r="C28" s="4"/>
      <c r="D28" s="4"/>
      <c r="E28" s="4"/>
      <c r="F28" s="55">
        <f t="shared" si="1"/>
        <v>0</v>
      </c>
      <c r="G28" s="155">
        <v>131</v>
      </c>
      <c r="H28" s="4"/>
      <c r="I28" s="4"/>
      <c r="J28" s="4"/>
      <c r="K28" s="4">
        <f t="shared" si="0"/>
        <v>131</v>
      </c>
    </row>
    <row r="29" spans="1:11" ht="15" customHeight="1">
      <c r="A29" s="115">
        <v>15301</v>
      </c>
      <c r="B29" s="52" t="s">
        <v>91</v>
      </c>
      <c r="C29" s="4"/>
      <c r="D29" s="4"/>
      <c r="E29" s="4"/>
      <c r="F29" s="55">
        <f t="shared" si="1"/>
        <v>0</v>
      </c>
      <c r="G29" s="156">
        <v>0</v>
      </c>
      <c r="H29" s="4"/>
      <c r="I29" s="4"/>
      <c r="J29" s="4"/>
      <c r="K29" s="4">
        <f t="shared" si="0"/>
        <v>0</v>
      </c>
    </row>
    <row r="30" spans="1:11" ht="15" customHeight="1">
      <c r="A30" s="115">
        <v>15302</v>
      </c>
      <c r="B30" s="52" t="s">
        <v>92</v>
      </c>
      <c r="C30" s="4"/>
      <c r="D30" s="4"/>
      <c r="E30" s="4"/>
      <c r="F30" s="55">
        <f t="shared" si="1"/>
        <v>0</v>
      </c>
      <c r="G30" s="155">
        <v>332</v>
      </c>
      <c r="H30" s="4"/>
      <c r="I30" s="4"/>
      <c r="J30" s="4"/>
      <c r="K30" s="4">
        <f t="shared" si="0"/>
        <v>332</v>
      </c>
    </row>
    <row r="31" spans="1:11" ht="15" customHeight="1">
      <c r="A31" s="115">
        <v>15312</v>
      </c>
      <c r="B31" s="52" t="s">
        <v>93</v>
      </c>
      <c r="C31" s="4"/>
      <c r="D31" s="4"/>
      <c r="E31" s="4"/>
      <c r="F31" s="55">
        <f t="shared" si="1"/>
        <v>0</v>
      </c>
      <c r="G31" s="155">
        <v>15</v>
      </c>
      <c r="H31" s="4"/>
      <c r="I31" s="4"/>
      <c r="J31" s="4"/>
      <c r="K31" s="4">
        <f t="shared" si="0"/>
        <v>15</v>
      </c>
    </row>
    <row r="32" spans="1:11" ht="15" customHeight="1">
      <c r="A32" s="115">
        <v>15313</v>
      </c>
      <c r="B32" s="52" t="s">
        <v>94</v>
      </c>
      <c r="C32" s="4"/>
      <c r="D32" s="4"/>
      <c r="E32" s="4"/>
      <c r="F32" s="55">
        <f t="shared" si="1"/>
        <v>0</v>
      </c>
      <c r="G32" s="155"/>
      <c r="H32" s="4"/>
      <c r="I32" s="4"/>
      <c r="J32" s="4"/>
      <c r="K32" s="4">
        <f t="shared" si="0"/>
        <v>0</v>
      </c>
    </row>
    <row r="33" spans="1:11" ht="15" customHeight="1">
      <c r="A33" s="115">
        <v>15314</v>
      </c>
      <c r="B33" s="52" t="s">
        <v>95</v>
      </c>
      <c r="C33" s="4"/>
      <c r="D33" s="4"/>
      <c r="E33" s="4"/>
      <c r="F33" s="55">
        <f t="shared" si="1"/>
        <v>0</v>
      </c>
      <c r="G33" s="155">
        <v>1698</v>
      </c>
      <c r="H33" s="4"/>
      <c r="I33" s="4"/>
      <c r="J33" s="4"/>
      <c r="K33" s="4">
        <f t="shared" si="0"/>
        <v>1698</v>
      </c>
    </row>
    <row r="34" spans="1:11" ht="15" customHeight="1">
      <c r="A34" s="115">
        <v>15402</v>
      </c>
      <c r="B34" s="52" t="s">
        <v>96</v>
      </c>
      <c r="C34" s="4"/>
      <c r="D34" s="4"/>
      <c r="E34" s="4"/>
      <c r="F34" s="55">
        <f t="shared" si="1"/>
        <v>0</v>
      </c>
      <c r="G34" s="155">
        <v>891</v>
      </c>
      <c r="H34" s="4"/>
      <c r="I34" s="4"/>
      <c r="J34" s="4"/>
      <c r="K34" s="4">
        <f t="shared" si="0"/>
        <v>891</v>
      </c>
    </row>
    <row r="35" spans="1:11" ht="15" customHeight="1">
      <c r="A35" s="116">
        <v>15703</v>
      </c>
      <c r="B35" s="52" t="s">
        <v>97</v>
      </c>
      <c r="C35" s="4"/>
      <c r="D35" s="4"/>
      <c r="E35" s="4"/>
      <c r="F35" s="55">
        <f t="shared" si="1"/>
        <v>0</v>
      </c>
      <c r="G35" s="155">
        <v>740</v>
      </c>
      <c r="H35" s="4"/>
      <c r="I35" s="4"/>
      <c r="J35" s="4"/>
      <c r="K35" s="4">
        <f t="shared" si="0"/>
        <v>740</v>
      </c>
    </row>
    <row r="36" spans="1:11" ht="15" customHeight="1">
      <c r="A36" s="115">
        <v>15799</v>
      </c>
      <c r="B36" s="52" t="s">
        <v>98</v>
      </c>
      <c r="C36" s="4"/>
      <c r="D36" s="4"/>
      <c r="E36" s="4"/>
      <c r="F36" s="55">
        <f t="shared" si="1"/>
        <v>0</v>
      </c>
      <c r="G36" s="155">
        <v>1049</v>
      </c>
      <c r="H36" s="4"/>
      <c r="I36" s="4"/>
      <c r="J36" s="4"/>
      <c r="K36" s="4">
        <f t="shared" si="0"/>
        <v>1049</v>
      </c>
    </row>
    <row r="37" spans="1:11" ht="15" customHeight="1">
      <c r="A37" s="115">
        <v>16201</v>
      </c>
      <c r="B37" s="52" t="s">
        <v>99</v>
      </c>
      <c r="C37" s="154">
        <v>293859.24</v>
      </c>
      <c r="D37" s="4"/>
      <c r="E37" s="4"/>
      <c r="F37" s="55">
        <f>SUM(C37:E37)</f>
        <v>293859.24</v>
      </c>
      <c r="G37" s="156"/>
      <c r="H37" s="4"/>
      <c r="I37" s="4"/>
      <c r="J37" s="4"/>
      <c r="K37" s="4">
        <f t="shared" si="0"/>
        <v>293859.24</v>
      </c>
    </row>
    <row r="38" spans="1:11" ht="15" customHeight="1">
      <c r="A38" s="115">
        <v>16301</v>
      </c>
      <c r="B38" s="52" t="s">
        <v>245</v>
      </c>
      <c r="C38" s="4"/>
      <c r="D38" s="4"/>
      <c r="E38" s="4"/>
      <c r="F38" s="55">
        <f t="shared" si="1"/>
        <v>0</v>
      </c>
      <c r="G38" s="156">
        <v>0</v>
      </c>
      <c r="H38" s="4"/>
      <c r="I38" s="4"/>
      <c r="J38" s="4"/>
      <c r="K38" s="4">
        <f t="shared" si="0"/>
        <v>0</v>
      </c>
    </row>
    <row r="39" spans="1:11" ht="15" customHeight="1">
      <c r="A39" s="115">
        <v>16302</v>
      </c>
      <c r="B39" s="52" t="s">
        <v>100</v>
      </c>
      <c r="C39" s="4"/>
      <c r="D39" s="4"/>
      <c r="E39" s="4"/>
      <c r="F39" s="55"/>
      <c r="G39" s="155">
        <v>264</v>
      </c>
      <c r="H39" s="4"/>
      <c r="I39" s="4"/>
      <c r="J39" s="4"/>
      <c r="K39" s="4">
        <f t="shared" si="0"/>
        <v>264</v>
      </c>
    </row>
    <row r="40" spans="1:11" ht="15" customHeight="1">
      <c r="A40" s="115">
        <v>16304</v>
      </c>
      <c r="B40" s="52" t="s">
        <v>270</v>
      </c>
      <c r="C40" s="4"/>
      <c r="D40" s="4"/>
      <c r="E40" s="4"/>
      <c r="F40" s="55"/>
      <c r="G40" s="155"/>
      <c r="H40" s="4"/>
      <c r="I40" s="4"/>
      <c r="J40" s="4"/>
      <c r="K40" s="4">
        <f t="shared" si="0"/>
        <v>0</v>
      </c>
    </row>
    <row r="41" spans="1:11" ht="15" customHeight="1">
      <c r="A41" s="115">
        <v>22201</v>
      </c>
      <c r="B41" s="52" t="s">
        <v>101</v>
      </c>
      <c r="C41" s="4"/>
      <c r="D41" s="154">
        <v>1176708.8999999999</v>
      </c>
      <c r="E41" s="4"/>
      <c r="F41" s="55">
        <f t="shared" si="1"/>
        <v>1176708.8999999999</v>
      </c>
      <c r="G41" s="156"/>
      <c r="H41" s="4"/>
      <c r="I41" s="4"/>
      <c r="J41" s="4"/>
      <c r="K41" s="4">
        <f t="shared" si="0"/>
        <v>1176708.8999999999</v>
      </c>
    </row>
    <row r="42" spans="1:11" ht="15" customHeight="1">
      <c r="A42" s="115">
        <v>31308</v>
      </c>
      <c r="B42" s="151" t="s">
        <v>268</v>
      </c>
      <c r="C42" s="4"/>
      <c r="D42" s="4"/>
      <c r="E42" s="4">
        <v>0</v>
      </c>
      <c r="F42" s="55">
        <f t="shared" si="1"/>
        <v>0</v>
      </c>
      <c r="G42" s="4"/>
      <c r="H42" s="4"/>
      <c r="I42" s="4"/>
      <c r="J42" s="152"/>
      <c r="K42" s="4">
        <f t="shared" si="0"/>
        <v>0</v>
      </c>
    </row>
    <row r="43" spans="1:11" ht="15" customHeight="1">
      <c r="A43" s="117" t="s">
        <v>65</v>
      </c>
      <c r="B43" s="53" t="s">
        <v>66</v>
      </c>
      <c r="C43" s="6">
        <v>0</v>
      </c>
      <c r="D43" s="6"/>
      <c r="E43" s="6">
        <v>0</v>
      </c>
      <c r="F43" s="55">
        <f t="shared" si="1"/>
        <v>0</v>
      </c>
      <c r="G43" s="6"/>
      <c r="H43" s="6"/>
      <c r="I43" s="6"/>
      <c r="J43" s="7"/>
      <c r="K43" s="4">
        <f t="shared" si="0"/>
        <v>0</v>
      </c>
    </row>
    <row r="44" spans="1:11" ht="15" customHeight="1" thickBot="1">
      <c r="A44" s="118" t="s">
        <v>237</v>
      </c>
      <c r="B44" s="113" t="s">
        <v>238</v>
      </c>
      <c r="C44" s="6"/>
      <c r="D44" s="6"/>
      <c r="E44" s="6"/>
      <c r="F44" s="55">
        <f t="shared" si="1"/>
        <v>0</v>
      </c>
      <c r="G44" s="6">
        <v>7300</v>
      </c>
      <c r="H44" s="6"/>
      <c r="I44" s="6"/>
      <c r="J44" s="7"/>
      <c r="K44" s="4">
        <f t="shared" si="0"/>
        <v>7300</v>
      </c>
    </row>
    <row r="45" spans="1:11" ht="16.5" customHeight="1" thickBot="1">
      <c r="A45" s="196" t="s">
        <v>18</v>
      </c>
      <c r="B45" s="197"/>
      <c r="C45" s="112">
        <f>SUM(C10:C44)</f>
        <v>293859.24</v>
      </c>
      <c r="D45" s="8">
        <f>SUM(D10:D44)</f>
        <v>1176708.8999999999</v>
      </c>
      <c r="E45" s="8">
        <f>SUM(E10:E44)</f>
        <v>0</v>
      </c>
      <c r="F45" s="77">
        <f>SUM(F10:F44)</f>
        <v>1470568.14</v>
      </c>
      <c r="G45" s="77">
        <f t="shared" ref="G45:J45" si="2">SUM(G10:G44)</f>
        <v>116741</v>
      </c>
      <c r="H45" s="8">
        <f t="shared" si="2"/>
        <v>0</v>
      </c>
      <c r="I45" s="8">
        <f t="shared" si="2"/>
        <v>0</v>
      </c>
      <c r="J45" s="8">
        <f t="shared" si="2"/>
        <v>0</v>
      </c>
      <c r="K45" s="9">
        <f>SUM(K10:K44)</f>
        <v>1587309.14</v>
      </c>
    </row>
    <row r="47" spans="1:11">
      <c r="C47" s="135"/>
      <c r="D47" s="135"/>
      <c r="E47" s="136"/>
      <c r="G47" s="164"/>
      <c r="K47" s="133"/>
    </row>
    <row r="48" spans="1:11">
      <c r="C48" s="136"/>
      <c r="D48" s="136"/>
      <c r="E48" s="136"/>
      <c r="K48" s="133"/>
    </row>
    <row r="49" spans="3:11">
      <c r="C49" s="135"/>
      <c r="D49" s="135"/>
      <c r="E49" s="136"/>
      <c r="G49" s="15"/>
      <c r="K49" s="134"/>
    </row>
    <row r="50" spans="3:11">
      <c r="C50" s="137"/>
      <c r="D50" s="137"/>
      <c r="E50" s="136"/>
      <c r="K50" s="128"/>
    </row>
    <row r="51" spans="3:11">
      <c r="C51" s="136"/>
      <c r="D51" s="136"/>
      <c r="E51" s="136"/>
      <c r="K51" s="126"/>
    </row>
    <row r="52" spans="3:11">
      <c r="C52" s="136"/>
      <c r="D52" s="150"/>
      <c r="E52" s="136"/>
      <c r="K52" s="126"/>
    </row>
    <row r="53" spans="3:11">
      <c r="K53" s="126"/>
    </row>
    <row r="54" spans="3:11">
      <c r="K54" s="126"/>
    </row>
    <row r="55" spans="3:11">
      <c r="K55" s="126"/>
    </row>
    <row r="56" spans="3:11">
      <c r="K56" s="127"/>
    </row>
    <row r="57" spans="3:11">
      <c r="K57" s="127"/>
    </row>
  </sheetData>
  <mergeCells count="17">
    <mergeCell ref="A45:B45"/>
    <mergeCell ref="I7:I9"/>
    <mergeCell ref="A1:K1"/>
    <mergeCell ref="A2:K2"/>
    <mergeCell ref="A4:K4"/>
    <mergeCell ref="A3:K3"/>
    <mergeCell ref="G7:G9"/>
    <mergeCell ref="K7:K9"/>
    <mergeCell ref="C7:F7"/>
    <mergeCell ref="F8:F9"/>
    <mergeCell ref="H7:H9"/>
    <mergeCell ref="A6:K6"/>
    <mergeCell ref="A5:K5"/>
    <mergeCell ref="B7:B9"/>
    <mergeCell ref="C8:D8"/>
    <mergeCell ref="J7:J9"/>
    <mergeCell ref="A7:A9"/>
  </mergeCells>
  <phoneticPr fontId="6" type="noConversion"/>
  <pageMargins left="0.78740157480314965" right="0.51181102362204722" top="0.78740157480314965" bottom="0.39370078740157483" header="0" footer="0"/>
  <pageSetup scale="68" fitToHeight="2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indexed="51"/>
  </sheetPr>
  <dimension ref="A1:V102"/>
  <sheetViews>
    <sheetView topLeftCell="A67" zoomScale="110" zoomScaleNormal="110" workbookViewId="0">
      <selection activeCell="A103" sqref="A103:XFD133"/>
    </sheetView>
  </sheetViews>
  <sheetFormatPr baseColWidth="10" defaultRowHeight="15"/>
  <cols>
    <col min="1" max="1" width="9.5703125" style="13" customWidth="1"/>
    <col min="2" max="2" width="37.140625" style="3" customWidth="1"/>
    <col min="3" max="3" width="12.28515625" style="3" customWidth="1"/>
    <col min="4" max="4" width="11.42578125" style="3" customWidth="1"/>
    <col min="5" max="5" width="11.7109375" style="3" customWidth="1"/>
    <col min="6" max="6" width="11.140625" style="3" customWidth="1"/>
    <col min="7" max="7" width="12.28515625" style="3" customWidth="1"/>
    <col min="8" max="8" width="9.5703125" style="3" customWidth="1"/>
    <col min="9" max="9" width="12.85546875" style="3" customWidth="1"/>
    <col min="10" max="10" width="12.5703125" style="3" customWidth="1"/>
    <col min="11" max="11" width="12.85546875" style="3" customWidth="1"/>
    <col min="12" max="12" width="11.7109375" style="3" customWidth="1"/>
    <col min="13" max="13" width="14.28515625" style="3" customWidth="1"/>
    <col min="14" max="14" width="13.5703125" style="3" customWidth="1"/>
    <col min="15" max="15" width="12.42578125" style="3" customWidth="1"/>
    <col min="16" max="16" width="14.28515625" style="12" customWidth="1"/>
    <col min="17" max="17" width="1" style="1" customWidth="1"/>
    <col min="18" max="18" width="12.7109375" style="1" bestFit="1" customWidth="1"/>
    <col min="19" max="16384" width="11.42578125" style="1"/>
  </cols>
  <sheetData>
    <row r="1" spans="1:16" ht="18.75">
      <c r="A1" s="176" t="s">
        <v>102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18.75">
      <c r="A2" s="176" t="s">
        <v>71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18.75">
      <c r="A3" s="176" t="s">
        <v>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18.75">
      <c r="A4" s="176" t="s">
        <v>275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1:16" ht="18.75">
      <c r="A5" s="176" t="s">
        <v>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</row>
    <row r="6" spans="1:16" ht="18.75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</row>
    <row r="7" spans="1:16" ht="19.5" thickBot="1">
      <c r="A7" s="188" t="s">
        <v>259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</row>
    <row r="8" spans="1:16" ht="15.75" thickBot="1">
      <c r="A8" s="198" t="s">
        <v>5</v>
      </c>
      <c r="B8" s="217" t="s">
        <v>6</v>
      </c>
      <c r="C8" s="193" t="s">
        <v>19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194"/>
      <c r="P8" s="180" t="s">
        <v>20</v>
      </c>
    </row>
    <row r="9" spans="1:16" ht="15.75" customHeight="1">
      <c r="A9" s="199"/>
      <c r="B9" s="218"/>
      <c r="C9" s="220" t="s">
        <v>49</v>
      </c>
      <c r="D9" s="210" t="s">
        <v>50</v>
      </c>
      <c r="E9" s="213" t="s">
        <v>51</v>
      </c>
      <c r="F9" s="210" t="s">
        <v>52</v>
      </c>
      <c r="G9" s="213" t="s">
        <v>53</v>
      </c>
      <c r="H9" s="210" t="s">
        <v>54</v>
      </c>
      <c r="I9" s="213" t="s">
        <v>55</v>
      </c>
      <c r="J9" s="210" t="s">
        <v>56</v>
      </c>
      <c r="K9" s="202" t="s">
        <v>57</v>
      </c>
      <c r="L9" s="202" t="s">
        <v>239</v>
      </c>
      <c r="M9" s="205" t="s">
        <v>265</v>
      </c>
      <c r="N9" s="205" t="s">
        <v>266</v>
      </c>
      <c r="O9" s="202" t="s">
        <v>68</v>
      </c>
      <c r="P9" s="208"/>
    </row>
    <row r="10" spans="1:16" ht="15.75" customHeight="1">
      <c r="A10" s="199"/>
      <c r="B10" s="218"/>
      <c r="C10" s="221"/>
      <c r="D10" s="211"/>
      <c r="E10" s="214"/>
      <c r="F10" s="211"/>
      <c r="G10" s="214"/>
      <c r="H10" s="211"/>
      <c r="I10" s="214"/>
      <c r="J10" s="211"/>
      <c r="K10" s="203"/>
      <c r="L10" s="203"/>
      <c r="M10" s="206"/>
      <c r="N10" s="206"/>
      <c r="O10" s="203"/>
      <c r="P10" s="208"/>
    </row>
    <row r="11" spans="1:16" ht="81.75" customHeight="1" thickBot="1">
      <c r="A11" s="199"/>
      <c r="B11" s="219"/>
      <c r="C11" s="222"/>
      <c r="D11" s="212"/>
      <c r="E11" s="215"/>
      <c r="F11" s="212"/>
      <c r="G11" s="215"/>
      <c r="H11" s="212"/>
      <c r="I11" s="215"/>
      <c r="J11" s="212"/>
      <c r="K11" s="204"/>
      <c r="L11" s="204"/>
      <c r="M11" s="207"/>
      <c r="N11" s="207"/>
      <c r="O11" s="204"/>
      <c r="P11" s="209"/>
    </row>
    <row r="12" spans="1:16" ht="15.75" customHeight="1">
      <c r="A12" s="65">
        <v>51101</v>
      </c>
      <c r="B12" s="69" t="s">
        <v>37</v>
      </c>
      <c r="C12" s="119">
        <v>64568</v>
      </c>
      <c r="D12" s="119">
        <v>27484</v>
      </c>
      <c r="E12" s="119">
        <v>30984</v>
      </c>
      <c r="F12" s="139"/>
      <c r="G12" s="119">
        <v>8842.32</v>
      </c>
      <c r="H12" s="139"/>
      <c r="I12" s="119">
        <v>49166.400000000001</v>
      </c>
      <c r="J12" s="119">
        <v>4140</v>
      </c>
      <c r="K12" s="119"/>
      <c r="L12" s="119"/>
      <c r="M12" s="119"/>
      <c r="N12" s="119"/>
      <c r="O12" s="119"/>
      <c r="P12" s="2">
        <f t="shared" ref="P12:P75" si="0">SUM(C12:O12)</f>
        <v>185184.72</v>
      </c>
    </row>
    <row r="13" spans="1:16" ht="15.75" customHeight="1">
      <c r="A13" s="65">
        <v>51103</v>
      </c>
      <c r="B13" s="70" t="s">
        <v>38</v>
      </c>
      <c r="C13" s="119">
        <f>1368.78+456.26</f>
        <v>1825.04</v>
      </c>
      <c r="D13" s="119"/>
      <c r="E13" s="119">
        <f>1368.78+456.26</f>
        <v>1825.04</v>
      </c>
      <c r="F13" s="139"/>
      <c r="G13" s="119">
        <v>456.26</v>
      </c>
      <c r="H13" s="139"/>
      <c r="I13" s="119">
        <v>3193.82</v>
      </c>
      <c r="J13" s="119">
        <v>345</v>
      </c>
      <c r="K13" s="119"/>
      <c r="L13" s="119"/>
      <c r="M13" s="119"/>
      <c r="N13" s="119"/>
      <c r="O13" s="119"/>
      <c r="P13" s="2">
        <f t="shared" si="0"/>
        <v>7645.16</v>
      </c>
    </row>
    <row r="14" spans="1:16" ht="15.75" customHeight="1">
      <c r="A14" s="65">
        <v>51105</v>
      </c>
      <c r="B14" s="70" t="s">
        <v>58</v>
      </c>
      <c r="C14" s="92"/>
      <c r="D14" s="92"/>
      <c r="E14" s="120"/>
      <c r="F14" s="120"/>
      <c r="G14" s="120"/>
      <c r="H14" s="120"/>
      <c r="I14" s="120"/>
      <c r="J14" s="92"/>
      <c r="K14" s="92"/>
      <c r="L14" s="92"/>
      <c r="M14" s="92"/>
      <c r="N14" s="92"/>
      <c r="O14" s="92"/>
      <c r="P14" s="2">
        <f t="shared" si="0"/>
        <v>0</v>
      </c>
    </row>
    <row r="15" spans="1:16" ht="15.75" customHeight="1">
      <c r="A15" s="65" t="s">
        <v>104</v>
      </c>
      <c r="B15" s="70" t="s">
        <v>105</v>
      </c>
      <c r="C15" s="92">
        <v>900</v>
      </c>
      <c r="D15" s="92"/>
      <c r="E15" s="92">
        <v>1200</v>
      </c>
      <c r="F15" s="120"/>
      <c r="G15" s="92">
        <v>300</v>
      </c>
      <c r="H15" s="120"/>
      <c r="I15" s="92">
        <v>2100</v>
      </c>
      <c r="J15" s="92">
        <v>300</v>
      </c>
      <c r="K15" s="92"/>
      <c r="L15" s="92"/>
      <c r="M15" s="92"/>
      <c r="N15" s="92"/>
      <c r="O15" s="92"/>
      <c r="P15" s="2">
        <f t="shared" si="0"/>
        <v>4800</v>
      </c>
    </row>
    <row r="16" spans="1:16" ht="15.75" customHeight="1">
      <c r="A16" s="65" t="s">
        <v>249</v>
      </c>
      <c r="B16" s="70" t="s">
        <v>37</v>
      </c>
      <c r="C16" s="120"/>
      <c r="D16" s="92"/>
      <c r="E16" s="120"/>
      <c r="F16" s="120"/>
      <c r="G16" s="120"/>
      <c r="H16" s="120"/>
      <c r="I16" s="120"/>
      <c r="J16" s="92"/>
      <c r="K16" s="92">
        <v>13200</v>
      </c>
      <c r="L16" s="92"/>
      <c r="M16" s="92"/>
      <c r="N16" s="92"/>
      <c r="O16" s="92"/>
      <c r="P16" s="2">
        <f t="shared" si="0"/>
        <v>13200</v>
      </c>
    </row>
    <row r="17" spans="1:21" ht="15.75" customHeight="1">
      <c r="A17" s="65" t="s">
        <v>252</v>
      </c>
      <c r="B17" s="70" t="s">
        <v>38</v>
      </c>
      <c r="C17" s="120"/>
      <c r="D17" s="92"/>
      <c r="E17" s="120"/>
      <c r="F17" s="120"/>
      <c r="G17" s="120"/>
      <c r="H17" s="120"/>
      <c r="I17" s="120"/>
      <c r="J17" s="92"/>
      <c r="K17" s="92">
        <v>1100</v>
      </c>
      <c r="L17" s="92"/>
      <c r="M17" s="92"/>
      <c r="N17" s="92"/>
      <c r="O17" s="92"/>
      <c r="P17" s="2">
        <f t="shared" si="0"/>
        <v>1100</v>
      </c>
    </row>
    <row r="18" spans="1:21" ht="15.75" customHeight="1">
      <c r="A18" s="66" t="s">
        <v>250</v>
      </c>
      <c r="B18" s="70" t="s">
        <v>105</v>
      </c>
      <c r="C18" s="92"/>
      <c r="D18" s="92"/>
      <c r="E18" s="92"/>
      <c r="F18" s="120"/>
      <c r="G18" s="120"/>
      <c r="H18" s="120"/>
      <c r="I18" s="120"/>
      <c r="J18" s="92"/>
      <c r="K18" s="92">
        <v>900</v>
      </c>
      <c r="L18" s="92"/>
      <c r="M18" s="92"/>
      <c r="N18" s="92"/>
      <c r="O18" s="92"/>
      <c r="P18" s="2">
        <f t="shared" si="0"/>
        <v>900</v>
      </c>
    </row>
    <row r="19" spans="1:21" ht="15.75" customHeight="1">
      <c r="A19" s="65" t="s">
        <v>106</v>
      </c>
      <c r="B19" s="70" t="s">
        <v>108</v>
      </c>
      <c r="C19" s="92">
        <f>3660+1213.92</f>
        <v>4873.92</v>
      </c>
      <c r="D19" s="92">
        <v>1666</v>
      </c>
      <c r="E19" s="92">
        <v>2323.92</v>
      </c>
      <c r="F19" s="120"/>
      <c r="G19" s="92">
        <v>663.12</v>
      </c>
      <c r="H19" s="120"/>
      <c r="I19" s="92">
        <v>3687.72</v>
      </c>
      <c r="J19" s="92">
        <f>310.56+40.4</f>
        <v>350.96</v>
      </c>
      <c r="K19" s="92">
        <v>1122</v>
      </c>
      <c r="L19" s="92"/>
      <c r="M19" s="92"/>
      <c r="N19" s="92"/>
      <c r="O19" s="92"/>
      <c r="P19" s="2">
        <f t="shared" si="0"/>
        <v>14687.64</v>
      </c>
    </row>
    <row r="20" spans="1:21" ht="15.75" customHeight="1">
      <c r="A20" s="65" t="s">
        <v>107</v>
      </c>
      <c r="B20" s="70" t="s">
        <v>246</v>
      </c>
      <c r="C20" s="92">
        <v>3825.76</v>
      </c>
      <c r="D20" s="92">
        <v>1540.88</v>
      </c>
      <c r="E20" s="92">
        <v>2401.08</v>
      </c>
      <c r="F20" s="120"/>
      <c r="G20" s="92">
        <v>641.04</v>
      </c>
      <c r="H20" s="120"/>
      <c r="I20" s="92">
        <v>3810.24</v>
      </c>
      <c r="J20" s="92">
        <v>320.88</v>
      </c>
      <c r="K20" s="92">
        <v>1022.88</v>
      </c>
      <c r="L20" s="92"/>
      <c r="M20" s="92"/>
      <c r="N20" s="92"/>
      <c r="O20" s="92"/>
      <c r="P20" s="2">
        <f t="shared" si="0"/>
        <v>13562.759999999998</v>
      </c>
    </row>
    <row r="21" spans="1:21" ht="15.75" customHeight="1">
      <c r="A21" s="65" t="s">
        <v>261</v>
      </c>
      <c r="B21" s="70" t="s">
        <v>260</v>
      </c>
      <c r="C21" s="92"/>
      <c r="D21" s="92"/>
      <c r="E21" s="92"/>
      <c r="F21" s="120"/>
      <c r="G21" s="92"/>
      <c r="H21" s="120"/>
      <c r="I21" s="92"/>
      <c r="J21" s="92"/>
      <c r="K21" s="92"/>
      <c r="L21" s="92"/>
      <c r="M21" s="92"/>
      <c r="N21" s="92"/>
      <c r="O21" s="92"/>
      <c r="P21" s="2">
        <f t="shared" si="0"/>
        <v>0</v>
      </c>
    </row>
    <row r="22" spans="1:21" ht="15.75" customHeight="1">
      <c r="A22" s="65" t="s">
        <v>272</v>
      </c>
      <c r="B22" s="70" t="s">
        <v>271</v>
      </c>
      <c r="C22" s="92"/>
      <c r="D22" s="92"/>
      <c r="E22" s="92"/>
      <c r="F22" s="120"/>
      <c r="G22" s="92"/>
      <c r="H22" s="120"/>
      <c r="I22" s="92"/>
      <c r="J22" s="92"/>
      <c r="K22" s="92"/>
      <c r="L22" s="92"/>
      <c r="M22" s="92"/>
      <c r="N22" s="92"/>
      <c r="O22" s="92"/>
      <c r="P22" s="2">
        <f t="shared" si="0"/>
        <v>0</v>
      </c>
      <c r="T22" s="89" t="s">
        <v>274</v>
      </c>
    </row>
    <row r="23" spans="1:21" ht="15.75" customHeight="1">
      <c r="A23" s="65" t="s">
        <v>257</v>
      </c>
      <c r="B23" s="70" t="s">
        <v>258</v>
      </c>
      <c r="C23" s="92"/>
      <c r="D23" s="92"/>
      <c r="E23" s="92"/>
      <c r="F23" s="120"/>
      <c r="G23" s="92"/>
      <c r="H23" s="120"/>
      <c r="I23" s="92"/>
      <c r="J23" s="92"/>
      <c r="K23" s="92"/>
      <c r="L23" s="92"/>
      <c r="M23" s="92"/>
      <c r="N23" s="92"/>
      <c r="O23" s="92"/>
      <c r="P23" s="2">
        <f t="shared" si="0"/>
        <v>0</v>
      </c>
      <c r="T23" s="89" t="s">
        <v>273</v>
      </c>
      <c r="U23" s="1">
        <f>U24/12*2</f>
        <v>112.5</v>
      </c>
    </row>
    <row r="24" spans="1:21" ht="15.75" customHeight="1">
      <c r="A24" s="66" t="s">
        <v>109</v>
      </c>
      <c r="B24" s="71" t="s">
        <v>110</v>
      </c>
      <c r="C24" s="92">
        <f>8052</f>
        <v>8052</v>
      </c>
      <c r="D24" s="92">
        <v>3000</v>
      </c>
      <c r="E24" s="92">
        <v>8100</v>
      </c>
      <c r="F24" s="120"/>
      <c r="G24" s="120"/>
      <c r="H24" s="120"/>
      <c r="I24" s="120"/>
      <c r="J24" s="92"/>
      <c r="K24" s="92"/>
      <c r="L24" s="92"/>
      <c r="M24" s="92"/>
      <c r="N24" s="92"/>
      <c r="O24" s="92"/>
      <c r="P24" s="2">
        <f t="shared" si="0"/>
        <v>19152</v>
      </c>
      <c r="U24" s="1">
        <v>675</v>
      </c>
    </row>
    <row r="25" spans="1:21" ht="15.75" customHeight="1">
      <c r="A25" s="66" t="s">
        <v>111</v>
      </c>
      <c r="B25" s="71" t="s">
        <v>112</v>
      </c>
      <c r="C25" s="120"/>
      <c r="D25" s="92">
        <v>9600</v>
      </c>
      <c r="E25" s="120"/>
      <c r="F25" s="120"/>
      <c r="G25" s="120"/>
      <c r="H25" s="120"/>
      <c r="I25" s="120"/>
      <c r="J25" s="92"/>
      <c r="K25" s="92"/>
      <c r="L25" s="92"/>
      <c r="M25" s="92"/>
      <c r="N25" s="92"/>
      <c r="O25" s="92"/>
      <c r="P25" s="2">
        <f t="shared" si="0"/>
        <v>9600</v>
      </c>
      <c r="U25" s="1">
        <v>675</v>
      </c>
    </row>
    <row r="26" spans="1:21" ht="15.75" customHeight="1">
      <c r="A26" s="67">
        <v>54101</v>
      </c>
      <c r="B26" s="72" t="s">
        <v>39</v>
      </c>
      <c r="C26" s="2"/>
      <c r="D26" s="92"/>
      <c r="E26" s="2"/>
      <c r="F26" s="92"/>
      <c r="G26" s="2"/>
      <c r="H26" s="92"/>
      <c r="I26" s="2"/>
      <c r="J26" s="92"/>
      <c r="K26" s="92"/>
      <c r="L26" s="92"/>
      <c r="M26" s="92"/>
      <c r="N26" s="92"/>
      <c r="O26" s="92"/>
      <c r="P26" s="2">
        <f t="shared" si="0"/>
        <v>0</v>
      </c>
      <c r="U26" s="1">
        <v>675</v>
      </c>
    </row>
    <row r="27" spans="1:21" ht="15.75" customHeight="1">
      <c r="A27" s="67">
        <v>54103</v>
      </c>
      <c r="B27" s="72" t="s">
        <v>59</v>
      </c>
      <c r="C27" s="2"/>
      <c r="D27" s="92"/>
      <c r="E27" s="2"/>
      <c r="F27" s="92"/>
      <c r="G27" s="2"/>
      <c r="H27" s="92"/>
      <c r="I27" s="2"/>
      <c r="J27" s="92"/>
      <c r="K27" s="92"/>
      <c r="L27" s="92"/>
      <c r="M27" s="92"/>
      <c r="N27" s="92"/>
      <c r="O27" s="92"/>
      <c r="P27" s="2">
        <f t="shared" si="0"/>
        <v>0</v>
      </c>
      <c r="U27" s="1">
        <v>675</v>
      </c>
    </row>
    <row r="28" spans="1:21" ht="15.75" customHeight="1">
      <c r="A28" s="66" t="s">
        <v>113</v>
      </c>
      <c r="B28" s="71" t="s">
        <v>60</v>
      </c>
      <c r="C28" s="2"/>
      <c r="D28" s="92"/>
      <c r="E28" s="2"/>
      <c r="F28" s="92"/>
      <c r="G28" s="2"/>
      <c r="H28" s="92"/>
      <c r="I28" s="2">
        <v>36</v>
      </c>
      <c r="J28" s="92"/>
      <c r="K28" s="92"/>
      <c r="L28" s="92"/>
      <c r="M28" s="92"/>
      <c r="N28" s="92"/>
      <c r="O28" s="92"/>
      <c r="P28" s="2">
        <f t="shared" si="0"/>
        <v>36</v>
      </c>
      <c r="U28" s="1">
        <v>675</v>
      </c>
    </row>
    <row r="29" spans="1:21" ht="15.75" customHeight="1">
      <c r="A29" s="66" t="s">
        <v>114</v>
      </c>
      <c r="B29" s="71" t="s">
        <v>115</v>
      </c>
      <c r="C29" s="2">
        <v>148.30000000000001</v>
      </c>
      <c r="D29" s="92"/>
      <c r="E29" s="2">
        <v>997.12</v>
      </c>
      <c r="F29" s="92"/>
      <c r="G29" s="2">
        <v>189.64</v>
      </c>
      <c r="H29" s="92"/>
      <c r="I29" s="2">
        <v>932.6</v>
      </c>
      <c r="J29" s="92"/>
      <c r="K29" s="92"/>
      <c r="L29" s="92"/>
      <c r="M29" s="92"/>
      <c r="N29" s="92"/>
      <c r="O29" s="92"/>
      <c r="P29" s="2">
        <f t="shared" si="0"/>
        <v>2267.66</v>
      </c>
      <c r="U29" s="154">
        <f>SUM(U23:U28)</f>
        <v>3487.5</v>
      </c>
    </row>
    <row r="30" spans="1:21" ht="15.75" customHeight="1">
      <c r="A30" s="66" t="s">
        <v>116</v>
      </c>
      <c r="B30" s="71" t="s">
        <v>117</v>
      </c>
      <c r="C30" s="2"/>
      <c r="D30" s="92"/>
      <c r="E30" s="2"/>
      <c r="F30" s="92"/>
      <c r="G30" s="2"/>
      <c r="H30" s="92"/>
      <c r="I30" s="2"/>
      <c r="J30" s="92"/>
      <c r="K30" s="92"/>
      <c r="L30" s="92"/>
      <c r="M30" s="92"/>
      <c r="N30" s="92"/>
      <c r="O30" s="92"/>
      <c r="P30" s="2">
        <f t="shared" si="0"/>
        <v>0</v>
      </c>
      <c r="U30" s="138">
        <f>U29/2</f>
        <v>1743.75</v>
      </c>
    </row>
    <row r="31" spans="1:21" ht="15.75" customHeight="1">
      <c r="A31" s="66" t="s">
        <v>118</v>
      </c>
      <c r="B31" s="71" t="s">
        <v>119</v>
      </c>
      <c r="C31" s="2"/>
      <c r="D31" s="92"/>
      <c r="E31" s="2"/>
      <c r="F31" s="92"/>
      <c r="G31" s="2"/>
      <c r="H31" s="92"/>
      <c r="I31" s="2">
        <v>72</v>
      </c>
      <c r="J31" s="92"/>
      <c r="K31" s="92"/>
      <c r="L31" s="92"/>
      <c r="M31" s="92"/>
      <c r="N31" s="92"/>
      <c r="O31" s="92"/>
      <c r="P31" s="2">
        <f t="shared" si="0"/>
        <v>72</v>
      </c>
    </row>
    <row r="32" spans="1:21" ht="15.75" customHeight="1">
      <c r="A32" s="65">
        <v>54109</v>
      </c>
      <c r="B32" s="70" t="s">
        <v>120</v>
      </c>
      <c r="C32" s="2"/>
      <c r="D32" s="92"/>
      <c r="E32" s="2"/>
      <c r="F32" s="92"/>
      <c r="G32" s="2"/>
      <c r="H32" s="92"/>
      <c r="I32" s="2"/>
      <c r="J32" s="92"/>
      <c r="K32" s="92"/>
      <c r="L32" s="92"/>
      <c r="M32" s="92"/>
      <c r="N32" s="92"/>
      <c r="O32" s="92"/>
      <c r="P32" s="2">
        <f t="shared" si="0"/>
        <v>0</v>
      </c>
    </row>
    <row r="33" spans="1:16" ht="15.75" customHeight="1">
      <c r="A33" s="65">
        <v>54110</v>
      </c>
      <c r="B33" s="70" t="s">
        <v>40</v>
      </c>
      <c r="C33" s="2">
        <v>7200</v>
      </c>
      <c r="D33" s="92"/>
      <c r="E33" s="2"/>
      <c r="F33" s="92"/>
      <c r="G33" s="2"/>
      <c r="H33" s="92"/>
      <c r="I33" s="2"/>
      <c r="J33" s="92">
        <v>1000</v>
      </c>
      <c r="K33" s="92"/>
      <c r="L33" s="92"/>
      <c r="M33" s="92"/>
      <c r="N33" s="92"/>
      <c r="O33" s="92"/>
      <c r="P33" s="2">
        <f t="shared" si="0"/>
        <v>8200</v>
      </c>
    </row>
    <row r="34" spans="1:16" ht="15.75" customHeight="1">
      <c r="A34" s="66" t="s">
        <v>121</v>
      </c>
      <c r="B34" s="71" t="s">
        <v>232</v>
      </c>
      <c r="C34" s="2"/>
      <c r="D34" s="92"/>
      <c r="E34" s="2"/>
      <c r="F34" s="92"/>
      <c r="G34" s="2"/>
      <c r="H34" s="92"/>
      <c r="I34" s="2"/>
      <c r="J34" s="92"/>
      <c r="K34" s="92"/>
      <c r="L34" s="92"/>
      <c r="M34" s="92"/>
      <c r="N34" s="92"/>
      <c r="O34" s="92"/>
      <c r="P34" s="2">
        <f t="shared" si="0"/>
        <v>0</v>
      </c>
    </row>
    <row r="35" spans="1:16" ht="15.75" customHeight="1">
      <c r="A35" s="66" t="s">
        <v>122</v>
      </c>
      <c r="B35" s="71" t="s">
        <v>123</v>
      </c>
      <c r="C35" s="2"/>
      <c r="D35" s="92"/>
      <c r="E35" s="2"/>
      <c r="F35" s="92"/>
      <c r="G35" s="2"/>
      <c r="H35" s="92"/>
      <c r="I35" s="2"/>
      <c r="J35" s="92"/>
      <c r="K35" s="2"/>
      <c r="L35" s="2"/>
      <c r="M35" s="2"/>
      <c r="N35" s="2"/>
      <c r="O35" s="2"/>
      <c r="P35" s="2">
        <f t="shared" si="0"/>
        <v>0</v>
      </c>
    </row>
    <row r="36" spans="1:16" ht="15.75" customHeight="1">
      <c r="A36" s="65" t="s">
        <v>124</v>
      </c>
      <c r="B36" s="70" t="s">
        <v>125</v>
      </c>
      <c r="C36" s="2">
        <v>46.8</v>
      </c>
      <c r="D36" s="92"/>
      <c r="E36" s="2">
        <v>592.79999999999995</v>
      </c>
      <c r="F36" s="92"/>
      <c r="G36" s="2">
        <v>45</v>
      </c>
      <c r="H36" s="92"/>
      <c r="I36" s="2">
        <v>427.53</v>
      </c>
      <c r="J36" s="92"/>
      <c r="K36" s="2"/>
      <c r="L36" s="2"/>
      <c r="M36" s="2"/>
      <c r="N36" s="2"/>
      <c r="O36" s="2"/>
      <c r="P36" s="2">
        <f t="shared" si="0"/>
        <v>1112.1299999999999</v>
      </c>
    </row>
    <row r="37" spans="1:16" ht="15.75" customHeight="1">
      <c r="A37" s="65" t="s">
        <v>126</v>
      </c>
      <c r="B37" s="70" t="s">
        <v>127</v>
      </c>
      <c r="C37" s="2">
        <v>104</v>
      </c>
      <c r="D37" s="92"/>
      <c r="E37" s="2">
        <v>2038.5</v>
      </c>
      <c r="F37" s="92"/>
      <c r="G37" s="2">
        <v>406</v>
      </c>
      <c r="H37" s="92"/>
      <c r="I37" s="2">
        <v>1120</v>
      </c>
      <c r="J37" s="92"/>
      <c r="K37" s="2"/>
      <c r="L37" s="2"/>
      <c r="M37" s="2"/>
      <c r="N37" s="2"/>
      <c r="O37" s="2"/>
      <c r="P37" s="2">
        <f t="shared" si="0"/>
        <v>3668.5</v>
      </c>
    </row>
    <row r="38" spans="1:16" ht="15.75" customHeight="1">
      <c r="A38" s="66" t="s">
        <v>128</v>
      </c>
      <c r="B38" s="71" t="s">
        <v>129</v>
      </c>
      <c r="C38" s="2"/>
      <c r="D38" s="92"/>
      <c r="E38" s="2"/>
      <c r="F38" s="92"/>
      <c r="G38" s="2"/>
      <c r="H38" s="92"/>
      <c r="I38" s="2"/>
      <c r="J38" s="92"/>
      <c r="K38" s="2"/>
      <c r="L38" s="2"/>
      <c r="M38" s="2"/>
      <c r="N38" s="2"/>
      <c r="O38" s="2"/>
      <c r="P38" s="2">
        <f t="shared" si="0"/>
        <v>0</v>
      </c>
    </row>
    <row r="39" spans="1:16" ht="15.75" customHeight="1">
      <c r="A39" s="66" t="s">
        <v>130</v>
      </c>
      <c r="B39" s="71" t="s">
        <v>61</v>
      </c>
      <c r="C39" s="2"/>
      <c r="D39" s="92"/>
      <c r="E39" s="2"/>
      <c r="F39" s="92"/>
      <c r="G39" s="2"/>
      <c r="H39" s="92"/>
      <c r="I39" s="2">
        <v>30</v>
      </c>
      <c r="J39" s="92"/>
      <c r="K39" s="2"/>
      <c r="L39" s="2"/>
      <c r="M39" s="2"/>
      <c r="N39" s="2"/>
      <c r="O39" s="2"/>
      <c r="P39" s="2">
        <f t="shared" si="0"/>
        <v>30</v>
      </c>
    </row>
    <row r="40" spans="1:16" ht="15.75" customHeight="1">
      <c r="A40" s="65" t="s">
        <v>131</v>
      </c>
      <c r="B40" s="70" t="s">
        <v>132</v>
      </c>
      <c r="C40" s="2"/>
      <c r="D40" s="92"/>
      <c r="E40" s="2">
        <v>7</v>
      </c>
      <c r="F40" s="92"/>
      <c r="G40" s="2"/>
      <c r="H40" s="92"/>
      <c r="I40" s="2"/>
      <c r="J40" s="92"/>
      <c r="K40" s="2"/>
      <c r="L40" s="2"/>
      <c r="M40" s="2"/>
      <c r="N40" s="2"/>
      <c r="O40" s="2"/>
      <c r="P40" s="2">
        <f t="shared" si="0"/>
        <v>7</v>
      </c>
    </row>
    <row r="41" spans="1:16" ht="15.75" customHeight="1">
      <c r="A41" s="65" t="s">
        <v>133</v>
      </c>
      <c r="B41" s="70" t="s">
        <v>134</v>
      </c>
      <c r="C41" s="2"/>
      <c r="D41" s="92"/>
      <c r="E41" s="2">
        <v>2000</v>
      </c>
      <c r="F41" s="92"/>
      <c r="G41" s="2"/>
      <c r="H41" s="92"/>
      <c r="I41" s="2"/>
      <c r="J41" s="92"/>
      <c r="K41" s="2"/>
      <c r="L41" s="2"/>
      <c r="M41" s="2"/>
      <c r="N41" s="2"/>
      <c r="O41" s="2"/>
      <c r="P41" s="2">
        <f t="shared" si="0"/>
        <v>2000</v>
      </c>
    </row>
    <row r="42" spans="1:16" ht="15.75" customHeight="1">
      <c r="A42" s="65" t="s">
        <v>135</v>
      </c>
      <c r="B42" s="70" t="s">
        <v>136</v>
      </c>
      <c r="C42" s="2"/>
      <c r="D42" s="92"/>
      <c r="E42" s="2">
        <v>13</v>
      </c>
      <c r="F42" s="92"/>
      <c r="G42" s="2"/>
      <c r="H42" s="92"/>
      <c r="I42" s="2">
        <v>2564</v>
      </c>
      <c r="J42" s="92"/>
      <c r="K42" s="2"/>
      <c r="L42" s="2"/>
      <c r="M42" s="2"/>
      <c r="N42" s="2"/>
      <c r="O42" s="2"/>
      <c r="P42" s="2">
        <f t="shared" si="0"/>
        <v>2577</v>
      </c>
    </row>
    <row r="43" spans="1:16" ht="15.75" customHeight="1">
      <c r="A43" s="65" t="s">
        <v>137</v>
      </c>
      <c r="B43" s="70" t="s">
        <v>138</v>
      </c>
      <c r="C43" s="2"/>
      <c r="D43" s="92"/>
      <c r="E43" s="2"/>
      <c r="F43" s="92"/>
      <c r="G43" s="2"/>
      <c r="H43" s="92"/>
      <c r="I43" s="2"/>
      <c r="J43" s="92"/>
      <c r="K43" s="2"/>
      <c r="L43" s="2"/>
      <c r="M43" s="2"/>
      <c r="N43" s="2"/>
      <c r="O43" s="2"/>
      <c r="P43" s="2">
        <f t="shared" si="0"/>
        <v>0</v>
      </c>
    </row>
    <row r="44" spans="1:16" ht="15.75" customHeight="1">
      <c r="A44" s="65" t="s">
        <v>139</v>
      </c>
      <c r="B44" s="70" t="s">
        <v>140</v>
      </c>
      <c r="C44" s="2"/>
      <c r="D44" s="92"/>
      <c r="E44" s="2"/>
      <c r="F44" s="92"/>
      <c r="G44" s="2"/>
      <c r="H44" s="92"/>
      <c r="I44" s="2">
        <v>1214.4000000000001</v>
      </c>
      <c r="J44" s="92"/>
      <c r="K44" s="2"/>
      <c r="L44" s="2"/>
      <c r="M44" s="2"/>
      <c r="N44" s="2"/>
      <c r="O44" s="2"/>
      <c r="P44" s="2">
        <f t="shared" si="0"/>
        <v>1214.4000000000001</v>
      </c>
    </row>
    <row r="45" spans="1:16" ht="15.75" customHeight="1">
      <c r="A45" s="65" t="s">
        <v>141</v>
      </c>
      <c r="B45" s="70" t="s">
        <v>142</v>
      </c>
      <c r="C45" s="2">
        <v>13200</v>
      </c>
      <c r="D45" s="92"/>
      <c r="E45" s="2"/>
      <c r="F45" s="92"/>
      <c r="G45" s="2"/>
      <c r="H45" s="92"/>
      <c r="I45" s="2"/>
      <c r="J45" s="92"/>
      <c r="K45" s="2"/>
      <c r="L45" s="2"/>
      <c r="M45" s="2"/>
      <c r="N45" s="2"/>
      <c r="O45" s="2"/>
      <c r="P45" s="2">
        <f t="shared" si="0"/>
        <v>13200</v>
      </c>
    </row>
    <row r="46" spans="1:16" ht="15.75" customHeight="1">
      <c r="A46" s="65" t="s">
        <v>143</v>
      </c>
      <c r="B46" s="70" t="s">
        <v>144</v>
      </c>
      <c r="C46" s="2"/>
      <c r="D46" s="92"/>
      <c r="E46" s="2"/>
      <c r="F46" s="92"/>
      <c r="G46" s="2"/>
      <c r="H46" s="92"/>
      <c r="I46" s="2"/>
      <c r="J46" s="92"/>
      <c r="K46" s="2"/>
      <c r="L46" s="2"/>
      <c r="M46" s="2"/>
      <c r="N46" s="2"/>
      <c r="O46" s="2"/>
      <c r="P46" s="2">
        <f t="shared" si="0"/>
        <v>0</v>
      </c>
    </row>
    <row r="47" spans="1:16" ht="15.75" customHeight="1">
      <c r="A47" s="65" t="s">
        <v>145</v>
      </c>
      <c r="B47" s="70" t="s">
        <v>146</v>
      </c>
      <c r="C47" s="2"/>
      <c r="D47" s="92">
        <v>30000</v>
      </c>
      <c r="E47" s="2"/>
      <c r="F47" s="92"/>
      <c r="G47" s="2"/>
      <c r="H47" s="92"/>
      <c r="I47" s="2"/>
      <c r="J47" s="92"/>
      <c r="K47" s="2"/>
      <c r="L47" s="2"/>
      <c r="M47" s="2"/>
      <c r="N47" s="2"/>
      <c r="O47" s="2"/>
      <c r="P47" s="2">
        <f t="shared" si="0"/>
        <v>30000</v>
      </c>
    </row>
    <row r="48" spans="1:16" ht="15.75" customHeight="1">
      <c r="A48" s="65" t="s">
        <v>147</v>
      </c>
      <c r="B48" s="70" t="s">
        <v>233</v>
      </c>
      <c r="C48" s="2">
        <v>3360</v>
      </c>
      <c r="D48" s="92"/>
      <c r="E48" s="2"/>
      <c r="F48" s="92"/>
      <c r="G48" s="2"/>
      <c r="H48" s="92"/>
      <c r="I48" s="2"/>
      <c r="J48" s="92"/>
      <c r="K48" s="2"/>
      <c r="L48" s="2"/>
      <c r="M48" s="2"/>
      <c r="N48" s="2"/>
      <c r="O48" s="2"/>
      <c r="P48" s="2">
        <f t="shared" si="0"/>
        <v>3360</v>
      </c>
    </row>
    <row r="49" spans="1:16" ht="15.75" customHeight="1">
      <c r="A49" s="65" t="s">
        <v>148</v>
      </c>
      <c r="B49" s="70" t="s">
        <v>149</v>
      </c>
      <c r="C49" s="2">
        <v>5000</v>
      </c>
      <c r="D49" s="92"/>
      <c r="E49" s="2"/>
      <c r="F49" s="92"/>
      <c r="G49" s="2"/>
      <c r="H49" s="92"/>
      <c r="I49" s="2"/>
      <c r="J49" s="92"/>
      <c r="K49" s="2"/>
      <c r="L49" s="2"/>
      <c r="M49" s="2"/>
      <c r="N49" s="2"/>
      <c r="O49" s="2"/>
      <c r="P49" s="2">
        <f t="shared" si="0"/>
        <v>5000</v>
      </c>
    </row>
    <row r="50" spans="1:16" ht="15.75" customHeight="1">
      <c r="A50" s="65" t="s">
        <v>150</v>
      </c>
      <c r="B50" s="70" t="s">
        <v>234</v>
      </c>
      <c r="C50" s="2"/>
      <c r="D50" s="92"/>
      <c r="E50" s="2"/>
      <c r="F50" s="92"/>
      <c r="G50" s="2"/>
      <c r="H50" s="92"/>
      <c r="I50" s="2"/>
      <c r="J50" s="92"/>
      <c r="K50" s="2"/>
      <c r="L50" s="2"/>
      <c r="M50" s="2"/>
      <c r="N50" s="2"/>
      <c r="O50" s="2"/>
      <c r="P50" s="2">
        <f t="shared" si="0"/>
        <v>0</v>
      </c>
    </row>
    <row r="51" spans="1:16" ht="15.75" customHeight="1">
      <c r="A51" s="65" t="s">
        <v>151</v>
      </c>
      <c r="B51" s="70" t="s">
        <v>152</v>
      </c>
      <c r="C51" s="2"/>
      <c r="D51" s="92"/>
      <c r="E51" s="2"/>
      <c r="F51" s="92"/>
      <c r="G51" s="2"/>
      <c r="H51" s="92"/>
      <c r="I51" s="2"/>
      <c r="J51" s="92">
        <v>2400</v>
      </c>
      <c r="K51" s="2"/>
      <c r="L51" s="2"/>
      <c r="M51" s="2"/>
      <c r="N51" s="2"/>
      <c r="O51" s="2"/>
      <c r="P51" s="2">
        <f t="shared" si="0"/>
        <v>2400</v>
      </c>
    </row>
    <row r="52" spans="1:16" ht="15.75" customHeight="1">
      <c r="A52" s="65" t="s">
        <v>153</v>
      </c>
      <c r="B52" s="70" t="s">
        <v>154</v>
      </c>
      <c r="C52" s="2"/>
      <c r="D52" s="92">
        <v>800</v>
      </c>
      <c r="E52" s="2"/>
      <c r="F52" s="92"/>
      <c r="G52" s="2"/>
      <c r="H52" s="92"/>
      <c r="I52" s="2"/>
      <c r="J52" s="92"/>
      <c r="K52" s="2"/>
      <c r="L52" s="2"/>
      <c r="M52" s="2"/>
      <c r="N52" s="2"/>
      <c r="O52" s="2"/>
      <c r="P52" s="2">
        <f t="shared" si="0"/>
        <v>800</v>
      </c>
    </row>
    <row r="53" spans="1:16" ht="15.75" customHeight="1">
      <c r="A53" s="65" t="s">
        <v>155</v>
      </c>
      <c r="B53" s="70" t="s">
        <v>156</v>
      </c>
      <c r="C53" s="2"/>
      <c r="D53" s="92"/>
      <c r="E53" s="2"/>
      <c r="F53" s="92"/>
      <c r="G53" s="2"/>
      <c r="H53" s="92"/>
      <c r="I53" s="2"/>
      <c r="J53" s="92"/>
      <c r="K53" s="2"/>
      <c r="L53" s="2"/>
      <c r="M53" s="2"/>
      <c r="N53" s="2"/>
      <c r="O53" s="2"/>
      <c r="P53" s="2">
        <f t="shared" si="0"/>
        <v>0</v>
      </c>
    </row>
    <row r="54" spans="1:16" ht="15.75" customHeight="1">
      <c r="A54" s="65" t="s">
        <v>157</v>
      </c>
      <c r="B54" s="70" t="s">
        <v>158</v>
      </c>
      <c r="C54" s="2"/>
      <c r="D54" s="92"/>
      <c r="E54" s="2"/>
      <c r="F54" s="92"/>
      <c r="G54" s="2"/>
      <c r="H54" s="92"/>
      <c r="I54" s="2"/>
      <c r="J54" s="92"/>
      <c r="K54" s="2"/>
      <c r="L54" s="2"/>
      <c r="M54" s="2"/>
      <c r="N54" s="2"/>
      <c r="O54" s="2"/>
      <c r="P54" s="2">
        <f t="shared" si="0"/>
        <v>0</v>
      </c>
    </row>
    <row r="55" spans="1:16" ht="15.75" customHeight="1">
      <c r="A55" s="65" t="s">
        <v>159</v>
      </c>
      <c r="B55" s="70" t="s">
        <v>235</v>
      </c>
      <c r="C55" s="2"/>
      <c r="D55" s="92"/>
      <c r="E55" s="2"/>
      <c r="F55" s="92"/>
      <c r="G55" s="2"/>
      <c r="H55" s="92"/>
      <c r="I55" s="2"/>
      <c r="J55" s="92"/>
      <c r="K55" s="2"/>
      <c r="L55" s="2"/>
      <c r="M55" s="2"/>
      <c r="N55" s="2"/>
      <c r="O55" s="2"/>
      <c r="P55" s="2">
        <f t="shared" si="0"/>
        <v>0</v>
      </c>
    </row>
    <row r="56" spans="1:16" ht="15.75" customHeight="1">
      <c r="A56" s="65" t="s">
        <v>160</v>
      </c>
      <c r="B56" s="70" t="s">
        <v>161</v>
      </c>
      <c r="C56" s="2"/>
      <c r="D56" s="92"/>
      <c r="E56" s="2"/>
      <c r="F56" s="92"/>
      <c r="G56" s="2"/>
      <c r="H56" s="92"/>
      <c r="I56" s="2"/>
      <c r="J56" s="92">
        <v>3600</v>
      </c>
      <c r="K56" s="2"/>
      <c r="L56" s="2"/>
      <c r="M56" s="2"/>
      <c r="N56" s="2"/>
      <c r="O56" s="2"/>
      <c r="P56" s="2">
        <f t="shared" si="0"/>
        <v>3600</v>
      </c>
    </row>
    <row r="57" spans="1:16" ht="15.75" customHeight="1">
      <c r="A57" s="65" t="s">
        <v>162</v>
      </c>
      <c r="B57" s="70" t="s">
        <v>163</v>
      </c>
      <c r="C57" s="2"/>
      <c r="D57" s="92"/>
      <c r="E57" s="2"/>
      <c r="F57" s="92"/>
      <c r="G57" s="2"/>
      <c r="H57" s="92"/>
      <c r="I57" s="2"/>
      <c r="J57" s="92"/>
      <c r="K57" s="2"/>
      <c r="L57" s="2"/>
      <c r="M57" s="2"/>
      <c r="N57" s="2"/>
      <c r="O57" s="2"/>
      <c r="P57" s="2">
        <f t="shared" si="0"/>
        <v>0</v>
      </c>
    </row>
    <row r="58" spans="1:16" ht="15.75" customHeight="1">
      <c r="A58" s="65" t="s">
        <v>164</v>
      </c>
      <c r="B58" s="70" t="s">
        <v>236</v>
      </c>
      <c r="C58" s="2"/>
      <c r="D58" s="92">
        <v>1000</v>
      </c>
      <c r="E58" s="2"/>
      <c r="F58" s="92"/>
      <c r="G58" s="2"/>
      <c r="H58" s="92"/>
      <c r="I58" s="2"/>
      <c r="J58" s="92"/>
      <c r="K58" s="2"/>
      <c r="L58" s="2"/>
      <c r="M58" s="2"/>
      <c r="N58" s="2"/>
      <c r="O58" s="2"/>
      <c r="P58" s="2">
        <f t="shared" si="0"/>
        <v>1000</v>
      </c>
    </row>
    <row r="59" spans="1:16" ht="15.75" customHeight="1">
      <c r="A59" s="66" t="s">
        <v>165</v>
      </c>
      <c r="B59" s="71" t="s">
        <v>166</v>
      </c>
      <c r="C59" s="2"/>
      <c r="D59" s="92"/>
      <c r="E59" s="2"/>
      <c r="F59" s="92"/>
      <c r="G59" s="2"/>
      <c r="H59" s="92"/>
      <c r="I59" s="2">
        <v>300</v>
      </c>
      <c r="J59" s="92"/>
      <c r="K59" s="2"/>
      <c r="L59" s="2"/>
      <c r="M59" s="2"/>
      <c r="N59" s="2"/>
      <c r="O59" s="2"/>
      <c r="P59" s="2">
        <f t="shared" si="0"/>
        <v>300</v>
      </c>
    </row>
    <row r="60" spans="1:16" ht="15.75" customHeight="1">
      <c r="A60" s="66" t="s">
        <v>167</v>
      </c>
      <c r="B60" s="71" t="s">
        <v>168</v>
      </c>
      <c r="C60" s="2"/>
      <c r="D60" s="92"/>
      <c r="E60" s="2"/>
      <c r="F60" s="92"/>
      <c r="G60" s="2"/>
      <c r="H60" s="92"/>
      <c r="I60" s="2"/>
      <c r="J60" s="92"/>
      <c r="K60" s="2"/>
      <c r="L60" s="2"/>
      <c r="M60" s="2"/>
      <c r="N60" s="2"/>
      <c r="O60" s="2"/>
      <c r="P60" s="2">
        <f t="shared" si="0"/>
        <v>0</v>
      </c>
    </row>
    <row r="61" spans="1:16" ht="15.75" customHeight="1">
      <c r="A61" s="66" t="s">
        <v>169</v>
      </c>
      <c r="B61" s="71" t="s">
        <v>170</v>
      </c>
      <c r="C61" s="2"/>
      <c r="D61" s="92"/>
      <c r="E61" s="2"/>
      <c r="F61" s="92"/>
      <c r="G61" s="2"/>
      <c r="H61" s="92"/>
      <c r="I61" s="2">
        <v>600</v>
      </c>
      <c r="J61" s="92"/>
      <c r="K61" s="2"/>
      <c r="L61" s="2"/>
      <c r="M61" s="2"/>
      <c r="N61" s="2"/>
      <c r="O61" s="2"/>
      <c r="P61" s="2">
        <f t="shared" si="0"/>
        <v>600</v>
      </c>
    </row>
    <row r="62" spans="1:16" ht="15.75" customHeight="1">
      <c r="A62" s="66" t="s">
        <v>171</v>
      </c>
      <c r="B62" s="71" t="s">
        <v>172</v>
      </c>
      <c r="C62" s="2"/>
      <c r="D62" s="92"/>
      <c r="E62" s="2"/>
      <c r="F62" s="92"/>
      <c r="G62" s="2"/>
      <c r="H62" s="92"/>
      <c r="I62" s="2"/>
      <c r="J62" s="92"/>
      <c r="K62" s="2"/>
      <c r="L62" s="2"/>
      <c r="M62" s="2"/>
      <c r="N62" s="2"/>
      <c r="O62" s="2"/>
      <c r="P62" s="2">
        <f t="shared" si="0"/>
        <v>0</v>
      </c>
    </row>
    <row r="63" spans="1:16" ht="13.5" customHeight="1">
      <c r="A63" s="66" t="s">
        <v>173</v>
      </c>
      <c r="B63" s="71" t="s">
        <v>174</v>
      </c>
      <c r="C63" s="2"/>
      <c r="D63" s="92"/>
      <c r="E63" s="2"/>
      <c r="F63" s="92"/>
      <c r="G63" s="2"/>
      <c r="H63" s="92"/>
      <c r="I63" s="2"/>
      <c r="J63" s="92"/>
      <c r="K63" s="2"/>
      <c r="L63" s="2"/>
      <c r="M63" s="2"/>
      <c r="N63" s="2"/>
      <c r="O63" s="2"/>
      <c r="P63" s="2">
        <f t="shared" si="0"/>
        <v>0</v>
      </c>
    </row>
    <row r="64" spans="1:16" ht="15.75" customHeight="1">
      <c r="A64" s="66" t="s">
        <v>253</v>
      </c>
      <c r="B64" s="71" t="s">
        <v>254</v>
      </c>
      <c r="C64" s="2"/>
      <c r="D64" s="92"/>
      <c r="E64" s="2"/>
      <c r="F64" s="92"/>
      <c r="G64" s="2"/>
      <c r="H64" s="92"/>
      <c r="I64" s="2"/>
      <c r="J64" s="92"/>
      <c r="K64" s="2"/>
      <c r="L64" s="2"/>
      <c r="M64" s="2"/>
      <c r="N64" s="2"/>
      <c r="O64" s="2"/>
      <c r="P64" s="2">
        <f t="shared" si="0"/>
        <v>0</v>
      </c>
    </row>
    <row r="65" spans="1:16" ht="15.75" customHeight="1">
      <c r="A65" s="66" t="s">
        <v>175</v>
      </c>
      <c r="B65" s="71" t="s">
        <v>176</v>
      </c>
      <c r="C65" s="2"/>
      <c r="D65" s="92"/>
      <c r="E65" s="2"/>
      <c r="F65" s="92"/>
      <c r="G65" s="2"/>
      <c r="H65" s="92"/>
      <c r="I65" s="2"/>
      <c r="J65" s="92"/>
      <c r="K65" s="2"/>
      <c r="L65" s="2"/>
      <c r="M65" s="2"/>
      <c r="N65" s="2"/>
      <c r="O65" s="2"/>
      <c r="P65" s="2">
        <f t="shared" si="0"/>
        <v>0</v>
      </c>
    </row>
    <row r="66" spans="1:16" ht="15.75" customHeight="1">
      <c r="A66" s="66" t="s">
        <v>177</v>
      </c>
      <c r="B66" s="71" t="s">
        <v>178</v>
      </c>
      <c r="C66" s="2"/>
      <c r="D66" s="92"/>
      <c r="E66" s="2"/>
      <c r="F66" s="92"/>
      <c r="G66" s="2"/>
      <c r="H66" s="92"/>
      <c r="I66" s="2"/>
      <c r="J66" s="92"/>
      <c r="K66" s="2"/>
      <c r="L66" s="2"/>
      <c r="M66" s="2"/>
      <c r="N66" s="2"/>
      <c r="O66" s="2"/>
      <c r="P66" s="2">
        <f t="shared" si="0"/>
        <v>0</v>
      </c>
    </row>
    <row r="67" spans="1:16" ht="15.75" customHeight="1">
      <c r="A67" s="66" t="s">
        <v>179</v>
      </c>
      <c r="B67" s="71" t="s">
        <v>180</v>
      </c>
      <c r="C67" s="2"/>
      <c r="D67" s="92"/>
      <c r="E67" s="2"/>
      <c r="F67" s="92"/>
      <c r="G67" s="2"/>
      <c r="H67" s="92"/>
      <c r="I67" s="2"/>
      <c r="J67" s="92"/>
      <c r="K67" s="2"/>
      <c r="L67" s="2"/>
      <c r="M67" s="2"/>
      <c r="N67" s="2"/>
      <c r="O67" s="2"/>
      <c r="P67" s="2">
        <f t="shared" si="0"/>
        <v>0</v>
      </c>
    </row>
    <row r="68" spans="1:16" ht="12.75">
      <c r="A68" s="66" t="s">
        <v>181</v>
      </c>
      <c r="B68" s="71" t="s">
        <v>182</v>
      </c>
      <c r="C68" s="2"/>
      <c r="D68" s="92"/>
      <c r="E68" s="2"/>
      <c r="F68" s="92"/>
      <c r="G68" s="2"/>
      <c r="H68" s="92"/>
      <c r="I68" s="2"/>
      <c r="J68" s="92"/>
      <c r="K68" s="2"/>
      <c r="L68" s="2"/>
      <c r="M68" s="2"/>
      <c r="N68" s="2"/>
      <c r="O68" s="2"/>
      <c r="P68" s="2">
        <f t="shared" si="0"/>
        <v>0</v>
      </c>
    </row>
    <row r="69" spans="1:16" ht="15.75" customHeight="1">
      <c r="A69" s="65" t="s">
        <v>183</v>
      </c>
      <c r="B69" s="70" t="s">
        <v>184</v>
      </c>
      <c r="C69" s="2"/>
      <c r="D69" s="92"/>
      <c r="E69" s="2"/>
      <c r="F69" s="92"/>
      <c r="G69" s="2"/>
      <c r="H69" s="92"/>
      <c r="I69" s="2"/>
      <c r="J69" s="92"/>
      <c r="K69" s="2"/>
      <c r="L69" s="2"/>
      <c r="M69" s="2"/>
      <c r="N69" s="2"/>
      <c r="O69" s="2">
        <v>1856.64</v>
      </c>
      <c r="P69" s="2">
        <f t="shared" si="0"/>
        <v>1856.64</v>
      </c>
    </row>
    <row r="70" spans="1:16" ht="15.75" customHeight="1">
      <c r="A70" s="65" t="s">
        <v>64</v>
      </c>
      <c r="B70" s="70" t="s">
        <v>185</v>
      </c>
      <c r="C70" s="2">
        <v>0</v>
      </c>
      <c r="D70" s="92"/>
      <c r="E70" s="2"/>
      <c r="F70" s="92"/>
      <c r="G70" s="2"/>
      <c r="H70" s="92"/>
      <c r="I70" s="2"/>
      <c r="J70" s="92"/>
      <c r="K70" s="2"/>
      <c r="L70" s="2"/>
      <c r="M70" s="2"/>
      <c r="N70" s="2"/>
      <c r="O70" s="2">
        <f>77032.9+126573.93</f>
        <v>203606.83</v>
      </c>
      <c r="P70" s="2">
        <f t="shared" si="0"/>
        <v>203606.83</v>
      </c>
    </row>
    <row r="71" spans="1:16" ht="15.75" customHeight="1">
      <c r="A71" s="65" t="s">
        <v>186</v>
      </c>
      <c r="B71" s="70" t="s">
        <v>187</v>
      </c>
      <c r="C71" s="2">
        <v>35</v>
      </c>
      <c r="D71" s="92"/>
      <c r="E71" s="2"/>
      <c r="F71" s="92"/>
      <c r="G71" s="2"/>
      <c r="H71" s="92"/>
      <c r="I71" s="2"/>
      <c r="J71" s="92"/>
      <c r="K71" s="2">
        <v>100</v>
      </c>
      <c r="L71" s="2"/>
      <c r="M71" s="2"/>
      <c r="N71" s="2"/>
      <c r="O71" s="2"/>
      <c r="P71" s="2">
        <f t="shared" si="0"/>
        <v>135</v>
      </c>
    </row>
    <row r="72" spans="1:16" ht="15.75" customHeight="1">
      <c r="A72" s="65" t="s">
        <v>188</v>
      </c>
      <c r="B72" s="70" t="s">
        <v>189</v>
      </c>
      <c r="C72" s="2">
        <v>2560</v>
      </c>
      <c r="D72" s="92"/>
      <c r="E72" s="2"/>
      <c r="F72" s="92"/>
      <c r="G72" s="2"/>
      <c r="H72" s="92"/>
      <c r="I72" s="2"/>
      <c r="J72" s="92"/>
      <c r="K72" s="2"/>
      <c r="L72" s="2"/>
      <c r="M72" s="2"/>
      <c r="N72" s="2"/>
      <c r="O72" s="2"/>
      <c r="P72" s="2">
        <f t="shared" si="0"/>
        <v>2560</v>
      </c>
    </row>
    <row r="73" spans="1:16" ht="15.75" customHeight="1">
      <c r="A73" s="65" t="s">
        <v>190</v>
      </c>
      <c r="B73" s="70" t="s">
        <v>191</v>
      </c>
      <c r="C73" s="2"/>
      <c r="D73" s="92"/>
      <c r="E73" s="2"/>
      <c r="F73" s="92"/>
      <c r="G73" s="2"/>
      <c r="H73" s="92"/>
      <c r="I73" s="2"/>
      <c r="J73" s="92"/>
      <c r="K73" s="2"/>
      <c r="L73" s="2"/>
      <c r="M73" s="2"/>
      <c r="N73" s="2"/>
      <c r="O73" s="2"/>
      <c r="P73" s="2">
        <f t="shared" si="0"/>
        <v>0</v>
      </c>
    </row>
    <row r="74" spans="1:16" ht="15.75" customHeight="1">
      <c r="A74" s="65" t="s">
        <v>192</v>
      </c>
      <c r="B74" s="70" t="s">
        <v>193</v>
      </c>
      <c r="C74" s="2"/>
      <c r="D74" s="92">
        <v>50</v>
      </c>
      <c r="E74" s="2">
        <v>50</v>
      </c>
      <c r="F74" s="92"/>
      <c r="G74" s="2"/>
      <c r="H74" s="92"/>
      <c r="I74" s="2"/>
      <c r="J74" s="92"/>
      <c r="K74" s="2">
        <v>100</v>
      </c>
      <c r="L74" s="2"/>
      <c r="M74" s="2"/>
      <c r="N74" s="2"/>
      <c r="O74" s="2"/>
      <c r="P74" s="2">
        <f t="shared" si="0"/>
        <v>200</v>
      </c>
    </row>
    <row r="75" spans="1:16" ht="15.75" customHeight="1">
      <c r="A75" s="65" t="s">
        <v>194</v>
      </c>
      <c r="B75" s="70" t="s">
        <v>195</v>
      </c>
      <c r="C75" s="2">
        <v>26378.65</v>
      </c>
      <c r="D75" s="92">
        <v>21143.279999999999</v>
      </c>
      <c r="E75" s="2"/>
      <c r="F75" s="92"/>
      <c r="G75" s="2"/>
      <c r="H75" s="92"/>
      <c r="I75" s="2">
        <v>5552.98</v>
      </c>
      <c r="J75" s="92"/>
      <c r="K75" s="2"/>
      <c r="L75" s="2"/>
      <c r="M75" s="2"/>
      <c r="N75" s="2"/>
      <c r="O75" s="2"/>
      <c r="P75" s="2">
        <f t="shared" si="0"/>
        <v>53074.91</v>
      </c>
    </row>
    <row r="76" spans="1:16" ht="15.75" customHeight="1">
      <c r="A76" s="65" t="s">
        <v>196</v>
      </c>
      <c r="B76" s="70" t="s">
        <v>197</v>
      </c>
      <c r="C76" s="2">
        <v>6918.24</v>
      </c>
      <c r="D76" s="92"/>
      <c r="E76" s="2"/>
      <c r="F76" s="92"/>
      <c r="G76" s="2"/>
      <c r="H76" s="92"/>
      <c r="I76" s="2"/>
      <c r="J76" s="92"/>
      <c r="K76" s="2"/>
      <c r="L76" s="2"/>
      <c r="M76" s="2"/>
      <c r="N76" s="2"/>
      <c r="O76" s="2"/>
      <c r="P76" s="2">
        <f t="shared" ref="P76:P100" si="1">SUM(C76:O76)</f>
        <v>6918.24</v>
      </c>
    </row>
    <row r="77" spans="1:16" ht="15.75" customHeight="1">
      <c r="A77" s="66" t="s">
        <v>198</v>
      </c>
      <c r="B77" s="71" t="s">
        <v>199</v>
      </c>
      <c r="C77" s="2">
        <v>2700</v>
      </c>
      <c r="D77" s="92">
        <v>3000</v>
      </c>
      <c r="E77" s="2"/>
      <c r="F77" s="92"/>
      <c r="G77" s="2"/>
      <c r="H77" s="92"/>
      <c r="I77" s="2"/>
      <c r="J77" s="92"/>
      <c r="K77" s="2"/>
      <c r="L77" s="2"/>
      <c r="M77" s="2"/>
      <c r="N77" s="2"/>
      <c r="O77" s="2"/>
      <c r="P77" s="2">
        <f t="shared" si="1"/>
        <v>5700</v>
      </c>
    </row>
    <row r="78" spans="1:16" ht="15.75" customHeight="1">
      <c r="A78" s="66" t="s">
        <v>200</v>
      </c>
      <c r="B78" s="71" t="s">
        <v>201</v>
      </c>
      <c r="C78" s="2"/>
      <c r="D78" s="92">
        <v>5000</v>
      </c>
      <c r="E78" s="2"/>
      <c r="F78" s="92"/>
      <c r="G78" s="2"/>
      <c r="H78" s="92"/>
      <c r="I78" s="2"/>
      <c r="J78" s="92"/>
      <c r="K78" s="120"/>
      <c r="L78" s="2"/>
      <c r="M78" s="2"/>
      <c r="N78" s="2"/>
      <c r="O78" s="2"/>
      <c r="P78" s="2">
        <f t="shared" si="1"/>
        <v>5000</v>
      </c>
    </row>
    <row r="79" spans="1:16" ht="15.75" customHeight="1">
      <c r="A79" s="66" t="s">
        <v>202</v>
      </c>
      <c r="B79" s="71" t="s">
        <v>203</v>
      </c>
      <c r="C79" s="2"/>
      <c r="D79" s="92"/>
      <c r="E79" s="2">
        <v>250</v>
      </c>
      <c r="F79" s="92"/>
      <c r="G79" s="2"/>
      <c r="H79" s="92"/>
      <c r="I79" s="2"/>
      <c r="J79" s="92"/>
      <c r="K79" s="2"/>
      <c r="L79" s="2"/>
      <c r="M79" s="2"/>
      <c r="N79" s="2"/>
      <c r="O79" s="2"/>
      <c r="P79" s="2">
        <f t="shared" si="1"/>
        <v>250</v>
      </c>
    </row>
    <row r="80" spans="1:16" ht="15.75" customHeight="1">
      <c r="A80" s="66" t="s">
        <v>204</v>
      </c>
      <c r="B80" s="71" t="s">
        <v>205</v>
      </c>
      <c r="C80" s="2">
        <v>0</v>
      </c>
      <c r="D80" s="92">
        <v>0</v>
      </c>
      <c r="E80" s="2">
        <v>175</v>
      </c>
      <c r="F80" s="92"/>
      <c r="G80" s="2">
        <v>150</v>
      </c>
      <c r="H80" s="92"/>
      <c r="I80" s="2">
        <v>340</v>
      </c>
      <c r="J80" s="92"/>
      <c r="K80" s="2"/>
      <c r="L80" s="2"/>
      <c r="M80" s="2"/>
      <c r="N80" s="2"/>
      <c r="O80" s="2"/>
      <c r="P80" s="2">
        <f t="shared" si="1"/>
        <v>665</v>
      </c>
    </row>
    <row r="81" spans="1:22" ht="15.75" customHeight="1">
      <c r="A81" s="66" t="s">
        <v>206</v>
      </c>
      <c r="B81" s="71" t="s">
        <v>207</v>
      </c>
      <c r="C81" s="2"/>
      <c r="D81" s="92"/>
      <c r="E81" s="2"/>
      <c r="F81" s="92"/>
      <c r="G81" s="2"/>
      <c r="H81" s="92"/>
      <c r="I81" s="2"/>
      <c r="J81" s="92"/>
      <c r="K81" s="2"/>
      <c r="L81" s="2"/>
      <c r="M81" s="2"/>
      <c r="N81" s="2"/>
      <c r="O81" s="2"/>
      <c r="P81" s="2">
        <f t="shared" si="1"/>
        <v>0</v>
      </c>
    </row>
    <row r="82" spans="1:22" ht="15.75" customHeight="1">
      <c r="A82" s="66" t="s">
        <v>208</v>
      </c>
      <c r="B82" s="71" t="s">
        <v>209</v>
      </c>
      <c r="C82" s="92">
        <v>850</v>
      </c>
      <c r="D82" s="92"/>
      <c r="E82" s="2">
        <v>175</v>
      </c>
      <c r="F82" s="92"/>
      <c r="G82" s="2">
        <v>175</v>
      </c>
      <c r="H82" s="92"/>
      <c r="I82" s="2">
        <v>575</v>
      </c>
      <c r="J82" s="92"/>
      <c r="K82" s="2"/>
      <c r="L82" s="2"/>
      <c r="M82" s="2"/>
      <c r="N82" s="2"/>
      <c r="O82" s="2"/>
      <c r="P82" s="2">
        <f t="shared" si="1"/>
        <v>1775</v>
      </c>
    </row>
    <row r="83" spans="1:22" ht="15.75" customHeight="1">
      <c r="A83" s="66" t="s">
        <v>247</v>
      </c>
      <c r="B83" s="71" t="s">
        <v>248</v>
      </c>
      <c r="C83" s="2"/>
      <c r="D83" s="92"/>
      <c r="E83" s="2"/>
      <c r="F83" s="92"/>
      <c r="G83" s="2"/>
      <c r="H83" s="92"/>
      <c r="I83" s="2"/>
      <c r="J83" s="92"/>
      <c r="K83" s="2"/>
      <c r="L83" s="2"/>
      <c r="M83" s="2"/>
      <c r="N83" s="2"/>
      <c r="O83" s="2"/>
      <c r="P83" s="2">
        <f t="shared" si="1"/>
        <v>0</v>
      </c>
    </row>
    <row r="84" spans="1:22" ht="15.75" customHeight="1">
      <c r="A84" s="66" t="s">
        <v>210</v>
      </c>
      <c r="B84" s="71" t="s">
        <v>211</v>
      </c>
      <c r="C84" s="2"/>
      <c r="D84" s="92"/>
      <c r="E84" s="2"/>
      <c r="F84" s="92"/>
      <c r="G84" s="2">
        <v>150</v>
      </c>
      <c r="H84" s="92"/>
      <c r="I84" s="2">
        <v>240</v>
      </c>
      <c r="J84" s="92"/>
      <c r="K84" s="2"/>
      <c r="L84" s="2"/>
      <c r="M84" s="2"/>
      <c r="N84" s="2"/>
      <c r="O84" s="2"/>
      <c r="P84" s="2">
        <f t="shared" si="1"/>
        <v>390</v>
      </c>
    </row>
    <row r="85" spans="1:22" ht="15.75" customHeight="1">
      <c r="A85" s="66" t="s">
        <v>212</v>
      </c>
      <c r="B85" s="71" t="s">
        <v>213</v>
      </c>
      <c r="C85" s="2"/>
      <c r="D85" s="92"/>
      <c r="E85" s="2"/>
      <c r="F85" s="92"/>
      <c r="G85" s="2"/>
      <c r="H85" s="92"/>
      <c r="I85" s="2"/>
      <c r="J85" s="92"/>
      <c r="K85" s="2"/>
      <c r="L85" s="2"/>
      <c r="M85" s="2"/>
      <c r="N85" s="2"/>
      <c r="O85" s="2"/>
      <c r="P85" s="2">
        <f t="shared" si="1"/>
        <v>0</v>
      </c>
    </row>
    <row r="86" spans="1:22" ht="15.75" customHeight="1">
      <c r="A86" s="80" t="s">
        <v>255</v>
      </c>
      <c r="B86" s="71" t="s">
        <v>256</v>
      </c>
      <c r="C86" s="2"/>
      <c r="D86" s="92"/>
      <c r="E86" s="2"/>
      <c r="F86" s="92"/>
      <c r="G86" s="2"/>
      <c r="H86" s="92"/>
      <c r="I86" s="2"/>
      <c r="J86" s="92"/>
      <c r="K86" s="2"/>
      <c r="L86" s="2"/>
      <c r="M86" s="2"/>
      <c r="N86" s="2"/>
      <c r="O86" s="2"/>
      <c r="P86" s="2">
        <f t="shared" si="1"/>
        <v>0</v>
      </c>
    </row>
    <row r="87" spans="1:22" ht="15.75" customHeight="1">
      <c r="A87" s="80" t="s">
        <v>214</v>
      </c>
      <c r="B87" s="71" t="s">
        <v>215</v>
      </c>
      <c r="C87" s="2"/>
      <c r="D87" s="92"/>
      <c r="E87" s="2">
        <v>200</v>
      </c>
      <c r="F87" s="92"/>
      <c r="G87" s="2"/>
      <c r="H87" s="92"/>
      <c r="I87" s="2"/>
      <c r="J87" s="92"/>
      <c r="K87" s="2"/>
      <c r="L87" s="2"/>
      <c r="M87" s="2"/>
      <c r="N87" s="2"/>
      <c r="O87" s="2"/>
      <c r="P87" s="2">
        <f t="shared" si="1"/>
        <v>200</v>
      </c>
    </row>
    <row r="88" spans="1:22" ht="15.75" customHeight="1">
      <c r="A88" s="65" t="s">
        <v>216</v>
      </c>
      <c r="B88" s="79" t="s">
        <v>217</v>
      </c>
      <c r="C88" s="2"/>
      <c r="D88" s="92"/>
      <c r="E88" s="2"/>
      <c r="F88" s="92"/>
      <c r="G88" s="2"/>
      <c r="H88" s="92"/>
      <c r="I88" s="2"/>
      <c r="J88" s="92"/>
      <c r="K88" s="2"/>
      <c r="L88" s="2">
        <v>44078.89</v>
      </c>
      <c r="M88" s="2"/>
      <c r="N88" s="2"/>
      <c r="O88" s="2"/>
      <c r="P88" s="2">
        <f t="shared" si="1"/>
        <v>44078.89</v>
      </c>
    </row>
    <row r="89" spans="1:22" ht="15.75" customHeight="1">
      <c r="A89" s="81" t="s">
        <v>240</v>
      </c>
      <c r="B89" s="78" t="s">
        <v>241</v>
      </c>
      <c r="C89" s="2"/>
      <c r="D89" s="92"/>
      <c r="E89" s="2"/>
      <c r="F89" s="92"/>
      <c r="G89" s="2"/>
      <c r="H89" s="92"/>
      <c r="I89" s="2"/>
      <c r="J89" s="92"/>
      <c r="K89" s="2"/>
      <c r="L89" s="2"/>
      <c r="M89" s="2"/>
      <c r="N89" s="2"/>
      <c r="O89" s="2"/>
      <c r="P89" s="2">
        <f t="shared" si="1"/>
        <v>0</v>
      </c>
    </row>
    <row r="90" spans="1:22" ht="15.75" customHeight="1">
      <c r="A90" s="65" t="s">
        <v>218</v>
      </c>
      <c r="B90" s="70" t="s">
        <v>219</v>
      </c>
      <c r="C90" s="2"/>
      <c r="D90" s="92"/>
      <c r="E90" s="2"/>
      <c r="F90" s="92"/>
      <c r="G90" s="2"/>
      <c r="H90" s="92"/>
      <c r="I90" s="2"/>
      <c r="J90" s="92"/>
      <c r="K90" s="2"/>
      <c r="L90" s="2"/>
      <c r="M90" s="2"/>
      <c r="N90" s="2"/>
      <c r="O90" s="2"/>
      <c r="P90" s="2">
        <f t="shared" si="1"/>
        <v>0</v>
      </c>
    </row>
    <row r="91" spans="1:22" ht="15.75" customHeight="1">
      <c r="A91" s="65" t="s">
        <v>70</v>
      </c>
      <c r="B91" s="70" t="s">
        <v>67</v>
      </c>
      <c r="C91" s="2"/>
      <c r="D91" s="92"/>
      <c r="E91" s="2"/>
      <c r="F91" s="92"/>
      <c r="G91" s="2"/>
      <c r="H91" s="92"/>
      <c r="I91" s="2"/>
      <c r="J91" s="92"/>
      <c r="K91" s="2"/>
      <c r="L91" s="92"/>
      <c r="M91" s="2"/>
      <c r="N91" s="2"/>
      <c r="O91" s="2"/>
      <c r="P91" s="2">
        <f t="shared" si="1"/>
        <v>0</v>
      </c>
      <c r="S91" s="125"/>
      <c r="T91" s="125"/>
      <c r="U91" s="125"/>
      <c r="V91" s="125"/>
    </row>
    <row r="92" spans="1:22" ht="15.75" customHeight="1">
      <c r="A92" s="65" t="s">
        <v>220</v>
      </c>
      <c r="B92" s="70" t="s">
        <v>221</v>
      </c>
      <c r="C92" s="2"/>
      <c r="D92" s="92"/>
      <c r="E92" s="2"/>
      <c r="F92" s="92"/>
      <c r="G92" s="2"/>
      <c r="H92" s="92"/>
      <c r="I92" s="2"/>
      <c r="J92" s="92"/>
      <c r="K92" s="2"/>
      <c r="L92" s="2"/>
      <c r="M92" s="2"/>
      <c r="N92" s="2"/>
      <c r="O92" s="2"/>
      <c r="P92" s="2">
        <f t="shared" si="1"/>
        <v>0</v>
      </c>
      <c r="S92" s="125"/>
      <c r="T92" s="125"/>
      <c r="U92" s="125"/>
      <c r="V92" s="125"/>
    </row>
    <row r="93" spans="1:22" ht="15.75" customHeight="1">
      <c r="A93" s="65" t="s">
        <v>222</v>
      </c>
      <c r="B93" s="70" t="s">
        <v>223</v>
      </c>
      <c r="C93" s="2"/>
      <c r="D93" s="92"/>
      <c r="E93" s="2"/>
      <c r="F93" s="92"/>
      <c r="G93" s="2"/>
      <c r="H93" s="92"/>
      <c r="I93" s="2"/>
      <c r="J93" s="92"/>
      <c r="K93" s="2"/>
      <c r="L93" s="2"/>
      <c r="M93" s="2"/>
      <c r="N93" s="2"/>
      <c r="O93" s="2"/>
      <c r="P93" s="2">
        <f t="shared" si="1"/>
        <v>0</v>
      </c>
      <c r="S93" s="125"/>
      <c r="T93" s="125"/>
      <c r="U93" s="125"/>
      <c r="V93" s="125"/>
    </row>
    <row r="94" spans="1:22" ht="15.75" customHeight="1">
      <c r="A94" s="65" t="s">
        <v>262</v>
      </c>
      <c r="B94" s="70" t="s">
        <v>263</v>
      </c>
      <c r="C94" s="2"/>
      <c r="D94" s="92"/>
      <c r="E94" s="2"/>
      <c r="F94" s="92"/>
      <c r="G94" s="2"/>
      <c r="H94" s="92"/>
      <c r="I94" s="2"/>
      <c r="J94" s="92"/>
      <c r="K94" s="2"/>
      <c r="L94" s="2"/>
      <c r="M94" s="2"/>
      <c r="N94" s="2"/>
      <c r="O94" s="2"/>
      <c r="P94" s="2">
        <f t="shared" si="1"/>
        <v>0</v>
      </c>
      <c r="S94" s="125"/>
      <c r="T94" s="125"/>
      <c r="U94" s="125"/>
      <c r="V94" s="125"/>
    </row>
    <row r="95" spans="1:22" ht="15.75" customHeight="1">
      <c r="A95" s="65" t="s">
        <v>224</v>
      </c>
      <c r="B95" s="70" t="s">
        <v>225</v>
      </c>
      <c r="C95" s="2"/>
      <c r="D95" s="92"/>
      <c r="E95" s="2"/>
      <c r="F95" s="92"/>
      <c r="G95" s="2"/>
      <c r="H95" s="92"/>
      <c r="I95" s="2"/>
      <c r="J95" s="92"/>
      <c r="K95" s="2"/>
      <c r="L95" s="2"/>
      <c r="M95" s="2"/>
      <c r="N95" s="2"/>
      <c r="O95" s="2"/>
      <c r="P95" s="2">
        <f t="shared" si="1"/>
        <v>0</v>
      </c>
      <c r="S95" s="125"/>
      <c r="T95" s="125"/>
      <c r="U95" s="125"/>
      <c r="V95" s="125"/>
    </row>
    <row r="96" spans="1:22" ht="15.75" customHeight="1">
      <c r="A96" s="66" t="s">
        <v>226</v>
      </c>
      <c r="B96" s="71" t="s">
        <v>227</v>
      </c>
      <c r="C96" s="2"/>
      <c r="D96" s="92"/>
      <c r="E96" s="2"/>
      <c r="F96" s="92"/>
      <c r="G96" s="2"/>
      <c r="H96" s="92"/>
      <c r="I96" s="2"/>
      <c r="J96" s="92"/>
      <c r="K96" s="92"/>
      <c r="L96" s="2"/>
      <c r="M96" s="2"/>
      <c r="N96" s="2"/>
      <c r="O96" s="2"/>
      <c r="P96" s="2">
        <f t="shared" si="1"/>
        <v>0</v>
      </c>
      <c r="S96" s="125"/>
      <c r="T96" s="125"/>
      <c r="U96" s="125"/>
      <c r="V96" s="125"/>
    </row>
    <row r="97" spans="1:22" ht="15.75" customHeight="1">
      <c r="A97" s="65" t="s">
        <v>228</v>
      </c>
      <c r="B97" s="70" t="s">
        <v>229</v>
      </c>
      <c r="C97" s="2"/>
      <c r="D97" s="92"/>
      <c r="E97" s="2"/>
      <c r="F97" s="92"/>
      <c r="G97" s="2"/>
      <c r="H97" s="92"/>
      <c r="I97" s="2"/>
      <c r="J97" s="92"/>
      <c r="K97" s="92">
        <v>845830.57</v>
      </c>
      <c r="L97" s="107"/>
      <c r="M97" s="2"/>
      <c r="N97" s="2"/>
      <c r="O97" s="2"/>
      <c r="P97" s="2">
        <f t="shared" si="1"/>
        <v>845830.57</v>
      </c>
      <c r="S97" s="125"/>
      <c r="T97" s="125"/>
      <c r="U97" s="125"/>
      <c r="V97" s="125"/>
    </row>
    <row r="98" spans="1:22" ht="15.75" customHeight="1">
      <c r="A98" s="65" t="s">
        <v>63</v>
      </c>
      <c r="B98" s="70" t="s">
        <v>185</v>
      </c>
      <c r="C98" s="2"/>
      <c r="D98" s="92"/>
      <c r="E98" s="2"/>
      <c r="F98" s="92"/>
      <c r="G98" s="2"/>
      <c r="H98" s="92"/>
      <c r="I98" s="2"/>
      <c r="J98" s="92"/>
      <c r="K98" s="2"/>
      <c r="L98" s="2"/>
      <c r="M98" s="2"/>
      <c r="N98" s="2"/>
      <c r="O98" s="2">
        <f>23589.62+40201.47</f>
        <v>63791.09</v>
      </c>
      <c r="P98" s="2">
        <f t="shared" si="1"/>
        <v>63791.09</v>
      </c>
      <c r="S98" s="125"/>
      <c r="T98" s="125"/>
      <c r="U98" s="125"/>
      <c r="V98" s="125"/>
    </row>
    <row r="99" spans="1:22" ht="15.75" customHeight="1">
      <c r="A99" s="65" t="s">
        <v>230</v>
      </c>
      <c r="B99" s="70" t="s">
        <v>231</v>
      </c>
      <c r="C99" s="2"/>
      <c r="D99" s="92"/>
      <c r="E99" s="2"/>
      <c r="F99" s="92"/>
      <c r="G99" s="2"/>
      <c r="H99" s="92"/>
      <c r="I99" s="2"/>
      <c r="J99" s="92"/>
      <c r="K99" s="2"/>
      <c r="L99" s="2"/>
      <c r="M99" s="2"/>
      <c r="N99" s="2"/>
      <c r="O99" s="2"/>
      <c r="P99" s="2">
        <f t="shared" si="1"/>
        <v>0</v>
      </c>
      <c r="R99" s="132"/>
      <c r="S99" s="125"/>
      <c r="T99" s="125"/>
      <c r="U99" s="125"/>
      <c r="V99" s="125"/>
    </row>
    <row r="100" spans="1:22" ht="13.5" thickBot="1">
      <c r="A100" s="68"/>
      <c r="B100" s="14"/>
      <c r="C100" s="2"/>
      <c r="D100" s="92"/>
      <c r="E100" s="2"/>
      <c r="F100" s="92"/>
      <c r="G100" s="2"/>
      <c r="H100" s="92"/>
      <c r="I100" s="2"/>
      <c r="J100" s="92"/>
      <c r="K100" s="2"/>
      <c r="L100" s="2"/>
      <c r="M100" s="2"/>
      <c r="N100" s="2"/>
      <c r="O100" s="2"/>
      <c r="P100" s="2">
        <f t="shared" si="1"/>
        <v>0</v>
      </c>
      <c r="R100" s="132"/>
    </row>
    <row r="101" spans="1:22" s="76" customFormat="1" ht="16.5" customHeight="1" thickBot="1">
      <c r="A101" s="74"/>
      <c r="B101" s="73" t="s">
        <v>21</v>
      </c>
      <c r="C101" s="75">
        <f>SUM(C12:C100)</f>
        <v>152545.71</v>
      </c>
      <c r="D101" s="157">
        <f>SUM(D12:D100)</f>
        <v>104284.16</v>
      </c>
      <c r="E101" s="75">
        <f>SUM(E12:E100)</f>
        <v>53332.460000000006</v>
      </c>
      <c r="F101" s="75">
        <f>SUM(F12:F100)</f>
        <v>0</v>
      </c>
      <c r="G101" s="75">
        <f t="shared" ref="G101:P101" si="2">SUM(G12:G100)</f>
        <v>12018.380000000001</v>
      </c>
      <c r="H101" s="75">
        <f t="shared" si="2"/>
        <v>0</v>
      </c>
      <c r="I101" s="75">
        <f>SUM(I12:I100)</f>
        <v>75962.689999999988</v>
      </c>
      <c r="J101" s="75">
        <f>SUM(J12:J100)</f>
        <v>12456.84</v>
      </c>
      <c r="K101" s="75">
        <f>SUM(K12:K100)</f>
        <v>863375.45</v>
      </c>
      <c r="L101" s="75">
        <f t="shared" si="2"/>
        <v>44078.89</v>
      </c>
      <c r="M101" s="75">
        <f>SUM(M12:M100)</f>
        <v>0</v>
      </c>
      <c r="N101" s="75">
        <f>SUM(N12:N100)</f>
        <v>0</v>
      </c>
      <c r="O101" s="75">
        <f t="shared" si="2"/>
        <v>269254.56</v>
      </c>
      <c r="P101" s="75">
        <f t="shared" si="2"/>
        <v>1587309.1400000001</v>
      </c>
      <c r="R101" s="132"/>
    </row>
    <row r="102" spans="1:22" ht="15" customHeight="1">
      <c r="A102" s="10"/>
      <c r="B102" s="11"/>
      <c r="R102" s="126"/>
    </row>
  </sheetData>
  <protectedRanges>
    <protectedRange sqref="J16:J17" name="Rango1_1"/>
    <protectedRange sqref="J19:J22" name="Rango1_1_1"/>
    <protectedRange sqref="J76" name="Rango1_1_3"/>
    <protectedRange sqref="J75" name="Rango1_1_2_1"/>
  </protectedRanges>
  <sortState ref="A114:C118">
    <sortCondition ref="A113"/>
  </sortState>
  <mergeCells count="24">
    <mergeCell ref="K9:K11"/>
    <mergeCell ref="M9:M11"/>
    <mergeCell ref="B8:B11"/>
    <mergeCell ref="J9:J11"/>
    <mergeCell ref="I9:I11"/>
    <mergeCell ref="D9:D11"/>
    <mergeCell ref="E9:E11"/>
    <mergeCell ref="C9:C11"/>
    <mergeCell ref="A8:A11"/>
    <mergeCell ref="A1:P1"/>
    <mergeCell ref="A2:P2"/>
    <mergeCell ref="A3:P3"/>
    <mergeCell ref="A4:P4"/>
    <mergeCell ref="A6:P6"/>
    <mergeCell ref="A5:P5"/>
    <mergeCell ref="L9:L11"/>
    <mergeCell ref="N9:N11"/>
    <mergeCell ref="A7:P7"/>
    <mergeCell ref="P8:P11"/>
    <mergeCell ref="F9:F11"/>
    <mergeCell ref="G9:G11"/>
    <mergeCell ref="H9:H11"/>
    <mergeCell ref="C8:O8"/>
    <mergeCell ref="O9:O11"/>
  </mergeCells>
  <phoneticPr fontId="6" type="noConversion"/>
  <pageMargins left="0.39370078740157483" right="0.23622047244094491" top="0.98425196850393704" bottom="0.39370078740157483" header="0" footer="0"/>
  <pageSetup scale="58" orientation="landscape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K201"/>
  <sheetViews>
    <sheetView zoomScale="90" workbookViewId="0">
      <selection activeCell="G35" sqref="G35"/>
    </sheetView>
  </sheetViews>
  <sheetFormatPr baseColWidth="10" defaultRowHeight="15"/>
  <cols>
    <col min="1" max="1" width="4.5703125" style="13" customWidth="1"/>
    <col min="2" max="2" width="4.42578125" style="13" customWidth="1"/>
    <col min="3" max="4" width="4.5703125" style="13" customWidth="1"/>
    <col min="5" max="5" width="6.140625" style="13" customWidth="1"/>
    <col min="6" max="6" width="11" style="13" customWidth="1"/>
    <col min="7" max="7" width="50.5703125" style="3" customWidth="1"/>
    <col min="8" max="8" width="24.7109375" style="34" customWidth="1"/>
    <col min="9" max="9" width="1.28515625" style="89" customWidth="1"/>
    <col min="10" max="16384" width="11.42578125" style="89"/>
  </cols>
  <sheetData>
    <row r="1" spans="1:8" ht="18">
      <c r="A1" s="3"/>
      <c r="C1" s="21"/>
      <c r="D1" s="21"/>
      <c r="E1" s="21"/>
      <c r="F1" s="21"/>
      <c r="G1" s="21"/>
      <c r="H1" s="22" t="s">
        <v>31</v>
      </c>
    </row>
    <row r="2" spans="1:8" ht="18.75">
      <c r="A2" s="200" t="s">
        <v>102</v>
      </c>
      <c r="B2" s="201"/>
      <c r="C2" s="201"/>
      <c r="D2" s="201"/>
      <c r="E2" s="201"/>
      <c r="F2" s="201"/>
      <c r="G2" s="201"/>
      <c r="H2" s="201"/>
    </row>
    <row r="3" spans="1:8" ht="18.75">
      <c r="A3" s="200" t="s">
        <v>71</v>
      </c>
      <c r="B3" s="201"/>
      <c r="C3" s="201"/>
      <c r="D3" s="201"/>
      <c r="E3" s="201"/>
      <c r="F3" s="201"/>
      <c r="G3" s="201"/>
      <c r="H3" s="201"/>
    </row>
    <row r="4" spans="1:8" ht="18.75">
      <c r="A4" s="200" t="s">
        <v>3</v>
      </c>
      <c r="B4" s="201"/>
      <c r="C4" s="201"/>
      <c r="D4" s="201"/>
      <c r="E4" s="201"/>
      <c r="F4" s="201"/>
      <c r="G4" s="201"/>
      <c r="H4" s="201"/>
    </row>
    <row r="5" spans="1:8" ht="18.75">
      <c r="A5" s="200" t="s">
        <v>275</v>
      </c>
      <c r="B5" s="201"/>
      <c r="C5" s="201"/>
      <c r="D5" s="201"/>
      <c r="E5" s="201"/>
      <c r="F5" s="201"/>
      <c r="G5" s="201"/>
      <c r="H5" s="201"/>
    </row>
    <row r="6" spans="1:8" ht="18.75">
      <c r="A6" s="200" t="s">
        <v>4</v>
      </c>
      <c r="B6" s="201"/>
      <c r="C6" s="201"/>
      <c r="D6" s="201"/>
      <c r="E6" s="201"/>
      <c r="F6" s="201"/>
      <c r="G6" s="201"/>
      <c r="H6" s="201"/>
    </row>
    <row r="7" spans="1:8" ht="11.25" customHeight="1">
      <c r="A7" s="226"/>
      <c r="B7" s="227"/>
      <c r="C7" s="227"/>
      <c r="D7" s="227"/>
      <c r="E7" s="227"/>
      <c r="F7" s="227"/>
      <c r="G7" s="227"/>
      <c r="H7" s="227"/>
    </row>
    <row r="8" spans="1:8" ht="18.75">
      <c r="A8" s="223" t="s">
        <v>33</v>
      </c>
      <c r="B8" s="223"/>
      <c r="C8" s="223"/>
      <c r="D8" s="223"/>
      <c r="E8" s="223"/>
      <c r="F8" s="223"/>
      <c r="G8" s="223"/>
      <c r="H8" s="223"/>
    </row>
    <row r="9" spans="1:8" ht="18.75">
      <c r="A9" s="223" t="s">
        <v>47</v>
      </c>
      <c r="B9" s="223"/>
      <c r="C9" s="223"/>
      <c r="D9" s="223"/>
      <c r="E9" s="223"/>
      <c r="F9" s="223"/>
      <c r="G9" s="223"/>
      <c r="H9" s="223"/>
    </row>
    <row r="10" spans="1:8" ht="11.25" customHeight="1" thickBot="1">
      <c r="A10" s="85"/>
      <c r="B10" s="85"/>
      <c r="C10" s="85"/>
      <c r="D10" s="85"/>
      <c r="E10" s="85"/>
      <c r="F10" s="87"/>
      <c r="G10" s="87"/>
      <c r="H10" s="87"/>
    </row>
    <row r="11" spans="1:8" ht="30.75" customHeight="1" thickBot="1">
      <c r="A11" s="224" t="s">
        <v>0</v>
      </c>
      <c r="B11" s="225"/>
      <c r="C11" s="225"/>
      <c r="D11" s="225"/>
      <c r="E11" s="225"/>
      <c r="F11" s="83"/>
      <c r="G11" s="86"/>
      <c r="H11" s="27"/>
    </row>
    <row r="12" spans="1:8" ht="193.5" customHeight="1" thickBot="1">
      <c r="A12" s="28" t="s">
        <v>22</v>
      </c>
      <c r="B12" s="29" t="s">
        <v>23</v>
      </c>
      <c r="C12" s="29" t="s">
        <v>24</v>
      </c>
      <c r="D12" s="29" t="s">
        <v>29</v>
      </c>
      <c r="E12" s="30" t="s">
        <v>25</v>
      </c>
      <c r="F12" s="84" t="s">
        <v>26</v>
      </c>
      <c r="G12" s="168" t="s">
        <v>27</v>
      </c>
      <c r="H12" s="32" t="s">
        <v>36</v>
      </c>
    </row>
    <row r="13" spans="1:8" ht="15.75" customHeight="1">
      <c r="A13" s="90">
        <v>1</v>
      </c>
      <c r="B13" s="91" t="s">
        <v>41</v>
      </c>
      <c r="C13" s="91" t="s">
        <v>41</v>
      </c>
      <c r="D13" s="91" t="s">
        <v>42</v>
      </c>
      <c r="E13" s="91" t="s">
        <v>103</v>
      </c>
      <c r="F13" s="166">
        <f>Egresos!A12</f>
        <v>51101</v>
      </c>
      <c r="G13" s="70" t="str">
        <f>Egresos!B12</f>
        <v>Sueldos</v>
      </c>
      <c r="H13" s="167">
        <f>Egresos!D12</f>
        <v>27484</v>
      </c>
    </row>
    <row r="14" spans="1:8" ht="15.75" customHeight="1">
      <c r="A14" s="90">
        <v>1</v>
      </c>
      <c r="B14" s="91" t="s">
        <v>41</v>
      </c>
      <c r="C14" s="91" t="s">
        <v>41</v>
      </c>
      <c r="D14" s="91" t="s">
        <v>42</v>
      </c>
      <c r="E14" s="91" t="s">
        <v>103</v>
      </c>
      <c r="F14" s="166" t="str">
        <f>Egresos!A19</f>
        <v>51401</v>
      </c>
      <c r="G14" s="70" t="str">
        <f>Egresos!B19</f>
        <v>Por Remuneraciones Permanentes (ISSS)</v>
      </c>
      <c r="H14" s="167">
        <f>Egresos!D19</f>
        <v>1666</v>
      </c>
    </row>
    <row r="15" spans="1:8" ht="15.75" customHeight="1">
      <c r="A15" s="90">
        <v>1</v>
      </c>
      <c r="B15" s="91" t="s">
        <v>41</v>
      </c>
      <c r="C15" s="91" t="s">
        <v>41</v>
      </c>
      <c r="D15" s="91" t="s">
        <v>42</v>
      </c>
      <c r="E15" s="91" t="s">
        <v>103</v>
      </c>
      <c r="F15" s="166" t="str">
        <f>Egresos!A20</f>
        <v>51501</v>
      </c>
      <c r="G15" s="70" t="str">
        <f>Egresos!B20</f>
        <v>Por Remuneraciones Permanentes (AFP'S)</v>
      </c>
      <c r="H15" s="167">
        <f>Egresos!D20</f>
        <v>1540.88</v>
      </c>
    </row>
    <row r="16" spans="1:8" ht="15.75" customHeight="1">
      <c r="A16" s="90">
        <v>1</v>
      </c>
      <c r="B16" s="91" t="s">
        <v>41</v>
      </c>
      <c r="C16" s="91" t="s">
        <v>41</v>
      </c>
      <c r="D16" s="91" t="s">
        <v>42</v>
      </c>
      <c r="E16" s="91" t="s">
        <v>103</v>
      </c>
      <c r="F16" s="166" t="str">
        <f>Egresos!A21</f>
        <v>51601</v>
      </c>
      <c r="G16" s="70" t="str">
        <f>Egresos!B21</f>
        <v>Por Prestación de Servicios en el País</v>
      </c>
      <c r="H16" s="167">
        <f>Egresos!D21</f>
        <v>0</v>
      </c>
    </row>
    <row r="17" spans="1:8" ht="15.75" customHeight="1">
      <c r="A17" s="90">
        <v>1</v>
      </c>
      <c r="B17" s="91" t="s">
        <v>41</v>
      </c>
      <c r="C17" s="91" t="s">
        <v>41</v>
      </c>
      <c r="D17" s="91" t="s">
        <v>42</v>
      </c>
      <c r="E17" s="91" t="s">
        <v>103</v>
      </c>
      <c r="F17" s="166" t="str">
        <f>Egresos!A24</f>
        <v>51901</v>
      </c>
      <c r="G17" s="70" t="str">
        <f>Egresos!B24</f>
        <v>Honorarios</v>
      </c>
      <c r="H17" s="167">
        <f>Egresos!D24</f>
        <v>3000</v>
      </c>
    </row>
    <row r="18" spans="1:8" ht="15.75" customHeight="1">
      <c r="A18" s="90"/>
      <c r="B18" s="91"/>
      <c r="C18" s="91"/>
      <c r="D18" s="91"/>
      <c r="E18" s="91"/>
      <c r="F18" s="166" t="str">
        <f>Egresos!A25</f>
        <v>51999</v>
      </c>
      <c r="G18" s="70" t="str">
        <f>Egresos!B25</f>
        <v>Remuneraciones diversas</v>
      </c>
      <c r="H18" s="167">
        <f>Egresos!D25</f>
        <v>9600</v>
      </c>
    </row>
    <row r="19" spans="1:8" ht="15.75" customHeight="1">
      <c r="A19" s="90"/>
      <c r="B19" s="91"/>
      <c r="C19" s="91"/>
      <c r="D19" s="91"/>
      <c r="E19" s="91"/>
      <c r="F19" s="166" t="str">
        <f>Egresos!A47</f>
        <v>54205</v>
      </c>
      <c r="G19" s="70" t="str">
        <f>Egresos!B47</f>
        <v>Alumbrado público</v>
      </c>
      <c r="H19" s="167">
        <f>Egresos!D47</f>
        <v>30000</v>
      </c>
    </row>
    <row r="20" spans="1:8" ht="15.75" customHeight="1">
      <c r="A20" s="90"/>
      <c r="B20" s="91"/>
      <c r="C20" s="91"/>
      <c r="D20" s="91"/>
      <c r="E20" s="91"/>
      <c r="F20" s="166" t="str">
        <f>Egresos!A52</f>
        <v>54305</v>
      </c>
      <c r="G20" s="70" t="str">
        <f>Egresos!B52</f>
        <v>Servicios de publicidad</v>
      </c>
      <c r="H20" s="167">
        <f>Egresos!D52</f>
        <v>800</v>
      </c>
    </row>
    <row r="21" spans="1:8" ht="15.75" customHeight="1">
      <c r="A21" s="90"/>
      <c r="B21" s="91"/>
      <c r="C21" s="91"/>
      <c r="D21" s="91"/>
      <c r="E21" s="91"/>
      <c r="F21" s="166" t="str">
        <f>Egresos!A58</f>
        <v>54399</v>
      </c>
      <c r="G21" s="70" t="str">
        <f>Egresos!B58</f>
        <v>Serv. Generales de arrendamient. diversos</v>
      </c>
      <c r="H21" s="167">
        <f>Egresos!D58</f>
        <v>1000</v>
      </c>
    </row>
    <row r="22" spans="1:8" ht="15.75" customHeight="1">
      <c r="A22" s="90"/>
      <c r="B22" s="91"/>
      <c r="C22" s="91"/>
      <c r="D22" s="91"/>
      <c r="E22" s="91"/>
      <c r="F22" s="166" t="str">
        <f>Egresos!A74</f>
        <v>55603</v>
      </c>
      <c r="G22" s="70" t="str">
        <f>Egresos!B74</f>
        <v>Comisiones y gastos bancarios</v>
      </c>
      <c r="H22" s="167">
        <f>Egresos!D74</f>
        <v>50</v>
      </c>
    </row>
    <row r="23" spans="1:8" ht="15.75" customHeight="1">
      <c r="A23" s="90"/>
      <c r="B23" s="91"/>
      <c r="C23" s="91"/>
      <c r="D23" s="91"/>
      <c r="E23" s="91"/>
      <c r="F23" s="166" t="str">
        <f>Egresos!A75</f>
        <v>55799</v>
      </c>
      <c r="G23" s="70" t="str">
        <f>Egresos!B75</f>
        <v>Gastos diversos</v>
      </c>
      <c r="H23" s="167">
        <f>Egresos!D75</f>
        <v>21143.279999999999</v>
      </c>
    </row>
    <row r="24" spans="1:8" ht="15.75" customHeight="1">
      <c r="A24" s="90"/>
      <c r="B24" s="91"/>
      <c r="C24" s="91"/>
      <c r="D24" s="91"/>
      <c r="E24" s="91"/>
      <c r="F24" s="166" t="str">
        <f>Egresos!A77</f>
        <v>56303</v>
      </c>
      <c r="G24" s="70" t="str">
        <f>Egresos!B77</f>
        <v>A organismos sin fines de lucro</v>
      </c>
      <c r="H24" s="167">
        <f>Egresos!D77</f>
        <v>3000</v>
      </c>
    </row>
    <row r="25" spans="1:8" ht="15.75" customHeight="1">
      <c r="A25" s="90"/>
      <c r="B25" s="91"/>
      <c r="C25" s="91"/>
      <c r="D25" s="91"/>
      <c r="E25" s="91"/>
      <c r="F25" s="166" t="str">
        <f>Egresos!A78</f>
        <v>56304</v>
      </c>
      <c r="G25" s="70" t="str">
        <f>Egresos!B78</f>
        <v>A personas naturales</v>
      </c>
      <c r="H25" s="167">
        <f>Egresos!D78</f>
        <v>5000</v>
      </c>
    </row>
    <row r="26" spans="1:8" ht="15.75" customHeight="1">
      <c r="A26" s="90"/>
      <c r="B26" s="91"/>
      <c r="C26" s="91"/>
      <c r="D26" s="91"/>
      <c r="E26" s="91"/>
      <c r="F26" s="140"/>
      <c r="G26" s="121" t="s">
        <v>242</v>
      </c>
      <c r="H26" s="99">
        <f>SUM(H13:H25)</f>
        <v>104284.16</v>
      </c>
    </row>
    <row r="27" spans="1:8" ht="15.75" customHeight="1">
      <c r="A27" s="90"/>
      <c r="B27" s="91"/>
      <c r="C27" s="91"/>
      <c r="D27" s="91"/>
      <c r="E27" s="91"/>
      <c r="F27" s="141"/>
      <c r="G27" s="169"/>
      <c r="H27" s="92"/>
    </row>
    <row r="28" spans="1:8" ht="15.75" customHeight="1">
      <c r="A28" s="90">
        <v>1</v>
      </c>
      <c r="B28" s="91" t="s">
        <v>43</v>
      </c>
      <c r="C28" s="91" t="s">
        <v>43</v>
      </c>
      <c r="D28" s="91" t="s">
        <v>42</v>
      </c>
      <c r="E28" s="91" t="s">
        <v>103</v>
      </c>
      <c r="F28" s="65">
        <f>Egresos!A12</f>
        <v>51101</v>
      </c>
      <c r="G28" s="70" t="str">
        <f>Egresos!B12</f>
        <v>Sueldos</v>
      </c>
      <c r="H28" s="119">
        <f>Egresos!J12</f>
        <v>4140</v>
      </c>
    </row>
    <row r="29" spans="1:8" ht="15.75" customHeight="1">
      <c r="A29" s="90">
        <v>1</v>
      </c>
      <c r="B29" s="91" t="s">
        <v>43</v>
      </c>
      <c r="C29" s="91" t="s">
        <v>43</v>
      </c>
      <c r="D29" s="91" t="s">
        <v>42</v>
      </c>
      <c r="E29" s="91" t="s">
        <v>103</v>
      </c>
      <c r="F29" s="65">
        <f>Egresos!A13</f>
        <v>51103</v>
      </c>
      <c r="G29" s="70" t="str">
        <f>Egresos!B13</f>
        <v>Aguinaldos</v>
      </c>
      <c r="H29" s="119">
        <f>Egresos!J13</f>
        <v>345</v>
      </c>
    </row>
    <row r="30" spans="1:8" ht="15.75" customHeight="1">
      <c r="A30" s="90">
        <v>1</v>
      </c>
      <c r="B30" s="91" t="s">
        <v>43</v>
      </c>
      <c r="C30" s="91" t="s">
        <v>43</v>
      </c>
      <c r="D30" s="91" t="s">
        <v>42</v>
      </c>
      <c r="E30" s="91" t="s">
        <v>103</v>
      </c>
      <c r="F30" s="65" t="str">
        <f>Egresos!A15</f>
        <v>51107</v>
      </c>
      <c r="G30" s="70" t="str">
        <f>Egresos!B15</f>
        <v>Beneficios Adicionales</v>
      </c>
      <c r="H30" s="119">
        <f>Egresos!J15</f>
        <v>300</v>
      </c>
    </row>
    <row r="31" spans="1:8" ht="15.75" customHeight="1">
      <c r="A31" s="90"/>
      <c r="B31" s="91"/>
      <c r="C31" s="91"/>
      <c r="D31" s="91"/>
      <c r="E31" s="91"/>
      <c r="F31" s="65" t="str">
        <f>Egresos!A19</f>
        <v>51401</v>
      </c>
      <c r="G31" s="70" t="str">
        <f>Egresos!B19</f>
        <v>Por Remuneraciones Permanentes (ISSS)</v>
      </c>
      <c r="H31" s="119">
        <f>Egresos!J19</f>
        <v>350.96</v>
      </c>
    </row>
    <row r="32" spans="1:8" ht="15.75" customHeight="1">
      <c r="A32" s="90"/>
      <c r="B32" s="91"/>
      <c r="C32" s="91"/>
      <c r="D32" s="91"/>
      <c r="E32" s="91"/>
      <c r="F32" s="65" t="str">
        <f>Egresos!A20</f>
        <v>51501</v>
      </c>
      <c r="G32" s="70" t="str">
        <f>Egresos!B20</f>
        <v>Por Remuneraciones Permanentes (AFP'S)</v>
      </c>
      <c r="H32" s="119">
        <f>Egresos!J20</f>
        <v>320.88</v>
      </c>
    </row>
    <row r="33" spans="1:11" ht="15.75" customHeight="1">
      <c r="A33" s="90"/>
      <c r="B33" s="91"/>
      <c r="C33" s="91"/>
      <c r="D33" s="91"/>
      <c r="E33" s="91"/>
      <c r="F33" s="65">
        <f>Egresos!A33</f>
        <v>54110</v>
      </c>
      <c r="G33" s="70" t="str">
        <f>Egresos!B33</f>
        <v>Combustibles y Lubricantes</v>
      </c>
      <c r="H33" s="119">
        <f>Egresos!J33</f>
        <v>1000</v>
      </c>
    </row>
    <row r="34" spans="1:11" ht="15.75" customHeight="1">
      <c r="A34" s="90"/>
      <c r="B34" s="91"/>
      <c r="C34" s="91"/>
      <c r="D34" s="91"/>
      <c r="E34" s="91"/>
      <c r="F34" s="65" t="str">
        <f>Egresos!A51</f>
        <v>54304</v>
      </c>
      <c r="G34" s="70" t="str">
        <f>Egresos!B51</f>
        <v>Transportes fletes y almacenamientos</v>
      </c>
      <c r="H34" s="119">
        <f>Egresos!J51</f>
        <v>2400</v>
      </c>
    </row>
    <row r="35" spans="1:11" ht="15.75" customHeight="1">
      <c r="A35" s="90"/>
      <c r="B35" s="91"/>
      <c r="C35" s="91"/>
      <c r="D35" s="91"/>
      <c r="E35" s="91"/>
      <c r="F35" s="65" t="str">
        <f>Egresos!A56</f>
        <v>54314</v>
      </c>
      <c r="G35" s="70" t="str">
        <f>Egresos!B56</f>
        <v>Antenciones oficiales</v>
      </c>
      <c r="H35" s="119">
        <f>Egresos!J56</f>
        <v>3600</v>
      </c>
    </row>
    <row r="36" spans="1:11" ht="15.75" customHeight="1">
      <c r="A36" s="90"/>
      <c r="B36" s="91"/>
      <c r="C36" s="91"/>
      <c r="D36" s="91"/>
      <c r="E36" s="124"/>
      <c r="F36" s="141"/>
      <c r="G36" s="121" t="s">
        <v>242</v>
      </c>
      <c r="H36" s="99">
        <f>SUM(H28:H35)</f>
        <v>12456.84</v>
      </c>
    </row>
    <row r="37" spans="1:11" ht="16.5" customHeight="1" thickBot="1">
      <c r="A37" s="33"/>
      <c r="B37" s="23"/>
      <c r="C37" s="23"/>
      <c r="D37" s="23"/>
      <c r="E37" s="93"/>
      <c r="F37" s="142"/>
      <c r="G37" s="25" t="s">
        <v>28</v>
      </c>
      <c r="H37" s="98">
        <f>H26+H36</f>
        <v>116741</v>
      </c>
    </row>
    <row r="38" spans="1:11">
      <c r="A38" s="10"/>
      <c r="B38" s="10"/>
      <c r="C38" s="10"/>
      <c r="D38" s="10"/>
      <c r="E38" s="10"/>
      <c r="F38" s="143"/>
      <c r="H38" s="95"/>
    </row>
    <row r="39" spans="1:11">
      <c r="A39" s="82"/>
      <c r="B39" s="82"/>
      <c r="C39" s="82"/>
      <c r="D39" s="82"/>
      <c r="E39" s="82"/>
      <c r="F39" s="144"/>
      <c r="H39" s="129"/>
      <c r="K39" s="130"/>
    </row>
    <row r="40" spans="1:11" ht="19.5" customHeight="1">
      <c r="A40" s="96"/>
      <c r="B40" s="96"/>
      <c r="C40" s="96"/>
      <c r="D40" s="96"/>
      <c r="E40" s="96"/>
      <c r="F40" s="145"/>
    </row>
    <row r="41" spans="1:11">
      <c r="A41" s="82"/>
      <c r="B41" s="82"/>
      <c r="C41" s="82"/>
      <c r="D41" s="82"/>
      <c r="E41" s="82"/>
      <c r="F41" s="144"/>
      <c r="G41" s="82"/>
    </row>
    <row r="42" spans="1:11">
      <c r="A42" s="82"/>
      <c r="B42" s="82"/>
      <c r="C42" s="82"/>
      <c r="D42" s="82"/>
      <c r="E42" s="82"/>
      <c r="F42" s="144"/>
      <c r="G42" s="82"/>
    </row>
    <row r="43" spans="1:11">
      <c r="A43" s="82"/>
      <c r="B43" s="82"/>
      <c r="C43" s="82"/>
      <c r="D43" s="82"/>
      <c r="E43" s="82"/>
      <c r="F43" s="144"/>
      <c r="G43" s="82"/>
    </row>
    <row r="44" spans="1:11">
      <c r="A44" s="82"/>
      <c r="B44" s="82"/>
      <c r="C44" s="82"/>
      <c r="D44" s="82"/>
      <c r="E44" s="82"/>
      <c r="F44" s="144"/>
      <c r="G44" s="82"/>
    </row>
    <row r="45" spans="1:11">
      <c r="A45" s="82"/>
      <c r="B45" s="82"/>
      <c r="C45" s="82"/>
      <c r="D45" s="82"/>
      <c r="E45" s="82"/>
      <c r="F45" s="144"/>
      <c r="G45" s="82"/>
    </row>
    <row r="46" spans="1:11" ht="18">
      <c r="A46" s="16"/>
      <c r="B46" s="88"/>
      <c r="C46" s="88"/>
      <c r="D46" s="10"/>
      <c r="E46" s="10"/>
      <c r="F46" s="143"/>
    </row>
    <row r="47" spans="1:11" ht="18">
      <c r="A47" s="16"/>
      <c r="B47" s="88"/>
      <c r="C47" s="88"/>
      <c r="D47" s="10"/>
      <c r="E47" s="10"/>
      <c r="F47" s="143"/>
    </row>
    <row r="48" spans="1:11">
      <c r="A48" s="56"/>
      <c r="B48" s="57"/>
      <c r="C48" s="57"/>
      <c r="D48" s="58"/>
      <c r="E48" s="58"/>
      <c r="F48" s="146"/>
      <c r="G48" s="59"/>
      <c r="H48" s="60"/>
      <c r="I48" s="61"/>
    </row>
    <row r="49" spans="1:9">
      <c r="A49" s="56"/>
      <c r="B49" s="58"/>
      <c r="C49" s="58"/>
      <c r="D49" s="58"/>
      <c r="E49" s="58"/>
      <c r="F49" s="146"/>
      <c r="G49" s="59"/>
      <c r="H49" s="60"/>
      <c r="I49" s="61"/>
    </row>
    <row r="50" spans="1:9">
      <c r="A50" s="56"/>
      <c r="B50" s="58"/>
      <c r="C50" s="58"/>
      <c r="D50" s="58"/>
      <c r="E50" s="58"/>
      <c r="F50" s="146"/>
      <c r="G50" s="59"/>
      <c r="H50" s="60"/>
      <c r="I50" s="61"/>
    </row>
    <row r="51" spans="1:9">
      <c r="A51" s="56"/>
      <c r="B51" s="58"/>
      <c r="C51" s="58"/>
      <c r="D51" s="58"/>
      <c r="E51" s="58"/>
      <c r="F51" s="146"/>
      <c r="G51" s="59"/>
      <c r="H51" s="60"/>
      <c r="I51" s="61"/>
    </row>
    <row r="52" spans="1:9">
      <c r="A52" s="56"/>
      <c r="B52" s="58"/>
      <c r="C52" s="58"/>
      <c r="D52" s="58"/>
      <c r="E52" s="58"/>
      <c r="F52" s="146"/>
      <c r="G52" s="59"/>
      <c r="H52" s="60"/>
      <c r="I52" s="61"/>
    </row>
    <row r="53" spans="1:9">
      <c r="A53" s="56"/>
      <c r="B53" s="58"/>
      <c r="C53" s="58"/>
      <c r="D53" s="58"/>
      <c r="E53" s="58"/>
      <c r="F53" s="146"/>
      <c r="G53" s="59"/>
      <c r="H53" s="60"/>
      <c r="I53" s="61"/>
    </row>
    <row r="54" spans="1:9">
      <c r="A54" s="56"/>
      <c r="B54" s="58"/>
      <c r="C54" s="58"/>
      <c r="D54" s="58"/>
      <c r="E54" s="58"/>
      <c r="F54" s="146"/>
      <c r="G54" s="59"/>
      <c r="H54" s="60"/>
      <c r="I54" s="61"/>
    </row>
    <row r="55" spans="1:9">
      <c r="A55" s="62"/>
      <c r="B55" s="58"/>
      <c r="C55" s="58"/>
      <c r="D55" s="58"/>
      <c r="E55" s="58"/>
      <c r="F55" s="146"/>
      <c r="G55" s="59"/>
      <c r="H55" s="60"/>
      <c r="I55" s="61"/>
    </row>
    <row r="56" spans="1:9">
      <c r="A56" s="62"/>
      <c r="B56" s="58"/>
      <c r="C56" s="58"/>
      <c r="D56" s="58"/>
      <c r="E56" s="58"/>
      <c r="F56" s="146"/>
      <c r="G56" s="59"/>
      <c r="H56" s="60"/>
      <c r="I56" s="61"/>
    </row>
    <row r="57" spans="1:9">
      <c r="A57" s="63"/>
      <c r="B57" s="58"/>
      <c r="C57" s="58"/>
      <c r="D57" s="58"/>
      <c r="E57" s="58"/>
      <c r="F57" s="146"/>
      <c r="G57" s="59"/>
      <c r="H57" s="60"/>
      <c r="I57" s="61"/>
    </row>
    <row r="58" spans="1:9">
      <c r="A58" s="58"/>
      <c r="B58" s="58"/>
      <c r="C58" s="58"/>
      <c r="D58" s="58"/>
      <c r="E58" s="58"/>
      <c r="F58" s="146"/>
      <c r="G58" s="59"/>
      <c r="H58" s="60"/>
      <c r="I58" s="61"/>
    </row>
    <row r="59" spans="1:9">
      <c r="A59" s="64"/>
      <c r="B59" s="64"/>
      <c r="C59" s="64"/>
      <c r="D59" s="64"/>
      <c r="E59" s="64"/>
      <c r="F59" s="146"/>
      <c r="G59" s="59"/>
      <c r="H59" s="60"/>
      <c r="I59" s="61"/>
    </row>
    <row r="60" spans="1:9">
      <c r="A60" s="64"/>
      <c r="B60" s="64"/>
      <c r="C60" s="64"/>
      <c r="D60" s="64"/>
      <c r="E60" s="64"/>
      <c r="F60" s="146"/>
      <c r="G60" s="59"/>
      <c r="H60" s="60"/>
      <c r="I60" s="61"/>
    </row>
    <row r="61" spans="1:9">
      <c r="F61" s="143"/>
    </row>
    <row r="62" spans="1:9">
      <c r="F62" s="143"/>
    </row>
    <row r="63" spans="1:9">
      <c r="F63" s="143"/>
    </row>
    <row r="64" spans="1:9">
      <c r="F64" s="143"/>
    </row>
    <row r="65" spans="6:6">
      <c r="F65" s="143"/>
    </row>
    <row r="66" spans="6:6">
      <c r="F66" s="143"/>
    </row>
    <row r="67" spans="6:6">
      <c r="F67" s="143"/>
    </row>
    <row r="68" spans="6:6">
      <c r="F68" s="143"/>
    </row>
    <row r="69" spans="6:6">
      <c r="F69" s="143"/>
    </row>
    <row r="70" spans="6:6">
      <c r="F70" s="143"/>
    </row>
    <row r="71" spans="6:6">
      <c r="F71" s="143"/>
    </row>
    <row r="72" spans="6:6">
      <c r="F72" s="143"/>
    </row>
    <row r="73" spans="6:6">
      <c r="F73" s="143"/>
    </row>
    <row r="74" spans="6:6">
      <c r="F74" s="143"/>
    </row>
    <row r="75" spans="6:6">
      <c r="F75" s="143"/>
    </row>
    <row r="76" spans="6:6">
      <c r="F76" s="143"/>
    </row>
    <row r="77" spans="6:6">
      <c r="F77" s="143"/>
    </row>
    <row r="78" spans="6:6">
      <c r="F78" s="143"/>
    </row>
    <row r="79" spans="6:6">
      <c r="F79" s="143"/>
    </row>
    <row r="80" spans="6:6">
      <c r="F80" s="143"/>
    </row>
    <row r="81" spans="6:6">
      <c r="F81" s="143"/>
    </row>
    <row r="82" spans="6:6">
      <c r="F82" s="143"/>
    </row>
    <row r="83" spans="6:6">
      <c r="F83" s="143"/>
    </row>
    <row r="84" spans="6:6">
      <c r="F84" s="143"/>
    </row>
    <row r="85" spans="6:6">
      <c r="F85" s="143"/>
    </row>
    <row r="86" spans="6:6">
      <c r="F86" s="143"/>
    </row>
    <row r="87" spans="6:6">
      <c r="F87" s="143"/>
    </row>
    <row r="88" spans="6:6">
      <c r="F88" s="143"/>
    </row>
    <row r="89" spans="6:6">
      <c r="F89" s="143"/>
    </row>
    <row r="90" spans="6:6">
      <c r="F90" s="143"/>
    </row>
    <row r="91" spans="6:6">
      <c r="F91" s="143"/>
    </row>
    <row r="92" spans="6:6">
      <c r="F92" s="143"/>
    </row>
    <row r="93" spans="6:6">
      <c r="F93" s="143"/>
    </row>
    <row r="94" spans="6:6">
      <c r="F94" s="143"/>
    </row>
    <row r="95" spans="6:6">
      <c r="F95" s="143"/>
    </row>
    <row r="96" spans="6:6">
      <c r="F96" s="143"/>
    </row>
    <row r="97" spans="6:6">
      <c r="F97" s="143"/>
    </row>
    <row r="98" spans="6:6">
      <c r="F98" s="143"/>
    </row>
    <row r="99" spans="6:6">
      <c r="F99" s="143"/>
    </row>
    <row r="100" spans="6:6">
      <c r="F100" s="143"/>
    </row>
    <row r="101" spans="6:6">
      <c r="F101" s="143"/>
    </row>
    <row r="102" spans="6:6">
      <c r="F102" s="143"/>
    </row>
    <row r="103" spans="6:6">
      <c r="F103" s="143"/>
    </row>
    <row r="104" spans="6:6">
      <c r="F104" s="143"/>
    </row>
    <row r="105" spans="6:6">
      <c r="F105" s="143"/>
    </row>
    <row r="106" spans="6:6">
      <c r="F106" s="143"/>
    </row>
    <row r="107" spans="6:6">
      <c r="F107" s="143"/>
    </row>
    <row r="108" spans="6:6">
      <c r="F108" s="143"/>
    </row>
    <row r="109" spans="6:6">
      <c r="F109" s="143"/>
    </row>
    <row r="110" spans="6:6">
      <c r="F110" s="143"/>
    </row>
    <row r="111" spans="6:6">
      <c r="F111" s="143"/>
    </row>
    <row r="112" spans="6:6">
      <c r="F112" s="143"/>
    </row>
    <row r="113" spans="6:6">
      <c r="F113" s="143"/>
    </row>
    <row r="114" spans="6:6">
      <c r="F114" s="143"/>
    </row>
    <row r="115" spans="6:6">
      <c r="F115" s="143"/>
    </row>
    <row r="116" spans="6:6">
      <c r="F116" s="143"/>
    </row>
    <row r="117" spans="6:6">
      <c r="F117" s="143"/>
    </row>
    <row r="118" spans="6:6">
      <c r="F118" s="143"/>
    </row>
    <row r="119" spans="6:6">
      <c r="F119" s="143"/>
    </row>
    <row r="120" spans="6:6">
      <c r="F120" s="143"/>
    </row>
    <row r="121" spans="6:6">
      <c r="F121" s="143"/>
    </row>
    <row r="122" spans="6:6">
      <c r="F122" s="143"/>
    </row>
    <row r="123" spans="6:6">
      <c r="F123" s="143"/>
    </row>
    <row r="124" spans="6:6">
      <c r="F124" s="143"/>
    </row>
    <row r="125" spans="6:6">
      <c r="F125" s="143"/>
    </row>
    <row r="126" spans="6:6">
      <c r="F126" s="143"/>
    </row>
    <row r="127" spans="6:6">
      <c r="F127" s="143"/>
    </row>
    <row r="128" spans="6:6">
      <c r="F128" s="143"/>
    </row>
    <row r="129" spans="6:6">
      <c r="F129" s="143"/>
    </row>
    <row r="130" spans="6:6">
      <c r="F130" s="143"/>
    </row>
    <row r="131" spans="6:6">
      <c r="F131" s="143"/>
    </row>
    <row r="132" spans="6:6">
      <c r="F132" s="143"/>
    </row>
    <row r="133" spans="6:6">
      <c r="F133" s="143"/>
    </row>
    <row r="134" spans="6:6">
      <c r="F134" s="143"/>
    </row>
    <row r="135" spans="6:6">
      <c r="F135" s="143"/>
    </row>
    <row r="136" spans="6:6">
      <c r="F136" s="143"/>
    </row>
    <row r="137" spans="6:6">
      <c r="F137" s="143"/>
    </row>
    <row r="138" spans="6:6">
      <c r="F138" s="143"/>
    </row>
    <row r="139" spans="6:6">
      <c r="F139" s="143"/>
    </row>
    <row r="140" spans="6:6">
      <c r="F140" s="143"/>
    </row>
    <row r="141" spans="6:6">
      <c r="F141" s="143"/>
    </row>
    <row r="142" spans="6:6">
      <c r="F142" s="143"/>
    </row>
    <row r="143" spans="6:6">
      <c r="F143" s="143"/>
    </row>
    <row r="144" spans="6:6">
      <c r="F144" s="143"/>
    </row>
    <row r="145" spans="6:6">
      <c r="F145" s="143"/>
    </row>
    <row r="146" spans="6:6">
      <c r="F146" s="143"/>
    </row>
    <row r="147" spans="6:6">
      <c r="F147" s="143"/>
    </row>
    <row r="148" spans="6:6">
      <c r="F148" s="143"/>
    </row>
    <row r="149" spans="6:6">
      <c r="F149" s="143"/>
    </row>
    <row r="150" spans="6:6">
      <c r="F150" s="143"/>
    </row>
    <row r="151" spans="6:6">
      <c r="F151" s="143"/>
    </row>
    <row r="152" spans="6:6">
      <c r="F152" s="143"/>
    </row>
    <row r="153" spans="6:6">
      <c r="F153" s="143"/>
    </row>
    <row r="154" spans="6:6">
      <c r="F154" s="143"/>
    </row>
    <row r="155" spans="6:6">
      <c r="F155" s="143"/>
    </row>
    <row r="156" spans="6:6">
      <c r="F156" s="143"/>
    </row>
    <row r="157" spans="6:6">
      <c r="F157" s="143"/>
    </row>
    <row r="158" spans="6:6">
      <c r="F158" s="143"/>
    </row>
    <row r="159" spans="6:6">
      <c r="F159" s="143"/>
    </row>
    <row r="160" spans="6:6">
      <c r="F160" s="143"/>
    </row>
    <row r="161" spans="6:6">
      <c r="F161" s="143"/>
    </row>
    <row r="162" spans="6:6">
      <c r="F162" s="143"/>
    </row>
    <row r="163" spans="6:6">
      <c r="F163" s="143"/>
    </row>
    <row r="164" spans="6:6">
      <c r="F164" s="143"/>
    </row>
    <row r="165" spans="6:6">
      <c r="F165" s="143"/>
    </row>
    <row r="166" spans="6:6">
      <c r="F166" s="143"/>
    </row>
    <row r="167" spans="6:6">
      <c r="F167" s="143"/>
    </row>
    <row r="168" spans="6:6">
      <c r="F168" s="143"/>
    </row>
    <row r="169" spans="6:6">
      <c r="F169" s="143"/>
    </row>
    <row r="170" spans="6:6">
      <c r="F170" s="143"/>
    </row>
    <row r="171" spans="6:6">
      <c r="F171" s="143"/>
    </row>
    <row r="172" spans="6:6">
      <c r="F172" s="143"/>
    </row>
    <row r="173" spans="6:6">
      <c r="F173" s="143"/>
    </row>
    <row r="174" spans="6:6">
      <c r="F174" s="143"/>
    </row>
    <row r="175" spans="6:6">
      <c r="F175" s="143"/>
    </row>
    <row r="176" spans="6:6">
      <c r="F176" s="143"/>
    </row>
    <row r="177" spans="6:6">
      <c r="F177" s="143"/>
    </row>
    <row r="178" spans="6:6">
      <c r="F178" s="143"/>
    </row>
    <row r="179" spans="6:6">
      <c r="F179" s="143"/>
    </row>
    <row r="180" spans="6:6">
      <c r="F180" s="143"/>
    </row>
    <row r="181" spans="6:6">
      <c r="F181" s="143"/>
    </row>
    <row r="182" spans="6:6">
      <c r="F182" s="143"/>
    </row>
    <row r="183" spans="6:6">
      <c r="F183" s="143"/>
    </row>
    <row r="184" spans="6:6">
      <c r="F184" s="143"/>
    </row>
    <row r="185" spans="6:6">
      <c r="F185" s="143"/>
    </row>
    <row r="186" spans="6:6">
      <c r="F186" s="143"/>
    </row>
    <row r="187" spans="6:6">
      <c r="F187" s="143"/>
    </row>
    <row r="188" spans="6:6">
      <c r="F188" s="143"/>
    </row>
    <row r="189" spans="6:6">
      <c r="F189" s="143"/>
    </row>
    <row r="190" spans="6:6">
      <c r="F190" s="143"/>
    </row>
    <row r="191" spans="6:6">
      <c r="F191" s="143"/>
    </row>
    <row r="192" spans="6:6">
      <c r="F192" s="143"/>
    </row>
    <row r="193" spans="6:6">
      <c r="F193" s="143"/>
    </row>
    <row r="194" spans="6:6">
      <c r="F194" s="143"/>
    </row>
    <row r="195" spans="6:6">
      <c r="F195" s="143"/>
    </row>
    <row r="196" spans="6:6">
      <c r="F196" s="143"/>
    </row>
    <row r="197" spans="6:6">
      <c r="F197" s="143"/>
    </row>
    <row r="198" spans="6:6">
      <c r="F198" s="143"/>
    </row>
    <row r="199" spans="6:6">
      <c r="F199" s="143"/>
    </row>
    <row r="200" spans="6:6">
      <c r="F200" s="143"/>
    </row>
    <row r="201" spans="6:6">
      <c r="F201" s="143"/>
    </row>
  </sheetData>
  <sheetProtection formatCells="0" formatColumns="0" autoFilter="0" pivotTables="0"/>
  <protectedRanges>
    <protectedRange sqref="H26:H27 H36:H131" name="Rango1_1"/>
  </protectedRanges>
  <autoFilter ref="A12:H30"/>
  <mergeCells count="9">
    <mergeCell ref="A8:H8"/>
    <mergeCell ref="A11:E11"/>
    <mergeCell ref="A6:H6"/>
    <mergeCell ref="A9:H9"/>
    <mergeCell ref="A2:H2"/>
    <mergeCell ref="A3:H3"/>
    <mergeCell ref="A4:H4"/>
    <mergeCell ref="A5:H5"/>
    <mergeCell ref="A7:H7"/>
  </mergeCells>
  <phoneticPr fontId="6" type="noConversion"/>
  <pageMargins left="1.1811023622047245" right="0.59055118110236227" top="0.39370078740157483" bottom="0.59055118110236227" header="0" footer="0"/>
  <pageSetup scale="75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083"/>
  <sheetViews>
    <sheetView topLeftCell="A52" zoomScale="130" zoomScaleNormal="130" workbookViewId="0">
      <selection activeCell="I4" sqref="I1:I1048576"/>
    </sheetView>
  </sheetViews>
  <sheetFormatPr baseColWidth="10" defaultRowHeight="15"/>
  <cols>
    <col min="1" max="1" width="4.5703125" style="13" customWidth="1"/>
    <col min="2" max="2" width="4.42578125" style="13" customWidth="1"/>
    <col min="3" max="4" width="4.5703125" style="13" customWidth="1"/>
    <col min="5" max="5" width="6.140625" style="13" customWidth="1"/>
    <col min="6" max="6" width="11" style="13" customWidth="1"/>
    <col min="7" max="7" width="50.5703125" style="3" customWidth="1"/>
    <col min="8" max="8" width="24.85546875" style="34" customWidth="1"/>
    <col min="9" max="16384" width="11.42578125" style="26"/>
  </cols>
  <sheetData>
    <row r="1" spans="1:9" ht="18">
      <c r="A1" s="3"/>
      <c r="C1" s="21"/>
      <c r="D1" s="21"/>
      <c r="E1" s="21"/>
      <c r="F1" s="21"/>
      <c r="G1" s="21"/>
      <c r="H1" s="22" t="s">
        <v>31</v>
      </c>
    </row>
    <row r="2" spans="1:9" ht="18.75">
      <c r="A2" s="200" t="s">
        <v>102</v>
      </c>
      <c r="B2" s="232"/>
      <c r="C2" s="232"/>
      <c r="D2" s="232"/>
      <c r="E2" s="232"/>
      <c r="F2" s="232"/>
      <c r="G2" s="232"/>
      <c r="H2" s="232"/>
    </row>
    <row r="3" spans="1:9" ht="18.75">
      <c r="A3" s="200" t="s">
        <v>71</v>
      </c>
      <c r="B3" s="232"/>
      <c r="C3" s="232"/>
      <c r="D3" s="232"/>
      <c r="E3" s="232"/>
      <c r="F3" s="232"/>
      <c r="G3" s="232"/>
      <c r="H3" s="232"/>
    </row>
    <row r="4" spans="1:9" ht="18.75">
      <c r="A4" s="200" t="s">
        <v>3</v>
      </c>
      <c r="B4" s="232"/>
      <c r="C4" s="232"/>
      <c r="D4" s="232"/>
      <c r="E4" s="232"/>
      <c r="F4" s="232"/>
      <c r="G4" s="232"/>
      <c r="H4" s="232"/>
    </row>
    <row r="5" spans="1:9" ht="18.75">
      <c r="A5" s="200" t="s">
        <v>275</v>
      </c>
      <c r="B5" s="232"/>
      <c r="C5" s="232"/>
      <c r="D5" s="232"/>
      <c r="E5" s="232"/>
      <c r="F5" s="232"/>
      <c r="G5" s="232"/>
      <c r="H5" s="232"/>
    </row>
    <row r="6" spans="1:9" ht="18.75">
      <c r="A6" s="200" t="s">
        <v>4</v>
      </c>
      <c r="B6" s="232"/>
      <c r="C6" s="232"/>
      <c r="D6" s="232"/>
      <c r="E6" s="232"/>
      <c r="F6" s="232"/>
      <c r="G6" s="232"/>
      <c r="H6" s="232"/>
    </row>
    <row r="7" spans="1:9" ht="14.25" customHeight="1">
      <c r="A7" s="226"/>
      <c r="B7" s="233"/>
      <c r="C7" s="233"/>
      <c r="D7" s="233"/>
      <c r="E7" s="233"/>
      <c r="F7" s="233"/>
      <c r="G7" s="233"/>
      <c r="H7" s="233"/>
    </row>
    <row r="8" spans="1:9" ht="18.75">
      <c r="A8" s="223" t="s">
        <v>33</v>
      </c>
      <c r="B8" s="223"/>
      <c r="C8" s="223"/>
      <c r="D8" s="223"/>
      <c r="E8" s="223"/>
      <c r="F8" s="223"/>
      <c r="G8" s="223"/>
      <c r="H8" s="223"/>
    </row>
    <row r="9" spans="1:9" ht="19.5" thickBot="1">
      <c r="A9" s="188" t="s">
        <v>48</v>
      </c>
      <c r="B9" s="188"/>
      <c r="C9" s="188"/>
      <c r="D9" s="188"/>
      <c r="E9" s="188"/>
      <c r="F9" s="188"/>
      <c r="G9" s="188"/>
      <c r="H9" s="188"/>
    </row>
    <row r="10" spans="1:9" ht="32.25" customHeight="1" thickBot="1">
      <c r="A10" s="224" t="s">
        <v>0</v>
      </c>
      <c r="B10" s="229"/>
      <c r="C10" s="229"/>
      <c r="D10" s="229"/>
      <c r="E10" s="230"/>
      <c r="F10" s="186" t="s">
        <v>26</v>
      </c>
      <c r="G10" s="162"/>
      <c r="H10" s="27"/>
    </row>
    <row r="11" spans="1:9" ht="200.25" customHeight="1">
      <c r="A11" s="40" t="s">
        <v>22</v>
      </c>
      <c r="B11" s="41" t="s">
        <v>23</v>
      </c>
      <c r="C11" s="41" t="s">
        <v>24</v>
      </c>
      <c r="D11" s="41" t="s">
        <v>29</v>
      </c>
      <c r="E11" s="42" t="s">
        <v>25</v>
      </c>
      <c r="F11" s="231"/>
      <c r="G11" s="165" t="s">
        <v>27</v>
      </c>
      <c r="H11" s="163" t="s">
        <v>36</v>
      </c>
    </row>
    <row r="12" spans="1:9" ht="15.75" customHeight="1">
      <c r="A12" s="35">
        <v>1</v>
      </c>
      <c r="B12" s="36" t="s">
        <v>41</v>
      </c>
      <c r="C12" s="36" t="s">
        <v>41</v>
      </c>
      <c r="D12" s="36" t="s">
        <v>44</v>
      </c>
      <c r="E12" s="36" t="s">
        <v>45</v>
      </c>
      <c r="F12" s="170">
        <f>Egresos!A12</f>
        <v>51101</v>
      </c>
      <c r="G12" s="174" t="str">
        <f>Egresos!B12</f>
        <v>Sueldos</v>
      </c>
      <c r="H12" s="171">
        <f>Egresos!C12</f>
        <v>64568</v>
      </c>
      <c r="I12" s="228"/>
    </row>
    <row r="13" spans="1:9" ht="15.75" customHeight="1">
      <c r="A13" s="35">
        <v>1</v>
      </c>
      <c r="B13" s="36" t="s">
        <v>41</v>
      </c>
      <c r="C13" s="36" t="s">
        <v>41</v>
      </c>
      <c r="D13" s="36" t="s">
        <v>44</v>
      </c>
      <c r="E13" s="36" t="s">
        <v>45</v>
      </c>
      <c r="F13" s="170">
        <f>Egresos!A13</f>
        <v>51103</v>
      </c>
      <c r="G13" s="174" t="str">
        <f>Egresos!B13</f>
        <v>Aguinaldos</v>
      </c>
      <c r="H13" s="171">
        <f>Egresos!C13</f>
        <v>1825.04</v>
      </c>
      <c r="I13" s="228"/>
    </row>
    <row r="14" spans="1:9" ht="15.75" customHeight="1">
      <c r="A14" s="35">
        <v>1</v>
      </c>
      <c r="B14" s="36" t="s">
        <v>41</v>
      </c>
      <c r="C14" s="36" t="s">
        <v>41</v>
      </c>
      <c r="D14" s="36" t="s">
        <v>44</v>
      </c>
      <c r="E14" s="36" t="s">
        <v>45</v>
      </c>
      <c r="F14" s="170" t="str">
        <f>Egresos!A15</f>
        <v>51107</v>
      </c>
      <c r="G14" s="174" t="str">
        <f>Egresos!B15</f>
        <v>Beneficios Adicionales</v>
      </c>
      <c r="H14" s="171">
        <f>Egresos!C15</f>
        <v>900</v>
      </c>
      <c r="I14" s="228"/>
    </row>
    <row r="15" spans="1:9" ht="15.75" customHeight="1">
      <c r="A15" s="35">
        <v>1</v>
      </c>
      <c r="B15" s="36" t="s">
        <v>41</v>
      </c>
      <c r="C15" s="36" t="s">
        <v>41</v>
      </c>
      <c r="D15" s="36" t="s">
        <v>44</v>
      </c>
      <c r="E15" s="36" t="s">
        <v>45</v>
      </c>
      <c r="F15" s="170" t="str">
        <f>Egresos!A19</f>
        <v>51401</v>
      </c>
      <c r="G15" s="174" t="str">
        <f>Egresos!B19</f>
        <v>Por Remuneraciones Permanentes (ISSS)</v>
      </c>
      <c r="H15" s="171">
        <f>Egresos!C19</f>
        <v>4873.92</v>
      </c>
    </row>
    <row r="16" spans="1:9" ht="15.75" customHeight="1">
      <c r="A16" s="35">
        <v>1</v>
      </c>
      <c r="B16" s="36" t="s">
        <v>41</v>
      </c>
      <c r="C16" s="36" t="s">
        <v>41</v>
      </c>
      <c r="D16" s="36" t="s">
        <v>44</v>
      </c>
      <c r="E16" s="36" t="s">
        <v>45</v>
      </c>
      <c r="F16" s="170" t="str">
        <f>Egresos!A20</f>
        <v>51501</v>
      </c>
      <c r="G16" s="174" t="str">
        <f>Egresos!B20</f>
        <v>Por Remuneraciones Permanentes (AFP'S)</v>
      </c>
      <c r="H16" s="171">
        <f>Egresos!C20</f>
        <v>3825.76</v>
      </c>
    </row>
    <row r="17" spans="1:8" ht="15.75" customHeight="1">
      <c r="A17" s="35">
        <v>1</v>
      </c>
      <c r="B17" s="36" t="s">
        <v>41</v>
      </c>
      <c r="C17" s="36" t="s">
        <v>41</v>
      </c>
      <c r="D17" s="36" t="s">
        <v>44</v>
      </c>
      <c r="E17" s="36" t="s">
        <v>45</v>
      </c>
      <c r="F17" s="170" t="str">
        <f>Egresos!A24</f>
        <v>51901</v>
      </c>
      <c r="G17" s="174" t="str">
        <f>Egresos!B24</f>
        <v>Honorarios</v>
      </c>
      <c r="H17" s="171">
        <f>Egresos!C24</f>
        <v>8052</v>
      </c>
    </row>
    <row r="18" spans="1:8" ht="15.75" customHeight="1">
      <c r="A18" s="35">
        <v>1</v>
      </c>
      <c r="B18" s="36" t="s">
        <v>41</v>
      </c>
      <c r="C18" s="36" t="s">
        <v>41</v>
      </c>
      <c r="D18" s="36" t="s">
        <v>44</v>
      </c>
      <c r="E18" s="36" t="s">
        <v>45</v>
      </c>
      <c r="F18" s="170" t="str">
        <f>Egresos!A29</f>
        <v>54105</v>
      </c>
      <c r="G18" s="174" t="str">
        <f>Egresos!B29</f>
        <v>Productos de papel y carton</v>
      </c>
      <c r="H18" s="171">
        <f>Egresos!C29</f>
        <v>148.30000000000001</v>
      </c>
    </row>
    <row r="19" spans="1:8" ht="15.75" customHeight="1">
      <c r="A19" s="35">
        <v>1</v>
      </c>
      <c r="B19" s="36" t="s">
        <v>41</v>
      </c>
      <c r="C19" s="36" t="s">
        <v>41</v>
      </c>
      <c r="D19" s="36" t="s">
        <v>44</v>
      </c>
      <c r="E19" s="36" t="s">
        <v>45</v>
      </c>
      <c r="F19" s="170">
        <f>Egresos!A33</f>
        <v>54110</v>
      </c>
      <c r="G19" s="174" t="str">
        <f>Egresos!B33</f>
        <v>Combustibles y Lubricantes</v>
      </c>
      <c r="H19" s="171">
        <f>Egresos!C33</f>
        <v>7200</v>
      </c>
    </row>
    <row r="20" spans="1:8" ht="15.75" customHeight="1">
      <c r="A20" s="35">
        <v>1</v>
      </c>
      <c r="B20" s="36" t="s">
        <v>41</v>
      </c>
      <c r="C20" s="36" t="s">
        <v>41</v>
      </c>
      <c r="D20" s="36" t="s">
        <v>44</v>
      </c>
      <c r="E20" s="36" t="s">
        <v>45</v>
      </c>
      <c r="F20" s="170" t="str">
        <f>Egresos!A36</f>
        <v>54114</v>
      </c>
      <c r="G20" s="174" t="str">
        <f>Egresos!B36</f>
        <v>Materiales de oficina</v>
      </c>
      <c r="H20" s="171">
        <f>Egresos!C36</f>
        <v>46.8</v>
      </c>
    </row>
    <row r="21" spans="1:8" ht="15.75" customHeight="1">
      <c r="A21" s="35">
        <v>1</v>
      </c>
      <c r="B21" s="36" t="s">
        <v>41</v>
      </c>
      <c r="C21" s="36" t="s">
        <v>41</v>
      </c>
      <c r="D21" s="36" t="s">
        <v>44</v>
      </c>
      <c r="E21" s="36" t="s">
        <v>45</v>
      </c>
      <c r="F21" s="170" t="str">
        <f>Egresos!A37</f>
        <v>54115</v>
      </c>
      <c r="G21" s="174" t="str">
        <f>Egresos!B37</f>
        <v>Materiales Informaticos</v>
      </c>
      <c r="H21" s="171">
        <f>Egresos!C37</f>
        <v>104</v>
      </c>
    </row>
    <row r="22" spans="1:8" ht="15.75" customHeight="1">
      <c r="A22" s="35">
        <v>1</v>
      </c>
      <c r="B22" s="36" t="s">
        <v>41</v>
      </c>
      <c r="C22" s="36" t="s">
        <v>41</v>
      </c>
      <c r="D22" s="36" t="s">
        <v>44</v>
      </c>
      <c r="E22" s="36" t="s">
        <v>45</v>
      </c>
      <c r="F22" s="170" t="str">
        <f>Egresos!A45</f>
        <v>54203</v>
      </c>
      <c r="G22" s="174" t="str">
        <f>Egresos!B45</f>
        <v>Servicios de telecomunicaciones</v>
      </c>
      <c r="H22" s="171">
        <f>Egresos!C45</f>
        <v>13200</v>
      </c>
    </row>
    <row r="23" spans="1:8" ht="15.75" customHeight="1">
      <c r="A23" s="35">
        <v>1</v>
      </c>
      <c r="B23" s="36" t="s">
        <v>41</v>
      </c>
      <c r="C23" s="36" t="s">
        <v>41</v>
      </c>
      <c r="D23" s="36" t="s">
        <v>44</v>
      </c>
      <c r="E23" s="36" t="s">
        <v>45</v>
      </c>
      <c r="F23" s="170" t="str">
        <f>Egresos!A48</f>
        <v>54301</v>
      </c>
      <c r="G23" s="174" t="str">
        <f>Egresos!B48</f>
        <v>Mant. y reparacion de bienes muebles</v>
      </c>
      <c r="H23" s="171">
        <f>Egresos!C48</f>
        <v>3360</v>
      </c>
    </row>
    <row r="24" spans="1:8" ht="15.75" customHeight="1">
      <c r="A24" s="35">
        <v>1</v>
      </c>
      <c r="B24" s="36" t="s">
        <v>41</v>
      </c>
      <c r="C24" s="36" t="s">
        <v>41</v>
      </c>
      <c r="D24" s="36" t="s">
        <v>44</v>
      </c>
      <c r="E24" s="36" t="s">
        <v>45</v>
      </c>
      <c r="F24" s="170" t="str">
        <f>Egresos!A49</f>
        <v>54302</v>
      </c>
      <c r="G24" s="174" t="str">
        <f>Egresos!B49</f>
        <v>Mantenimiento y reparación de vehículos</v>
      </c>
      <c r="H24" s="171">
        <f>Egresos!C49</f>
        <v>5000</v>
      </c>
    </row>
    <row r="25" spans="1:8" ht="15.75" customHeight="1">
      <c r="A25" s="35">
        <v>1</v>
      </c>
      <c r="B25" s="36" t="s">
        <v>41</v>
      </c>
      <c r="C25" s="36" t="s">
        <v>41</v>
      </c>
      <c r="D25" s="36" t="s">
        <v>44</v>
      </c>
      <c r="E25" s="36" t="s">
        <v>45</v>
      </c>
      <c r="F25" s="170" t="str">
        <f>Egresos!A71</f>
        <v>55508</v>
      </c>
      <c r="G25" s="174" t="str">
        <f>Egresos!B71</f>
        <v>Derechos</v>
      </c>
      <c r="H25" s="171">
        <f>Egresos!C71</f>
        <v>35</v>
      </c>
    </row>
    <row r="26" spans="1:8" ht="15.75" customHeight="1">
      <c r="A26" s="35">
        <v>1</v>
      </c>
      <c r="B26" s="36" t="s">
        <v>41</v>
      </c>
      <c r="C26" s="36" t="s">
        <v>41</v>
      </c>
      <c r="D26" s="36" t="s">
        <v>44</v>
      </c>
      <c r="E26" s="36" t="s">
        <v>45</v>
      </c>
      <c r="F26" s="170" t="str">
        <f>Egresos!A72</f>
        <v>55601</v>
      </c>
      <c r="G26" s="174" t="str">
        <f>Egresos!B72</f>
        <v>Primas y gastos de seguros de personas</v>
      </c>
      <c r="H26" s="171">
        <f>Egresos!C72</f>
        <v>2560</v>
      </c>
    </row>
    <row r="27" spans="1:8" ht="15.75" customHeight="1">
      <c r="A27" s="35">
        <v>1</v>
      </c>
      <c r="B27" s="36" t="s">
        <v>41</v>
      </c>
      <c r="C27" s="36" t="s">
        <v>41</v>
      </c>
      <c r="D27" s="36" t="s">
        <v>44</v>
      </c>
      <c r="E27" s="36" t="s">
        <v>45</v>
      </c>
      <c r="F27" s="170" t="str">
        <f>Egresos!A75</f>
        <v>55799</v>
      </c>
      <c r="G27" s="174" t="str">
        <f>Egresos!B75</f>
        <v>Gastos diversos</v>
      </c>
      <c r="H27" s="171">
        <f>Egresos!C75</f>
        <v>26378.65</v>
      </c>
    </row>
    <row r="28" spans="1:8" ht="15.75" customHeight="1">
      <c r="A28" s="35">
        <v>1</v>
      </c>
      <c r="B28" s="36" t="s">
        <v>41</v>
      </c>
      <c r="C28" s="36" t="s">
        <v>41</v>
      </c>
      <c r="D28" s="36" t="s">
        <v>44</v>
      </c>
      <c r="E28" s="36" t="s">
        <v>45</v>
      </c>
      <c r="F28" s="170" t="str">
        <f>Egresos!A76</f>
        <v>56201</v>
      </c>
      <c r="G28" s="174" t="str">
        <f>Egresos!B76</f>
        <v>Transferencias corrientes al sector público</v>
      </c>
      <c r="H28" s="171">
        <f>Egresos!C76</f>
        <v>6918.24</v>
      </c>
    </row>
    <row r="29" spans="1:8" ht="15.75" customHeight="1">
      <c r="A29" s="35">
        <v>1</v>
      </c>
      <c r="B29" s="36" t="s">
        <v>41</v>
      </c>
      <c r="C29" s="36" t="s">
        <v>41</v>
      </c>
      <c r="D29" s="36" t="s">
        <v>44</v>
      </c>
      <c r="E29" s="36" t="s">
        <v>45</v>
      </c>
      <c r="F29" s="170" t="str">
        <f>Egresos!A77</f>
        <v>56303</v>
      </c>
      <c r="G29" s="174" t="str">
        <f>Egresos!B77</f>
        <v>A organismos sin fines de lucro</v>
      </c>
      <c r="H29" s="171">
        <f>Egresos!C77</f>
        <v>2700</v>
      </c>
    </row>
    <row r="30" spans="1:8" ht="15.75" customHeight="1">
      <c r="A30" s="35">
        <v>1</v>
      </c>
      <c r="B30" s="36" t="s">
        <v>41</v>
      </c>
      <c r="C30" s="36" t="s">
        <v>41</v>
      </c>
      <c r="D30" s="36" t="s">
        <v>44</v>
      </c>
      <c r="E30" s="36" t="s">
        <v>45</v>
      </c>
      <c r="F30" s="170" t="str">
        <f>Egresos!A82</f>
        <v>61104</v>
      </c>
      <c r="G30" s="174" t="str">
        <f>Egresos!B82</f>
        <v>Equipos informáticos</v>
      </c>
      <c r="H30" s="171">
        <f>Egresos!C82</f>
        <v>850</v>
      </c>
    </row>
    <row r="31" spans="1:8" ht="15.75" customHeight="1">
      <c r="A31" s="35"/>
      <c r="B31" s="36"/>
      <c r="C31" s="36"/>
      <c r="D31" s="36"/>
      <c r="E31" s="36"/>
      <c r="F31" s="166"/>
      <c r="G31" s="175" t="s">
        <v>243</v>
      </c>
      <c r="H31" s="172">
        <f>SUM(H12:H30)</f>
        <v>152545.71</v>
      </c>
    </row>
    <row r="32" spans="1:8" ht="15.75" customHeight="1">
      <c r="A32" s="35">
        <v>1</v>
      </c>
      <c r="B32" s="36" t="s">
        <v>41</v>
      </c>
      <c r="C32" s="36" t="s">
        <v>43</v>
      </c>
      <c r="D32" s="36" t="s">
        <v>44</v>
      </c>
      <c r="E32" s="36" t="s">
        <v>45</v>
      </c>
      <c r="F32" s="65">
        <f>Egresos!A12</f>
        <v>51101</v>
      </c>
      <c r="G32" s="173" t="str">
        <f>Egresos!B12</f>
        <v>Sueldos</v>
      </c>
      <c r="H32" s="119">
        <f>Egresos!E12</f>
        <v>30984</v>
      </c>
    </row>
    <row r="33" spans="1:8" ht="15.75" customHeight="1">
      <c r="A33" s="35">
        <v>1</v>
      </c>
      <c r="B33" s="36" t="s">
        <v>41</v>
      </c>
      <c r="C33" s="36" t="s">
        <v>43</v>
      </c>
      <c r="D33" s="36" t="s">
        <v>44</v>
      </c>
      <c r="E33" s="36" t="s">
        <v>45</v>
      </c>
      <c r="F33" s="65">
        <f>Egresos!A13</f>
        <v>51103</v>
      </c>
      <c r="G33" s="173" t="str">
        <f>Egresos!B13</f>
        <v>Aguinaldos</v>
      </c>
      <c r="H33" s="119">
        <f>Egresos!E13</f>
        <v>1825.04</v>
      </c>
    </row>
    <row r="34" spans="1:8" ht="15.75" customHeight="1">
      <c r="A34" s="35">
        <v>1</v>
      </c>
      <c r="B34" s="36" t="s">
        <v>41</v>
      </c>
      <c r="C34" s="36" t="s">
        <v>43</v>
      </c>
      <c r="D34" s="36" t="s">
        <v>44</v>
      </c>
      <c r="E34" s="36" t="s">
        <v>45</v>
      </c>
      <c r="F34" s="65" t="str">
        <f>Egresos!A15</f>
        <v>51107</v>
      </c>
      <c r="G34" s="173" t="str">
        <f>Egresos!B15</f>
        <v>Beneficios Adicionales</v>
      </c>
      <c r="H34" s="119">
        <f>Egresos!E15</f>
        <v>1200</v>
      </c>
    </row>
    <row r="35" spans="1:8" ht="15.75" customHeight="1">
      <c r="A35" s="35">
        <v>1</v>
      </c>
      <c r="B35" s="36" t="s">
        <v>41</v>
      </c>
      <c r="C35" s="36" t="s">
        <v>43</v>
      </c>
      <c r="D35" s="36" t="s">
        <v>44</v>
      </c>
      <c r="E35" s="36" t="s">
        <v>45</v>
      </c>
      <c r="F35" s="65" t="str">
        <f>Egresos!A19</f>
        <v>51401</v>
      </c>
      <c r="G35" s="173" t="str">
        <f>Egresos!B19</f>
        <v>Por Remuneraciones Permanentes (ISSS)</v>
      </c>
      <c r="H35" s="119">
        <f>Egresos!E19</f>
        <v>2323.92</v>
      </c>
    </row>
    <row r="36" spans="1:8" ht="15.75" customHeight="1">
      <c r="A36" s="35">
        <v>1</v>
      </c>
      <c r="B36" s="36" t="s">
        <v>41</v>
      </c>
      <c r="C36" s="36" t="s">
        <v>43</v>
      </c>
      <c r="D36" s="36" t="s">
        <v>44</v>
      </c>
      <c r="E36" s="36" t="s">
        <v>45</v>
      </c>
      <c r="F36" s="65" t="str">
        <f>Egresos!A20</f>
        <v>51501</v>
      </c>
      <c r="G36" s="173" t="str">
        <f>Egresos!B20</f>
        <v>Por Remuneraciones Permanentes (AFP'S)</v>
      </c>
      <c r="H36" s="119">
        <f>Egresos!E20</f>
        <v>2401.08</v>
      </c>
    </row>
    <row r="37" spans="1:8" ht="15.75" customHeight="1">
      <c r="A37" s="35">
        <v>1</v>
      </c>
      <c r="B37" s="36" t="s">
        <v>41</v>
      </c>
      <c r="C37" s="36" t="s">
        <v>43</v>
      </c>
      <c r="D37" s="36" t="s">
        <v>44</v>
      </c>
      <c r="E37" s="36" t="s">
        <v>45</v>
      </c>
      <c r="F37" s="65" t="str">
        <f>Egresos!A24</f>
        <v>51901</v>
      </c>
      <c r="G37" s="173" t="str">
        <f>Egresos!B24</f>
        <v>Honorarios</v>
      </c>
      <c r="H37" s="119">
        <f>Egresos!E24</f>
        <v>8100</v>
      </c>
    </row>
    <row r="38" spans="1:8" ht="15.75" customHeight="1">
      <c r="A38" s="35">
        <v>1</v>
      </c>
      <c r="B38" s="36" t="s">
        <v>41</v>
      </c>
      <c r="C38" s="36" t="s">
        <v>43</v>
      </c>
      <c r="D38" s="36" t="s">
        <v>44</v>
      </c>
      <c r="E38" s="36" t="s">
        <v>45</v>
      </c>
      <c r="F38" s="65" t="str">
        <f>Egresos!A29</f>
        <v>54105</v>
      </c>
      <c r="G38" s="173" t="str">
        <f>Egresos!B29</f>
        <v>Productos de papel y carton</v>
      </c>
      <c r="H38" s="119">
        <f>Egresos!E29</f>
        <v>997.12</v>
      </c>
    </row>
    <row r="39" spans="1:8" ht="15.75" customHeight="1">
      <c r="A39" s="35">
        <v>1</v>
      </c>
      <c r="B39" s="36" t="s">
        <v>41</v>
      </c>
      <c r="C39" s="36" t="s">
        <v>43</v>
      </c>
      <c r="D39" s="36" t="s">
        <v>44</v>
      </c>
      <c r="E39" s="36" t="s">
        <v>45</v>
      </c>
      <c r="F39" s="65" t="str">
        <f>Egresos!A36</f>
        <v>54114</v>
      </c>
      <c r="G39" s="173" t="str">
        <f>Egresos!B36</f>
        <v>Materiales de oficina</v>
      </c>
      <c r="H39" s="119">
        <f>Egresos!E36</f>
        <v>592.79999999999995</v>
      </c>
    </row>
    <row r="40" spans="1:8" ht="15.75" customHeight="1">
      <c r="A40" s="35">
        <v>1</v>
      </c>
      <c r="B40" s="36" t="s">
        <v>41</v>
      </c>
      <c r="C40" s="36" t="s">
        <v>43</v>
      </c>
      <c r="D40" s="36" t="s">
        <v>44</v>
      </c>
      <c r="E40" s="36" t="s">
        <v>45</v>
      </c>
      <c r="F40" s="65" t="str">
        <f>Egresos!A37</f>
        <v>54115</v>
      </c>
      <c r="G40" s="173" t="str">
        <f>Egresos!B37</f>
        <v>Materiales Informaticos</v>
      </c>
      <c r="H40" s="119">
        <f>Egresos!E37</f>
        <v>2038.5</v>
      </c>
    </row>
    <row r="41" spans="1:8" ht="15.75" customHeight="1">
      <c r="A41" s="35">
        <v>1</v>
      </c>
      <c r="B41" s="36" t="s">
        <v>41</v>
      </c>
      <c r="C41" s="36" t="s">
        <v>43</v>
      </c>
      <c r="D41" s="36" t="s">
        <v>44</v>
      </c>
      <c r="E41" s="36" t="s">
        <v>45</v>
      </c>
      <c r="F41" s="65" t="str">
        <f>Egresos!A40</f>
        <v>54119</v>
      </c>
      <c r="G41" s="173" t="str">
        <f>Egresos!B40</f>
        <v>Materiales Eléctricos</v>
      </c>
      <c r="H41" s="119">
        <f>Egresos!E40</f>
        <v>7</v>
      </c>
    </row>
    <row r="42" spans="1:8" ht="15.75" customHeight="1">
      <c r="A42" s="35">
        <v>1</v>
      </c>
      <c r="B42" s="36" t="s">
        <v>41</v>
      </c>
      <c r="C42" s="36" t="s">
        <v>43</v>
      </c>
      <c r="D42" s="36" t="s">
        <v>44</v>
      </c>
      <c r="E42" s="36" t="s">
        <v>45</v>
      </c>
      <c r="F42" s="65" t="str">
        <f>Egresos!A41</f>
        <v>54121</v>
      </c>
      <c r="G42" s="173" t="str">
        <f>Egresos!B41</f>
        <v>Especies Municipales</v>
      </c>
      <c r="H42" s="119">
        <f>Egresos!E41</f>
        <v>2000</v>
      </c>
    </row>
    <row r="43" spans="1:8" ht="15.75" customHeight="1">
      <c r="A43" s="35">
        <v>1</v>
      </c>
      <c r="B43" s="36" t="s">
        <v>41</v>
      </c>
      <c r="C43" s="36" t="s">
        <v>43</v>
      </c>
      <c r="D43" s="36" t="s">
        <v>44</v>
      </c>
      <c r="E43" s="36" t="s">
        <v>45</v>
      </c>
      <c r="F43" s="65" t="str">
        <f>Egresos!A42</f>
        <v>54199</v>
      </c>
      <c r="G43" s="173" t="str">
        <f>Egresos!B42</f>
        <v>Bienes de uso y consumo diverso</v>
      </c>
      <c r="H43" s="119">
        <f>Egresos!E42</f>
        <v>13</v>
      </c>
    </row>
    <row r="44" spans="1:8" ht="15.75" customHeight="1">
      <c r="A44" s="35">
        <v>1</v>
      </c>
      <c r="B44" s="36" t="s">
        <v>41</v>
      </c>
      <c r="C44" s="36" t="s">
        <v>43</v>
      </c>
      <c r="D44" s="36" t="s">
        <v>44</v>
      </c>
      <c r="E44" s="36" t="s">
        <v>45</v>
      </c>
      <c r="F44" s="65" t="str">
        <f>Egresos!A74</f>
        <v>55603</v>
      </c>
      <c r="G44" s="173" t="str">
        <f>Egresos!B74</f>
        <v>Comisiones y gastos bancarios</v>
      </c>
      <c r="H44" s="119">
        <f>Egresos!E74</f>
        <v>50</v>
      </c>
    </row>
    <row r="45" spans="1:8" ht="15.75" customHeight="1">
      <c r="A45" s="35">
        <v>1</v>
      </c>
      <c r="B45" s="36" t="s">
        <v>41</v>
      </c>
      <c r="C45" s="36" t="s">
        <v>43</v>
      </c>
      <c r="D45" s="36" t="s">
        <v>44</v>
      </c>
      <c r="E45" s="36" t="s">
        <v>45</v>
      </c>
      <c r="F45" s="65" t="str">
        <f>Egresos!A79</f>
        <v>56305</v>
      </c>
      <c r="G45" s="173" t="str">
        <f>Egresos!B79</f>
        <v>Becas</v>
      </c>
      <c r="H45" s="119">
        <f>Egresos!E79</f>
        <v>250</v>
      </c>
    </row>
    <row r="46" spans="1:8" ht="15.75" customHeight="1">
      <c r="A46" s="35">
        <v>1</v>
      </c>
      <c r="B46" s="36" t="s">
        <v>41</v>
      </c>
      <c r="C46" s="36" t="s">
        <v>43</v>
      </c>
      <c r="D46" s="36" t="s">
        <v>44</v>
      </c>
      <c r="E46" s="36" t="s">
        <v>45</v>
      </c>
      <c r="F46" s="65" t="str">
        <f>Egresos!A80</f>
        <v>61101</v>
      </c>
      <c r="G46" s="173" t="str">
        <f>Egresos!B80</f>
        <v>Mobiliarios</v>
      </c>
      <c r="H46" s="119">
        <f>Egresos!E80</f>
        <v>175</v>
      </c>
    </row>
    <row r="47" spans="1:8" ht="15.75" customHeight="1">
      <c r="A47" s="35">
        <v>1</v>
      </c>
      <c r="B47" s="36" t="s">
        <v>41</v>
      </c>
      <c r="C47" s="36" t="s">
        <v>43</v>
      </c>
      <c r="D47" s="36" t="s">
        <v>44</v>
      </c>
      <c r="E47" s="36" t="s">
        <v>45</v>
      </c>
      <c r="F47" s="65" t="str">
        <f>Egresos!A82</f>
        <v>61104</v>
      </c>
      <c r="G47" s="173" t="str">
        <f>Egresos!B82</f>
        <v>Equipos informáticos</v>
      </c>
      <c r="H47" s="119">
        <f>Egresos!E82</f>
        <v>175</v>
      </c>
    </row>
    <row r="48" spans="1:8" ht="15.75" customHeight="1">
      <c r="A48" s="35">
        <v>1</v>
      </c>
      <c r="B48" s="36" t="s">
        <v>41</v>
      </c>
      <c r="C48" s="36" t="s">
        <v>43</v>
      </c>
      <c r="D48" s="36" t="s">
        <v>44</v>
      </c>
      <c r="E48" s="36" t="s">
        <v>45</v>
      </c>
      <c r="F48" s="65" t="str">
        <f>Egresos!A87</f>
        <v>61403</v>
      </c>
      <c r="G48" s="173" t="str">
        <f>Egresos!B87</f>
        <v>Derechos de propiedad intelectual</v>
      </c>
      <c r="H48" s="119">
        <f>Egresos!E87</f>
        <v>200</v>
      </c>
    </row>
    <row r="49" spans="1:8" ht="15.75" customHeight="1">
      <c r="A49" s="35"/>
      <c r="B49" s="36"/>
      <c r="C49" s="36"/>
      <c r="D49" s="36"/>
      <c r="E49" s="36"/>
      <c r="F49" s="140"/>
      <c r="G49" s="159" t="s">
        <v>243</v>
      </c>
      <c r="H49" s="97">
        <f>SUM(H32:H48)</f>
        <v>53332.460000000006</v>
      </c>
    </row>
    <row r="50" spans="1:8" ht="15.75" customHeight="1">
      <c r="A50" s="35">
        <v>1</v>
      </c>
      <c r="B50" s="36" t="s">
        <v>43</v>
      </c>
      <c r="C50" s="36" t="s">
        <v>41</v>
      </c>
      <c r="D50" s="36" t="s">
        <v>44</v>
      </c>
      <c r="E50" s="36" t="s">
        <v>45</v>
      </c>
      <c r="F50" s="65">
        <f>Egresos!A12</f>
        <v>51101</v>
      </c>
      <c r="G50" s="70" t="str">
        <f>Egresos!B12</f>
        <v>Sueldos</v>
      </c>
      <c r="H50" s="119">
        <f>Egresos!G12</f>
        <v>8842.32</v>
      </c>
    </row>
    <row r="51" spans="1:8" ht="15.75" customHeight="1">
      <c r="A51" s="35">
        <v>1</v>
      </c>
      <c r="B51" s="36" t="s">
        <v>43</v>
      </c>
      <c r="C51" s="36" t="s">
        <v>41</v>
      </c>
      <c r="D51" s="36" t="s">
        <v>44</v>
      </c>
      <c r="E51" s="36" t="s">
        <v>45</v>
      </c>
      <c r="F51" s="65">
        <f>Egresos!A13</f>
        <v>51103</v>
      </c>
      <c r="G51" s="70" t="str">
        <f>Egresos!B13</f>
        <v>Aguinaldos</v>
      </c>
      <c r="H51" s="119">
        <f>Egresos!G13</f>
        <v>456.26</v>
      </c>
    </row>
    <row r="52" spans="1:8" ht="15.75" customHeight="1">
      <c r="A52" s="35">
        <v>1</v>
      </c>
      <c r="B52" s="36" t="s">
        <v>43</v>
      </c>
      <c r="C52" s="36" t="s">
        <v>41</v>
      </c>
      <c r="D52" s="36" t="s">
        <v>44</v>
      </c>
      <c r="E52" s="36" t="s">
        <v>45</v>
      </c>
      <c r="F52" s="65" t="str">
        <f>Egresos!A15</f>
        <v>51107</v>
      </c>
      <c r="G52" s="70" t="str">
        <f>Egresos!B15</f>
        <v>Beneficios Adicionales</v>
      </c>
      <c r="H52" s="119">
        <f>Egresos!G15</f>
        <v>300</v>
      </c>
    </row>
    <row r="53" spans="1:8" ht="15.75" customHeight="1">
      <c r="A53" s="35">
        <v>1</v>
      </c>
      <c r="B53" s="36" t="s">
        <v>43</v>
      </c>
      <c r="C53" s="36" t="s">
        <v>41</v>
      </c>
      <c r="D53" s="36" t="s">
        <v>44</v>
      </c>
      <c r="E53" s="36" t="s">
        <v>45</v>
      </c>
      <c r="F53" s="65" t="str">
        <f>Egresos!A19</f>
        <v>51401</v>
      </c>
      <c r="G53" s="70" t="str">
        <f>Egresos!B19</f>
        <v>Por Remuneraciones Permanentes (ISSS)</v>
      </c>
      <c r="H53" s="119">
        <f>Egresos!G19</f>
        <v>663.12</v>
      </c>
    </row>
    <row r="54" spans="1:8" ht="15.75" customHeight="1">
      <c r="A54" s="35">
        <v>1</v>
      </c>
      <c r="B54" s="36" t="s">
        <v>43</v>
      </c>
      <c r="C54" s="36" t="s">
        <v>41</v>
      </c>
      <c r="D54" s="36" t="s">
        <v>44</v>
      </c>
      <c r="E54" s="36" t="s">
        <v>45</v>
      </c>
      <c r="F54" s="65" t="str">
        <f>Egresos!A20</f>
        <v>51501</v>
      </c>
      <c r="G54" s="70" t="str">
        <f>Egresos!B20</f>
        <v>Por Remuneraciones Permanentes (AFP'S)</v>
      </c>
      <c r="H54" s="119">
        <f>Egresos!G20</f>
        <v>641.04</v>
      </c>
    </row>
    <row r="55" spans="1:8" ht="15.75" customHeight="1">
      <c r="A55" s="35">
        <v>1</v>
      </c>
      <c r="B55" s="36" t="s">
        <v>43</v>
      </c>
      <c r="C55" s="36" t="s">
        <v>41</v>
      </c>
      <c r="D55" s="36" t="s">
        <v>44</v>
      </c>
      <c r="E55" s="36" t="s">
        <v>45</v>
      </c>
      <c r="F55" s="65" t="str">
        <f>Egresos!A29</f>
        <v>54105</v>
      </c>
      <c r="G55" s="70" t="str">
        <f>Egresos!B29</f>
        <v>Productos de papel y carton</v>
      </c>
      <c r="H55" s="119">
        <f>Egresos!G29</f>
        <v>189.64</v>
      </c>
    </row>
    <row r="56" spans="1:8" ht="15.75" customHeight="1">
      <c r="A56" s="35">
        <v>1</v>
      </c>
      <c r="B56" s="36" t="s">
        <v>43</v>
      </c>
      <c r="C56" s="36" t="s">
        <v>41</v>
      </c>
      <c r="D56" s="36" t="s">
        <v>44</v>
      </c>
      <c r="E56" s="36" t="s">
        <v>45</v>
      </c>
      <c r="F56" s="65" t="str">
        <f>Egresos!A36</f>
        <v>54114</v>
      </c>
      <c r="G56" s="70" t="str">
        <f>Egresos!B36</f>
        <v>Materiales de oficina</v>
      </c>
      <c r="H56" s="119">
        <f>Egresos!G36</f>
        <v>45</v>
      </c>
    </row>
    <row r="57" spans="1:8" ht="15.75" customHeight="1">
      <c r="A57" s="35">
        <v>1</v>
      </c>
      <c r="B57" s="36" t="s">
        <v>43</v>
      </c>
      <c r="C57" s="36" t="s">
        <v>41</v>
      </c>
      <c r="D57" s="36" t="s">
        <v>44</v>
      </c>
      <c r="E57" s="36" t="s">
        <v>45</v>
      </c>
      <c r="F57" s="65" t="str">
        <f>Egresos!A37</f>
        <v>54115</v>
      </c>
      <c r="G57" s="70" t="str">
        <f>Egresos!B37</f>
        <v>Materiales Informaticos</v>
      </c>
      <c r="H57" s="119">
        <f>Egresos!G37</f>
        <v>406</v>
      </c>
    </row>
    <row r="58" spans="1:8" ht="15.75" customHeight="1">
      <c r="A58" s="35">
        <v>1</v>
      </c>
      <c r="B58" s="36" t="s">
        <v>43</v>
      </c>
      <c r="C58" s="36" t="s">
        <v>41</v>
      </c>
      <c r="D58" s="36" t="s">
        <v>44</v>
      </c>
      <c r="E58" s="36" t="s">
        <v>45</v>
      </c>
      <c r="F58" s="65" t="str">
        <f>Egresos!A80</f>
        <v>61101</v>
      </c>
      <c r="G58" s="70" t="str">
        <f>Egresos!B80</f>
        <v>Mobiliarios</v>
      </c>
      <c r="H58" s="119">
        <f>Egresos!G80</f>
        <v>150</v>
      </c>
    </row>
    <row r="59" spans="1:8" ht="15.75" customHeight="1">
      <c r="A59" s="35">
        <v>1</v>
      </c>
      <c r="B59" s="36" t="s">
        <v>43</v>
      </c>
      <c r="C59" s="36" t="s">
        <v>41</v>
      </c>
      <c r="D59" s="36" t="s">
        <v>44</v>
      </c>
      <c r="E59" s="36" t="s">
        <v>45</v>
      </c>
      <c r="F59" s="65" t="str">
        <f>Egresos!A82</f>
        <v>61104</v>
      </c>
      <c r="G59" s="70" t="str">
        <f>Egresos!B82</f>
        <v>Equipos informáticos</v>
      </c>
      <c r="H59" s="119">
        <f>Egresos!G82</f>
        <v>175</v>
      </c>
    </row>
    <row r="60" spans="1:8" ht="15.75" customHeight="1">
      <c r="A60" s="35">
        <v>1</v>
      </c>
      <c r="B60" s="36" t="s">
        <v>43</v>
      </c>
      <c r="C60" s="36" t="s">
        <v>41</v>
      </c>
      <c r="D60" s="36" t="s">
        <v>44</v>
      </c>
      <c r="E60" s="36" t="s">
        <v>45</v>
      </c>
      <c r="F60" s="65" t="str">
        <f>Egresos!A84</f>
        <v>61199</v>
      </c>
      <c r="G60" s="70" t="str">
        <f>Egresos!B84</f>
        <v>Bienes muebles diversos</v>
      </c>
      <c r="H60" s="119">
        <f>Egresos!G84</f>
        <v>150</v>
      </c>
    </row>
    <row r="61" spans="1:8" ht="15.75" customHeight="1">
      <c r="A61" s="35"/>
      <c r="B61" s="36"/>
      <c r="C61" s="36"/>
      <c r="D61" s="36"/>
      <c r="E61" s="36"/>
      <c r="F61" s="140"/>
      <c r="G61" s="159" t="s">
        <v>243</v>
      </c>
      <c r="H61" s="97">
        <f>SUM(H50:H60)</f>
        <v>12018.380000000001</v>
      </c>
    </row>
    <row r="62" spans="1:8" ht="15.75" customHeight="1">
      <c r="A62" s="35">
        <v>1</v>
      </c>
      <c r="B62" s="36" t="s">
        <v>43</v>
      </c>
      <c r="C62" s="36" t="s">
        <v>43</v>
      </c>
      <c r="D62" s="36" t="s">
        <v>44</v>
      </c>
      <c r="E62" s="36" t="s">
        <v>45</v>
      </c>
      <c r="F62" s="65">
        <f>Egresos!A12</f>
        <v>51101</v>
      </c>
      <c r="G62" s="70" t="str">
        <f>Egresos!B12</f>
        <v>Sueldos</v>
      </c>
      <c r="H62" s="119">
        <f>Egresos!I12</f>
        <v>49166.400000000001</v>
      </c>
    </row>
    <row r="63" spans="1:8" ht="15.75" customHeight="1">
      <c r="A63" s="35">
        <v>1</v>
      </c>
      <c r="B63" s="36" t="s">
        <v>43</v>
      </c>
      <c r="C63" s="36" t="s">
        <v>43</v>
      </c>
      <c r="D63" s="36" t="s">
        <v>44</v>
      </c>
      <c r="E63" s="36" t="s">
        <v>45</v>
      </c>
      <c r="F63" s="65">
        <f>Egresos!A13</f>
        <v>51103</v>
      </c>
      <c r="G63" s="70" t="str">
        <f>Egresos!B13</f>
        <v>Aguinaldos</v>
      </c>
      <c r="H63" s="119">
        <f>Egresos!I13</f>
        <v>3193.82</v>
      </c>
    </row>
    <row r="64" spans="1:8" ht="15.75" customHeight="1">
      <c r="A64" s="35">
        <v>1</v>
      </c>
      <c r="B64" s="36" t="s">
        <v>43</v>
      </c>
      <c r="C64" s="36" t="s">
        <v>43</v>
      </c>
      <c r="D64" s="36" t="s">
        <v>44</v>
      </c>
      <c r="E64" s="36" t="s">
        <v>45</v>
      </c>
      <c r="F64" s="65" t="str">
        <f>Egresos!A15</f>
        <v>51107</v>
      </c>
      <c r="G64" s="70" t="str">
        <f>Egresos!B15</f>
        <v>Beneficios Adicionales</v>
      </c>
      <c r="H64" s="119">
        <f>Egresos!I15</f>
        <v>2100</v>
      </c>
    </row>
    <row r="65" spans="1:8" ht="15.75" customHeight="1">
      <c r="A65" s="35">
        <v>1</v>
      </c>
      <c r="B65" s="36" t="s">
        <v>43</v>
      </c>
      <c r="C65" s="36" t="s">
        <v>43</v>
      </c>
      <c r="D65" s="36" t="s">
        <v>44</v>
      </c>
      <c r="E65" s="36" t="s">
        <v>45</v>
      </c>
      <c r="F65" s="65" t="str">
        <f>Egresos!A19</f>
        <v>51401</v>
      </c>
      <c r="G65" s="70" t="str">
        <f>Egresos!B19</f>
        <v>Por Remuneraciones Permanentes (ISSS)</v>
      </c>
      <c r="H65" s="119">
        <f>Egresos!I19</f>
        <v>3687.72</v>
      </c>
    </row>
    <row r="66" spans="1:8" ht="15.75" customHeight="1">
      <c r="A66" s="35">
        <v>1</v>
      </c>
      <c r="B66" s="36" t="s">
        <v>43</v>
      </c>
      <c r="C66" s="36" t="s">
        <v>43</v>
      </c>
      <c r="D66" s="36" t="s">
        <v>44</v>
      </c>
      <c r="E66" s="36" t="s">
        <v>45</v>
      </c>
      <c r="F66" s="65" t="str">
        <f>Egresos!A20</f>
        <v>51501</v>
      </c>
      <c r="G66" s="70" t="str">
        <f>Egresos!B20</f>
        <v>Por Remuneraciones Permanentes (AFP'S)</v>
      </c>
      <c r="H66" s="119">
        <f>Egresos!I20</f>
        <v>3810.24</v>
      </c>
    </row>
    <row r="67" spans="1:8" ht="15.75" customHeight="1">
      <c r="A67" s="35">
        <v>1</v>
      </c>
      <c r="B67" s="36" t="s">
        <v>43</v>
      </c>
      <c r="C67" s="36" t="s">
        <v>43</v>
      </c>
      <c r="D67" s="36" t="s">
        <v>44</v>
      </c>
      <c r="E67" s="36" t="s">
        <v>45</v>
      </c>
      <c r="F67" s="65" t="str">
        <f>Egresos!A28</f>
        <v>54104</v>
      </c>
      <c r="G67" s="70" t="str">
        <f>Egresos!B28</f>
        <v>Productos Textiles y Vestuarios</v>
      </c>
      <c r="H67" s="119">
        <f>Egresos!I28</f>
        <v>36</v>
      </c>
    </row>
    <row r="68" spans="1:8" ht="15.75" customHeight="1">
      <c r="A68" s="35">
        <v>1</v>
      </c>
      <c r="B68" s="36" t="s">
        <v>43</v>
      </c>
      <c r="C68" s="36" t="s">
        <v>43</v>
      </c>
      <c r="D68" s="36" t="s">
        <v>44</v>
      </c>
      <c r="E68" s="36" t="s">
        <v>45</v>
      </c>
      <c r="F68" s="65" t="str">
        <f>Egresos!A29</f>
        <v>54105</v>
      </c>
      <c r="G68" s="70" t="str">
        <f>Egresos!B29</f>
        <v>Productos de papel y carton</v>
      </c>
      <c r="H68" s="119">
        <f>Egresos!I29</f>
        <v>932.6</v>
      </c>
    </row>
    <row r="69" spans="1:8" ht="15.75" customHeight="1">
      <c r="A69" s="35">
        <v>1</v>
      </c>
      <c r="B69" s="36" t="s">
        <v>43</v>
      </c>
      <c r="C69" s="36" t="s">
        <v>43</v>
      </c>
      <c r="D69" s="36" t="s">
        <v>44</v>
      </c>
      <c r="E69" s="36" t="s">
        <v>45</v>
      </c>
      <c r="F69" s="65" t="str">
        <f>Egresos!A31</f>
        <v>54107</v>
      </c>
      <c r="G69" s="70" t="str">
        <f>Egresos!B31</f>
        <v>Productos químicos</v>
      </c>
      <c r="H69" s="119">
        <f>Egresos!I31</f>
        <v>72</v>
      </c>
    </row>
    <row r="70" spans="1:8" ht="15.75" customHeight="1">
      <c r="A70" s="35">
        <v>1</v>
      </c>
      <c r="B70" s="36" t="s">
        <v>43</v>
      </c>
      <c r="C70" s="36" t="s">
        <v>43</v>
      </c>
      <c r="D70" s="36" t="s">
        <v>44</v>
      </c>
      <c r="E70" s="36" t="s">
        <v>45</v>
      </c>
      <c r="F70" s="65" t="str">
        <f>Egresos!A36</f>
        <v>54114</v>
      </c>
      <c r="G70" s="70" t="str">
        <f>Egresos!B36</f>
        <v>Materiales de oficina</v>
      </c>
      <c r="H70" s="119">
        <f>Egresos!I36</f>
        <v>427.53</v>
      </c>
    </row>
    <row r="71" spans="1:8" ht="15.75" customHeight="1">
      <c r="A71" s="35">
        <v>1</v>
      </c>
      <c r="B71" s="36" t="s">
        <v>43</v>
      </c>
      <c r="C71" s="36" t="s">
        <v>43</v>
      </c>
      <c r="D71" s="36" t="s">
        <v>44</v>
      </c>
      <c r="E71" s="36" t="s">
        <v>45</v>
      </c>
      <c r="F71" s="65" t="str">
        <f>Egresos!A37</f>
        <v>54115</v>
      </c>
      <c r="G71" s="70" t="str">
        <f>Egresos!B37</f>
        <v>Materiales Informaticos</v>
      </c>
      <c r="H71" s="119">
        <f>Egresos!I37</f>
        <v>1120</v>
      </c>
    </row>
    <row r="72" spans="1:8" ht="15.75" customHeight="1">
      <c r="A72" s="35">
        <v>1</v>
      </c>
      <c r="B72" s="36" t="s">
        <v>43</v>
      </c>
      <c r="C72" s="36" t="s">
        <v>43</v>
      </c>
      <c r="D72" s="36" t="s">
        <v>44</v>
      </c>
      <c r="E72" s="36" t="s">
        <v>45</v>
      </c>
      <c r="F72" s="65" t="str">
        <f>Egresos!A39</f>
        <v>54118</v>
      </c>
      <c r="G72" s="70" t="str">
        <f>Egresos!B39</f>
        <v>Herramientas, Repuestos y Accesorios</v>
      </c>
      <c r="H72" s="119">
        <f>Egresos!I39</f>
        <v>30</v>
      </c>
    </row>
    <row r="73" spans="1:8" ht="15.75" customHeight="1">
      <c r="A73" s="35">
        <v>1</v>
      </c>
      <c r="B73" s="36" t="s">
        <v>43</v>
      </c>
      <c r="C73" s="36" t="s">
        <v>43</v>
      </c>
      <c r="D73" s="36" t="s">
        <v>44</v>
      </c>
      <c r="E73" s="36" t="s">
        <v>45</v>
      </c>
      <c r="F73" s="65" t="str">
        <f>Egresos!A42</f>
        <v>54199</v>
      </c>
      <c r="G73" s="70" t="str">
        <f>Egresos!B42</f>
        <v>Bienes de uso y consumo diverso</v>
      </c>
      <c r="H73" s="119">
        <f>Egresos!I42</f>
        <v>2564</v>
      </c>
    </row>
    <row r="74" spans="1:8" ht="15.75" customHeight="1">
      <c r="A74" s="35">
        <v>1</v>
      </c>
      <c r="B74" s="36" t="s">
        <v>43</v>
      </c>
      <c r="C74" s="36" t="s">
        <v>43</v>
      </c>
      <c r="D74" s="36" t="s">
        <v>44</v>
      </c>
      <c r="E74" s="36" t="s">
        <v>45</v>
      </c>
      <c r="F74" s="65" t="str">
        <f>Egresos!A44</f>
        <v>54202</v>
      </c>
      <c r="G74" s="70" t="str">
        <f>Egresos!B44</f>
        <v>Servicios de agua</v>
      </c>
      <c r="H74" s="119">
        <f>Egresos!I44</f>
        <v>1214.4000000000001</v>
      </c>
    </row>
    <row r="75" spans="1:8" ht="15.75" customHeight="1">
      <c r="A75" s="35">
        <v>1</v>
      </c>
      <c r="B75" s="36" t="s">
        <v>43</v>
      </c>
      <c r="C75" s="36" t="s">
        <v>43</v>
      </c>
      <c r="D75" s="36" t="s">
        <v>44</v>
      </c>
      <c r="E75" s="36" t="s">
        <v>45</v>
      </c>
      <c r="F75" s="65" t="str">
        <f>Egresos!A59</f>
        <v>54401</v>
      </c>
      <c r="G75" s="70" t="str">
        <f>Egresos!B59</f>
        <v>Pasajes al interior</v>
      </c>
      <c r="H75" s="119">
        <f>Egresos!I59</f>
        <v>300</v>
      </c>
    </row>
    <row r="76" spans="1:8" ht="15.75" customHeight="1">
      <c r="A76" s="35">
        <v>1</v>
      </c>
      <c r="B76" s="36" t="s">
        <v>43</v>
      </c>
      <c r="C76" s="36" t="s">
        <v>43</v>
      </c>
      <c r="D76" s="36" t="s">
        <v>44</v>
      </c>
      <c r="E76" s="36" t="s">
        <v>45</v>
      </c>
      <c r="F76" s="65" t="str">
        <f>Egresos!A61</f>
        <v>54403</v>
      </c>
      <c r="G76" s="70" t="str">
        <f>Egresos!B61</f>
        <v>Viaticos por comisión interna</v>
      </c>
      <c r="H76" s="119">
        <f>Egresos!I61</f>
        <v>600</v>
      </c>
    </row>
    <row r="77" spans="1:8" ht="15.75" customHeight="1">
      <c r="A77" s="35">
        <v>1</v>
      </c>
      <c r="B77" s="36" t="s">
        <v>43</v>
      </c>
      <c r="C77" s="36" t="s">
        <v>43</v>
      </c>
      <c r="D77" s="36" t="s">
        <v>44</v>
      </c>
      <c r="E77" s="36" t="s">
        <v>45</v>
      </c>
      <c r="F77" s="65" t="str">
        <f>Egresos!A75</f>
        <v>55799</v>
      </c>
      <c r="G77" s="70" t="str">
        <f>Egresos!B75</f>
        <v>Gastos diversos</v>
      </c>
      <c r="H77" s="119">
        <f>Egresos!I75</f>
        <v>5552.98</v>
      </c>
    </row>
    <row r="78" spans="1:8" ht="15.75" customHeight="1">
      <c r="A78" s="35">
        <v>1</v>
      </c>
      <c r="B78" s="36" t="s">
        <v>43</v>
      </c>
      <c r="C78" s="36" t="s">
        <v>43</v>
      </c>
      <c r="D78" s="36" t="s">
        <v>44</v>
      </c>
      <c r="E78" s="36" t="s">
        <v>45</v>
      </c>
      <c r="F78" s="65" t="str">
        <f>Egresos!A80</f>
        <v>61101</v>
      </c>
      <c r="G78" s="70" t="str">
        <f>Egresos!B80</f>
        <v>Mobiliarios</v>
      </c>
      <c r="H78" s="119">
        <f>Egresos!I80</f>
        <v>340</v>
      </c>
    </row>
    <row r="79" spans="1:8" ht="15.75" customHeight="1">
      <c r="A79" s="35">
        <v>1</v>
      </c>
      <c r="B79" s="36" t="s">
        <v>43</v>
      </c>
      <c r="C79" s="36" t="s">
        <v>43</v>
      </c>
      <c r="D79" s="36" t="s">
        <v>44</v>
      </c>
      <c r="E79" s="36" t="s">
        <v>45</v>
      </c>
      <c r="F79" s="65" t="str">
        <f>Egresos!A82</f>
        <v>61104</v>
      </c>
      <c r="G79" s="70" t="str">
        <f>Egresos!B82</f>
        <v>Equipos informáticos</v>
      </c>
      <c r="H79" s="119">
        <f>Egresos!I82</f>
        <v>575</v>
      </c>
    </row>
    <row r="80" spans="1:8" ht="15.75" customHeight="1">
      <c r="A80" s="35">
        <v>1</v>
      </c>
      <c r="B80" s="36" t="s">
        <v>43</v>
      </c>
      <c r="C80" s="36" t="s">
        <v>43</v>
      </c>
      <c r="D80" s="36" t="s">
        <v>44</v>
      </c>
      <c r="E80" s="36" t="s">
        <v>45</v>
      </c>
      <c r="F80" s="65" t="str">
        <f>Egresos!A84</f>
        <v>61199</v>
      </c>
      <c r="G80" s="70" t="str">
        <f>Egresos!B84</f>
        <v>Bienes muebles diversos</v>
      </c>
      <c r="H80" s="119">
        <f>Egresos!I84</f>
        <v>240</v>
      </c>
    </row>
    <row r="81" spans="1:8" ht="15.75" customHeight="1">
      <c r="A81" s="35"/>
      <c r="B81" s="36"/>
      <c r="C81" s="36"/>
      <c r="D81" s="36"/>
      <c r="E81" s="36"/>
      <c r="F81" s="147"/>
      <c r="G81" s="122" t="s">
        <v>243</v>
      </c>
      <c r="H81" s="108">
        <f>SUM(H62:H80)</f>
        <v>75962.689999999988</v>
      </c>
    </row>
    <row r="82" spans="1:8" ht="16.5" customHeight="1" thickBot="1">
      <c r="A82" s="33"/>
      <c r="B82" s="23"/>
      <c r="C82" s="23"/>
      <c r="D82" s="23"/>
      <c r="E82" s="23"/>
      <c r="F82" s="148"/>
      <c r="G82" s="109" t="s">
        <v>28</v>
      </c>
      <c r="H82" s="111">
        <f>H31+H49+H61+H81</f>
        <v>293859.24</v>
      </c>
    </row>
    <row r="83" spans="1:8">
      <c r="F83" s="143"/>
    </row>
    <row r="84" spans="1:8">
      <c r="F84" s="143"/>
    </row>
    <row r="85" spans="1:8">
      <c r="F85" s="143"/>
    </row>
    <row r="86" spans="1:8">
      <c r="F86" s="143"/>
      <c r="H86" s="131"/>
    </row>
    <row r="87" spans="1:8">
      <c r="F87" s="143"/>
    </row>
    <row r="88" spans="1:8">
      <c r="F88" s="143"/>
      <c r="H88" s="131"/>
    </row>
    <row r="89" spans="1:8">
      <c r="F89" s="143"/>
    </row>
    <row r="90" spans="1:8">
      <c r="F90" s="143"/>
    </row>
    <row r="91" spans="1:8">
      <c r="F91" s="143"/>
    </row>
    <row r="92" spans="1:8">
      <c r="F92" s="143"/>
    </row>
    <row r="93" spans="1:8">
      <c r="F93" s="143"/>
    </row>
    <row r="94" spans="1:8">
      <c r="F94" s="143"/>
    </row>
    <row r="95" spans="1:8">
      <c r="F95" s="143"/>
    </row>
    <row r="96" spans="1:8">
      <c r="F96" s="143"/>
    </row>
    <row r="97" spans="6:6">
      <c r="F97" s="143"/>
    </row>
    <row r="98" spans="6:6">
      <c r="F98" s="143"/>
    </row>
    <row r="99" spans="6:6">
      <c r="F99" s="143"/>
    </row>
    <row r="100" spans="6:6">
      <c r="F100" s="143"/>
    </row>
    <row r="101" spans="6:6">
      <c r="F101" s="143"/>
    </row>
    <row r="102" spans="6:6">
      <c r="F102" s="143"/>
    </row>
    <row r="103" spans="6:6">
      <c r="F103" s="143"/>
    </row>
    <row r="104" spans="6:6">
      <c r="F104" s="143"/>
    </row>
    <row r="105" spans="6:6">
      <c r="F105" s="143"/>
    </row>
    <row r="106" spans="6:6">
      <c r="F106" s="143"/>
    </row>
    <row r="107" spans="6:6">
      <c r="F107" s="143"/>
    </row>
    <row r="108" spans="6:6">
      <c r="F108" s="143"/>
    </row>
    <row r="109" spans="6:6">
      <c r="F109" s="143"/>
    </row>
    <row r="110" spans="6:6">
      <c r="F110" s="143"/>
    </row>
    <row r="111" spans="6:6">
      <c r="F111" s="143"/>
    </row>
    <row r="112" spans="6:6">
      <c r="F112" s="143"/>
    </row>
    <row r="113" spans="6:6">
      <c r="F113" s="143"/>
    </row>
    <row r="114" spans="6:6">
      <c r="F114" s="143"/>
    </row>
    <row r="115" spans="6:6">
      <c r="F115" s="143"/>
    </row>
    <row r="116" spans="6:6">
      <c r="F116" s="143"/>
    </row>
    <row r="117" spans="6:6">
      <c r="F117" s="143"/>
    </row>
    <row r="118" spans="6:6">
      <c r="F118" s="143"/>
    </row>
    <row r="119" spans="6:6">
      <c r="F119" s="143"/>
    </row>
    <row r="120" spans="6:6">
      <c r="F120" s="143"/>
    </row>
    <row r="121" spans="6:6">
      <c r="F121" s="143"/>
    </row>
    <row r="122" spans="6:6">
      <c r="F122" s="143"/>
    </row>
    <row r="123" spans="6:6">
      <c r="F123" s="143"/>
    </row>
    <row r="124" spans="6:6">
      <c r="F124" s="143"/>
    </row>
    <row r="125" spans="6:6">
      <c r="F125" s="143"/>
    </row>
    <row r="126" spans="6:6">
      <c r="F126" s="143"/>
    </row>
    <row r="127" spans="6:6">
      <c r="F127" s="143"/>
    </row>
    <row r="128" spans="6:6">
      <c r="F128" s="143"/>
    </row>
    <row r="129" spans="6:6">
      <c r="F129" s="143"/>
    </row>
    <row r="130" spans="6:6">
      <c r="F130" s="143"/>
    </row>
    <row r="131" spans="6:6">
      <c r="F131" s="143"/>
    </row>
    <row r="132" spans="6:6">
      <c r="F132" s="143"/>
    </row>
    <row r="133" spans="6:6">
      <c r="F133" s="143"/>
    </row>
    <row r="134" spans="6:6">
      <c r="F134" s="143"/>
    </row>
    <row r="135" spans="6:6">
      <c r="F135" s="143"/>
    </row>
    <row r="136" spans="6:6">
      <c r="F136" s="143"/>
    </row>
    <row r="137" spans="6:6">
      <c r="F137" s="143"/>
    </row>
    <row r="138" spans="6:6">
      <c r="F138" s="143"/>
    </row>
    <row r="139" spans="6:6">
      <c r="F139" s="143"/>
    </row>
    <row r="140" spans="6:6">
      <c r="F140" s="143"/>
    </row>
    <row r="141" spans="6:6">
      <c r="F141" s="143"/>
    </row>
    <row r="142" spans="6:6">
      <c r="F142" s="143"/>
    </row>
    <row r="143" spans="6:6">
      <c r="F143" s="143"/>
    </row>
    <row r="144" spans="6:6">
      <c r="F144" s="143"/>
    </row>
    <row r="145" spans="6:6">
      <c r="F145" s="143"/>
    </row>
    <row r="146" spans="6:6">
      <c r="F146" s="143"/>
    </row>
    <row r="147" spans="6:6">
      <c r="F147" s="143"/>
    </row>
    <row r="148" spans="6:6">
      <c r="F148" s="143"/>
    </row>
    <row r="149" spans="6:6">
      <c r="F149" s="143"/>
    </row>
    <row r="150" spans="6:6">
      <c r="F150" s="143"/>
    </row>
    <row r="151" spans="6:6">
      <c r="F151" s="143"/>
    </row>
    <row r="152" spans="6:6">
      <c r="F152" s="143"/>
    </row>
    <row r="153" spans="6:6">
      <c r="F153" s="143"/>
    </row>
    <row r="154" spans="6:6">
      <c r="F154" s="143"/>
    </row>
    <row r="155" spans="6:6">
      <c r="F155" s="143"/>
    </row>
    <row r="156" spans="6:6">
      <c r="F156" s="143"/>
    </row>
    <row r="157" spans="6:6">
      <c r="F157" s="143"/>
    </row>
    <row r="158" spans="6:6">
      <c r="F158" s="143"/>
    </row>
    <row r="159" spans="6:6">
      <c r="F159" s="143"/>
    </row>
    <row r="160" spans="6:6">
      <c r="F160" s="143"/>
    </row>
    <row r="161" spans="6:6">
      <c r="F161" s="143"/>
    </row>
    <row r="162" spans="6:6">
      <c r="F162" s="143"/>
    </row>
    <row r="163" spans="6:6">
      <c r="F163" s="143"/>
    </row>
    <row r="164" spans="6:6">
      <c r="F164" s="143"/>
    </row>
    <row r="165" spans="6:6">
      <c r="F165" s="143"/>
    </row>
    <row r="166" spans="6:6">
      <c r="F166" s="143"/>
    </row>
    <row r="167" spans="6:6">
      <c r="F167" s="143"/>
    </row>
    <row r="168" spans="6:6">
      <c r="F168" s="143"/>
    </row>
    <row r="169" spans="6:6">
      <c r="F169" s="143"/>
    </row>
    <row r="170" spans="6:6">
      <c r="F170" s="143"/>
    </row>
    <row r="171" spans="6:6">
      <c r="F171" s="143"/>
    </row>
    <row r="172" spans="6:6">
      <c r="F172" s="143"/>
    </row>
    <row r="173" spans="6:6">
      <c r="F173" s="143"/>
    </row>
    <row r="174" spans="6:6">
      <c r="F174" s="143"/>
    </row>
    <row r="175" spans="6:6">
      <c r="F175" s="143"/>
    </row>
    <row r="176" spans="6:6">
      <c r="F176" s="143"/>
    </row>
    <row r="177" spans="6:6">
      <c r="F177" s="143"/>
    </row>
    <row r="178" spans="6:6">
      <c r="F178" s="143"/>
    </row>
    <row r="179" spans="6:6">
      <c r="F179" s="143"/>
    </row>
    <row r="180" spans="6:6">
      <c r="F180" s="143"/>
    </row>
    <row r="181" spans="6:6">
      <c r="F181" s="143"/>
    </row>
    <row r="182" spans="6:6">
      <c r="F182" s="143"/>
    </row>
    <row r="183" spans="6:6">
      <c r="F183" s="143"/>
    </row>
    <row r="184" spans="6:6">
      <c r="F184" s="143"/>
    </row>
    <row r="185" spans="6:6">
      <c r="F185" s="143"/>
    </row>
    <row r="186" spans="6:6">
      <c r="F186" s="143"/>
    </row>
    <row r="187" spans="6:6">
      <c r="F187" s="143"/>
    </row>
    <row r="188" spans="6:6">
      <c r="F188" s="143"/>
    </row>
    <row r="189" spans="6:6">
      <c r="F189" s="143"/>
    </row>
    <row r="190" spans="6:6">
      <c r="F190" s="143"/>
    </row>
    <row r="191" spans="6:6">
      <c r="F191" s="143"/>
    </row>
    <row r="192" spans="6:6">
      <c r="F192" s="143"/>
    </row>
    <row r="193" spans="6:6">
      <c r="F193" s="143"/>
    </row>
    <row r="194" spans="6:6">
      <c r="F194" s="143"/>
    </row>
    <row r="195" spans="6:6">
      <c r="F195" s="143"/>
    </row>
    <row r="196" spans="6:6">
      <c r="F196" s="143"/>
    </row>
    <row r="197" spans="6:6">
      <c r="F197" s="143"/>
    </row>
    <row r="198" spans="6:6">
      <c r="F198" s="143"/>
    </row>
    <row r="199" spans="6:6">
      <c r="F199" s="143"/>
    </row>
    <row r="200" spans="6:6">
      <c r="F200" s="143"/>
    </row>
    <row r="201" spans="6:6">
      <c r="F201" s="143"/>
    </row>
    <row r="202" spans="6:6">
      <c r="F202" s="143"/>
    </row>
    <row r="203" spans="6:6">
      <c r="F203" s="143"/>
    </row>
    <row r="204" spans="6:6">
      <c r="F204" s="143"/>
    </row>
    <row r="205" spans="6:6">
      <c r="F205" s="143"/>
    </row>
    <row r="206" spans="6:6">
      <c r="F206" s="143"/>
    </row>
    <row r="207" spans="6:6">
      <c r="F207" s="143"/>
    </row>
    <row r="208" spans="6:6">
      <c r="F208" s="143"/>
    </row>
    <row r="209" spans="6:6">
      <c r="F209" s="143"/>
    </row>
    <row r="210" spans="6:6">
      <c r="F210" s="143"/>
    </row>
    <row r="211" spans="6:6">
      <c r="F211" s="143"/>
    </row>
    <row r="212" spans="6:6">
      <c r="F212" s="143"/>
    </row>
    <row r="213" spans="6:6">
      <c r="F213" s="143"/>
    </row>
    <row r="214" spans="6:6">
      <c r="F214" s="143"/>
    </row>
    <row r="215" spans="6:6">
      <c r="F215" s="143"/>
    </row>
    <row r="216" spans="6:6">
      <c r="F216" s="143"/>
    </row>
    <row r="217" spans="6:6">
      <c r="F217" s="143"/>
    </row>
    <row r="218" spans="6:6">
      <c r="F218" s="143"/>
    </row>
    <row r="219" spans="6:6">
      <c r="F219" s="143"/>
    </row>
    <row r="220" spans="6:6">
      <c r="F220" s="143"/>
    </row>
    <row r="221" spans="6:6">
      <c r="F221" s="143"/>
    </row>
    <row r="222" spans="6:6">
      <c r="F222" s="143"/>
    </row>
    <row r="223" spans="6:6">
      <c r="F223" s="143"/>
    </row>
    <row r="224" spans="6:6">
      <c r="F224" s="143"/>
    </row>
    <row r="225" spans="6:6">
      <c r="F225" s="143"/>
    </row>
    <row r="226" spans="6:6">
      <c r="F226" s="143"/>
    </row>
    <row r="227" spans="6:6">
      <c r="F227" s="143"/>
    </row>
    <row r="228" spans="6:6">
      <c r="F228" s="143"/>
    </row>
    <row r="229" spans="6:6">
      <c r="F229" s="143"/>
    </row>
    <row r="230" spans="6:6">
      <c r="F230" s="143"/>
    </row>
    <row r="231" spans="6:6">
      <c r="F231" s="143"/>
    </row>
    <row r="232" spans="6:6">
      <c r="F232" s="143"/>
    </row>
    <row r="233" spans="6:6">
      <c r="F233" s="143"/>
    </row>
    <row r="234" spans="6:6">
      <c r="F234" s="143"/>
    </row>
    <row r="235" spans="6:6">
      <c r="F235" s="143"/>
    </row>
    <row r="236" spans="6:6">
      <c r="F236" s="143"/>
    </row>
    <row r="237" spans="6:6">
      <c r="F237" s="143"/>
    </row>
    <row r="238" spans="6:6">
      <c r="F238" s="143"/>
    </row>
    <row r="239" spans="6:6">
      <c r="F239" s="143"/>
    </row>
    <row r="240" spans="6:6">
      <c r="F240" s="143"/>
    </row>
    <row r="241" spans="6:6">
      <c r="F241" s="143"/>
    </row>
    <row r="242" spans="6:6">
      <c r="F242" s="143"/>
    </row>
    <row r="243" spans="6:6">
      <c r="F243" s="143"/>
    </row>
    <row r="244" spans="6:6">
      <c r="F244" s="143"/>
    </row>
    <row r="245" spans="6:6">
      <c r="F245" s="143"/>
    </row>
    <row r="246" spans="6:6">
      <c r="F246" s="143"/>
    </row>
    <row r="247" spans="6:6">
      <c r="F247" s="143"/>
    </row>
    <row r="248" spans="6:6">
      <c r="F248" s="143"/>
    </row>
    <row r="249" spans="6:6">
      <c r="F249" s="143"/>
    </row>
    <row r="250" spans="6:6">
      <c r="F250" s="143"/>
    </row>
    <row r="251" spans="6:6">
      <c r="F251" s="143"/>
    </row>
    <row r="252" spans="6:6">
      <c r="F252" s="143"/>
    </row>
    <row r="253" spans="6:6">
      <c r="F253" s="143"/>
    </row>
    <row r="254" spans="6:6">
      <c r="F254" s="143"/>
    </row>
    <row r="255" spans="6:6">
      <c r="F255" s="143"/>
    </row>
    <row r="256" spans="6:6">
      <c r="F256" s="143"/>
    </row>
    <row r="257" spans="6:6">
      <c r="F257" s="143"/>
    </row>
    <row r="258" spans="6:6">
      <c r="F258" s="143"/>
    </row>
    <row r="259" spans="6:6">
      <c r="F259" s="143"/>
    </row>
    <row r="260" spans="6:6">
      <c r="F260" s="143"/>
    </row>
    <row r="261" spans="6:6">
      <c r="F261" s="143"/>
    </row>
    <row r="262" spans="6:6">
      <c r="F262" s="143"/>
    </row>
    <row r="263" spans="6:6">
      <c r="F263" s="143"/>
    </row>
    <row r="264" spans="6:6">
      <c r="F264" s="143"/>
    </row>
    <row r="265" spans="6:6">
      <c r="F265" s="143"/>
    </row>
    <row r="266" spans="6:6">
      <c r="F266" s="143"/>
    </row>
    <row r="267" spans="6:6">
      <c r="F267" s="143"/>
    </row>
    <row r="268" spans="6:6">
      <c r="F268" s="143"/>
    </row>
    <row r="269" spans="6:6">
      <c r="F269" s="143"/>
    </row>
    <row r="270" spans="6:6">
      <c r="F270" s="143"/>
    </row>
    <row r="271" spans="6:6">
      <c r="F271" s="143"/>
    </row>
    <row r="272" spans="6:6">
      <c r="F272" s="143"/>
    </row>
    <row r="273" spans="6:6">
      <c r="F273" s="143"/>
    </row>
    <row r="274" spans="6:6">
      <c r="F274" s="143"/>
    </row>
    <row r="275" spans="6:6">
      <c r="F275" s="143"/>
    </row>
    <row r="276" spans="6:6">
      <c r="F276" s="143"/>
    </row>
    <row r="277" spans="6:6">
      <c r="F277" s="143"/>
    </row>
    <row r="278" spans="6:6">
      <c r="F278" s="143"/>
    </row>
    <row r="279" spans="6:6">
      <c r="F279" s="143"/>
    </row>
    <row r="280" spans="6:6">
      <c r="F280" s="143"/>
    </row>
    <row r="281" spans="6:6">
      <c r="F281" s="143"/>
    </row>
    <row r="282" spans="6:6">
      <c r="F282" s="143"/>
    </row>
    <row r="283" spans="6:6">
      <c r="F283" s="143"/>
    </row>
    <row r="284" spans="6:6">
      <c r="F284" s="143"/>
    </row>
    <row r="285" spans="6:6">
      <c r="F285" s="143"/>
    </row>
    <row r="286" spans="6:6">
      <c r="F286" s="143"/>
    </row>
    <row r="287" spans="6:6">
      <c r="F287" s="143"/>
    </row>
    <row r="288" spans="6:6">
      <c r="F288" s="143"/>
    </row>
    <row r="289" spans="6:6">
      <c r="F289" s="143"/>
    </row>
    <row r="290" spans="6:6">
      <c r="F290" s="143"/>
    </row>
    <row r="291" spans="6:6">
      <c r="F291" s="143"/>
    </row>
    <row r="292" spans="6:6">
      <c r="F292" s="143"/>
    </row>
    <row r="293" spans="6:6">
      <c r="F293" s="143"/>
    </row>
    <row r="294" spans="6:6">
      <c r="F294" s="143"/>
    </row>
    <row r="295" spans="6:6">
      <c r="F295" s="143"/>
    </row>
    <row r="296" spans="6:6">
      <c r="F296" s="143"/>
    </row>
    <row r="297" spans="6:6">
      <c r="F297" s="143"/>
    </row>
    <row r="298" spans="6:6">
      <c r="F298" s="143"/>
    </row>
    <row r="299" spans="6:6">
      <c r="F299" s="143"/>
    </row>
    <row r="300" spans="6:6">
      <c r="F300" s="143"/>
    </row>
    <row r="301" spans="6:6">
      <c r="F301" s="143"/>
    </row>
    <row r="302" spans="6:6">
      <c r="F302" s="143"/>
    </row>
    <row r="303" spans="6:6">
      <c r="F303" s="143"/>
    </row>
    <row r="304" spans="6:6">
      <c r="F304" s="143"/>
    </row>
    <row r="305" spans="6:6">
      <c r="F305" s="143"/>
    </row>
    <row r="306" spans="6:6">
      <c r="F306" s="143"/>
    </row>
    <row r="307" spans="6:6">
      <c r="F307" s="143"/>
    </row>
    <row r="308" spans="6:6">
      <c r="F308" s="143"/>
    </row>
    <row r="309" spans="6:6">
      <c r="F309" s="143"/>
    </row>
    <row r="310" spans="6:6">
      <c r="F310" s="143"/>
    </row>
    <row r="311" spans="6:6">
      <c r="F311" s="143"/>
    </row>
    <row r="312" spans="6:6">
      <c r="F312" s="143"/>
    </row>
    <row r="313" spans="6:6">
      <c r="F313" s="143"/>
    </row>
    <row r="314" spans="6:6">
      <c r="F314" s="143"/>
    </row>
    <row r="315" spans="6:6">
      <c r="F315" s="143"/>
    </row>
    <row r="316" spans="6:6">
      <c r="F316" s="143"/>
    </row>
    <row r="317" spans="6:6">
      <c r="F317" s="143"/>
    </row>
    <row r="318" spans="6:6">
      <c r="F318" s="143"/>
    </row>
    <row r="319" spans="6:6">
      <c r="F319" s="143"/>
    </row>
    <row r="320" spans="6:6">
      <c r="F320" s="143"/>
    </row>
    <row r="321" spans="6:6">
      <c r="F321" s="143"/>
    </row>
    <row r="322" spans="6:6">
      <c r="F322" s="143"/>
    </row>
    <row r="323" spans="6:6">
      <c r="F323" s="143"/>
    </row>
    <row r="324" spans="6:6">
      <c r="F324" s="143"/>
    </row>
    <row r="325" spans="6:6">
      <c r="F325" s="143"/>
    </row>
    <row r="326" spans="6:6">
      <c r="F326" s="143"/>
    </row>
    <row r="327" spans="6:6">
      <c r="F327" s="143"/>
    </row>
    <row r="328" spans="6:6">
      <c r="F328" s="143"/>
    </row>
    <row r="329" spans="6:6">
      <c r="F329" s="143"/>
    </row>
    <row r="330" spans="6:6">
      <c r="F330" s="143"/>
    </row>
    <row r="331" spans="6:6">
      <c r="F331" s="143"/>
    </row>
    <row r="332" spans="6:6">
      <c r="F332" s="143"/>
    </row>
    <row r="333" spans="6:6">
      <c r="F333" s="143"/>
    </row>
    <row r="334" spans="6:6">
      <c r="F334" s="143"/>
    </row>
    <row r="335" spans="6:6">
      <c r="F335" s="143"/>
    </row>
    <row r="336" spans="6:6">
      <c r="F336" s="143"/>
    </row>
    <row r="337" spans="6:6">
      <c r="F337" s="143"/>
    </row>
    <row r="338" spans="6:6">
      <c r="F338" s="143"/>
    </row>
    <row r="339" spans="6:6">
      <c r="F339" s="143"/>
    </row>
    <row r="340" spans="6:6">
      <c r="F340" s="143"/>
    </row>
    <row r="341" spans="6:6">
      <c r="F341" s="143"/>
    </row>
    <row r="342" spans="6:6">
      <c r="F342" s="143"/>
    </row>
    <row r="343" spans="6:6">
      <c r="F343" s="143"/>
    </row>
    <row r="344" spans="6:6">
      <c r="F344" s="143"/>
    </row>
    <row r="345" spans="6:6">
      <c r="F345" s="143"/>
    </row>
    <row r="346" spans="6:6">
      <c r="F346" s="143"/>
    </row>
    <row r="347" spans="6:6">
      <c r="F347" s="143"/>
    </row>
    <row r="348" spans="6:6">
      <c r="F348" s="143"/>
    </row>
    <row r="349" spans="6:6">
      <c r="F349" s="143"/>
    </row>
    <row r="350" spans="6:6">
      <c r="F350" s="143"/>
    </row>
    <row r="351" spans="6:6">
      <c r="F351" s="143"/>
    </row>
    <row r="352" spans="6:6">
      <c r="F352" s="143"/>
    </row>
    <row r="353" spans="6:6">
      <c r="F353" s="143"/>
    </row>
    <row r="354" spans="6:6">
      <c r="F354" s="143"/>
    </row>
    <row r="355" spans="6:6">
      <c r="F355" s="143"/>
    </row>
    <row r="356" spans="6:6">
      <c r="F356" s="143"/>
    </row>
    <row r="357" spans="6:6">
      <c r="F357" s="143"/>
    </row>
    <row r="358" spans="6:6">
      <c r="F358" s="143"/>
    </row>
    <row r="359" spans="6:6">
      <c r="F359" s="143"/>
    </row>
    <row r="360" spans="6:6">
      <c r="F360" s="143"/>
    </row>
    <row r="361" spans="6:6">
      <c r="F361" s="143"/>
    </row>
    <row r="362" spans="6:6">
      <c r="F362" s="143"/>
    </row>
    <row r="363" spans="6:6">
      <c r="F363" s="143"/>
    </row>
    <row r="364" spans="6:6">
      <c r="F364" s="143"/>
    </row>
    <row r="365" spans="6:6">
      <c r="F365" s="143"/>
    </row>
    <row r="366" spans="6:6">
      <c r="F366" s="143"/>
    </row>
    <row r="367" spans="6:6">
      <c r="F367" s="143"/>
    </row>
    <row r="368" spans="6:6">
      <c r="F368" s="143"/>
    </row>
    <row r="369" spans="6:6">
      <c r="F369" s="143"/>
    </row>
    <row r="370" spans="6:6">
      <c r="F370" s="143"/>
    </row>
    <row r="371" spans="6:6">
      <c r="F371" s="143"/>
    </row>
    <row r="372" spans="6:6">
      <c r="F372" s="143"/>
    </row>
    <row r="373" spans="6:6">
      <c r="F373" s="143"/>
    </row>
    <row r="374" spans="6:6">
      <c r="F374" s="143"/>
    </row>
    <row r="375" spans="6:6">
      <c r="F375" s="143"/>
    </row>
    <row r="376" spans="6:6">
      <c r="F376" s="143"/>
    </row>
    <row r="377" spans="6:6">
      <c r="F377" s="143"/>
    </row>
    <row r="378" spans="6:6">
      <c r="F378" s="143"/>
    </row>
    <row r="379" spans="6:6">
      <c r="F379" s="143"/>
    </row>
    <row r="380" spans="6:6">
      <c r="F380" s="143"/>
    </row>
    <row r="381" spans="6:6">
      <c r="F381" s="143"/>
    </row>
    <row r="382" spans="6:6">
      <c r="F382" s="143"/>
    </row>
    <row r="383" spans="6:6">
      <c r="F383" s="143"/>
    </row>
    <row r="384" spans="6:6">
      <c r="F384" s="143"/>
    </row>
    <row r="385" spans="6:6">
      <c r="F385" s="143"/>
    </row>
    <row r="386" spans="6:6">
      <c r="F386" s="143"/>
    </row>
    <row r="387" spans="6:6">
      <c r="F387" s="143"/>
    </row>
    <row r="388" spans="6:6">
      <c r="F388" s="143"/>
    </row>
    <row r="389" spans="6:6">
      <c r="F389" s="143"/>
    </row>
    <row r="390" spans="6:6">
      <c r="F390" s="143"/>
    </row>
    <row r="391" spans="6:6">
      <c r="F391" s="143"/>
    </row>
    <row r="392" spans="6:6">
      <c r="F392" s="143"/>
    </row>
    <row r="393" spans="6:6">
      <c r="F393" s="143"/>
    </row>
    <row r="394" spans="6:6">
      <c r="F394" s="143"/>
    </row>
    <row r="395" spans="6:6">
      <c r="F395" s="143"/>
    </row>
    <row r="396" spans="6:6">
      <c r="F396" s="143"/>
    </row>
    <row r="397" spans="6:6">
      <c r="F397" s="143"/>
    </row>
    <row r="398" spans="6:6">
      <c r="F398" s="143"/>
    </row>
    <row r="399" spans="6:6">
      <c r="F399" s="143"/>
    </row>
    <row r="400" spans="6:6">
      <c r="F400" s="143"/>
    </row>
    <row r="401" spans="6:6">
      <c r="F401" s="143"/>
    </row>
    <row r="402" spans="6:6">
      <c r="F402" s="143"/>
    </row>
    <row r="403" spans="6:6">
      <c r="F403" s="143"/>
    </row>
    <row r="404" spans="6:6">
      <c r="F404" s="143"/>
    </row>
    <row r="405" spans="6:6">
      <c r="F405" s="143"/>
    </row>
    <row r="406" spans="6:6">
      <c r="F406" s="143"/>
    </row>
    <row r="407" spans="6:6">
      <c r="F407" s="143"/>
    </row>
    <row r="408" spans="6:6">
      <c r="F408" s="143"/>
    </row>
    <row r="409" spans="6:6">
      <c r="F409" s="143"/>
    </row>
    <row r="410" spans="6:6">
      <c r="F410" s="143"/>
    </row>
    <row r="411" spans="6:6">
      <c r="F411" s="143"/>
    </row>
    <row r="412" spans="6:6">
      <c r="F412" s="143"/>
    </row>
    <row r="413" spans="6:6">
      <c r="F413" s="143"/>
    </row>
    <row r="414" spans="6:6">
      <c r="F414" s="143"/>
    </row>
    <row r="415" spans="6:6">
      <c r="F415" s="143"/>
    </row>
    <row r="416" spans="6:6">
      <c r="F416" s="143"/>
    </row>
    <row r="417" spans="6:6">
      <c r="F417" s="143"/>
    </row>
    <row r="418" spans="6:6">
      <c r="F418" s="143"/>
    </row>
    <row r="419" spans="6:6">
      <c r="F419" s="143"/>
    </row>
    <row r="420" spans="6:6">
      <c r="F420" s="143"/>
    </row>
    <row r="421" spans="6:6">
      <c r="F421" s="143"/>
    </row>
    <row r="422" spans="6:6">
      <c r="F422" s="143"/>
    </row>
    <row r="423" spans="6:6">
      <c r="F423" s="143"/>
    </row>
    <row r="424" spans="6:6">
      <c r="F424" s="143"/>
    </row>
    <row r="425" spans="6:6">
      <c r="F425" s="143"/>
    </row>
    <row r="426" spans="6:6">
      <c r="F426" s="143"/>
    </row>
    <row r="427" spans="6:6">
      <c r="F427" s="143"/>
    </row>
    <row r="428" spans="6:6">
      <c r="F428" s="143"/>
    </row>
    <row r="429" spans="6:6">
      <c r="F429" s="143"/>
    </row>
    <row r="430" spans="6:6">
      <c r="F430" s="143"/>
    </row>
    <row r="431" spans="6:6">
      <c r="F431" s="143"/>
    </row>
    <row r="432" spans="6:6">
      <c r="F432" s="143"/>
    </row>
    <row r="433" spans="6:6">
      <c r="F433" s="143"/>
    </row>
    <row r="434" spans="6:6">
      <c r="F434" s="143"/>
    </row>
    <row r="435" spans="6:6">
      <c r="F435" s="143"/>
    </row>
    <row r="436" spans="6:6">
      <c r="F436" s="143"/>
    </row>
    <row r="437" spans="6:6">
      <c r="F437" s="143"/>
    </row>
    <row r="438" spans="6:6">
      <c r="F438" s="143"/>
    </row>
    <row r="439" spans="6:6">
      <c r="F439" s="143"/>
    </row>
    <row r="440" spans="6:6">
      <c r="F440" s="143"/>
    </row>
    <row r="441" spans="6:6">
      <c r="F441" s="143"/>
    </row>
    <row r="442" spans="6:6">
      <c r="F442" s="143"/>
    </row>
    <row r="443" spans="6:6">
      <c r="F443" s="143"/>
    </row>
    <row r="444" spans="6:6">
      <c r="F444" s="143"/>
    </row>
    <row r="445" spans="6:6">
      <c r="F445" s="143"/>
    </row>
    <row r="446" spans="6:6">
      <c r="F446" s="143"/>
    </row>
    <row r="447" spans="6:6">
      <c r="F447" s="143"/>
    </row>
    <row r="448" spans="6:6">
      <c r="F448" s="143"/>
    </row>
    <row r="449" spans="6:6">
      <c r="F449" s="143"/>
    </row>
    <row r="450" spans="6:6">
      <c r="F450" s="143"/>
    </row>
    <row r="451" spans="6:6">
      <c r="F451" s="143"/>
    </row>
    <row r="452" spans="6:6">
      <c r="F452" s="143"/>
    </row>
    <row r="453" spans="6:6">
      <c r="F453" s="143"/>
    </row>
    <row r="454" spans="6:6">
      <c r="F454" s="143"/>
    </row>
    <row r="455" spans="6:6">
      <c r="F455" s="143"/>
    </row>
    <row r="456" spans="6:6">
      <c r="F456" s="143"/>
    </row>
    <row r="457" spans="6:6">
      <c r="F457" s="143"/>
    </row>
    <row r="458" spans="6:6">
      <c r="F458" s="143"/>
    </row>
    <row r="459" spans="6:6">
      <c r="F459" s="143"/>
    </row>
    <row r="460" spans="6:6">
      <c r="F460" s="143"/>
    </row>
    <row r="461" spans="6:6">
      <c r="F461" s="143"/>
    </row>
    <row r="462" spans="6:6">
      <c r="F462" s="143"/>
    </row>
    <row r="463" spans="6:6">
      <c r="F463" s="143"/>
    </row>
    <row r="464" spans="6:6">
      <c r="F464" s="143"/>
    </row>
    <row r="465" spans="6:6">
      <c r="F465" s="143"/>
    </row>
    <row r="466" spans="6:6">
      <c r="F466" s="143"/>
    </row>
    <row r="467" spans="6:6">
      <c r="F467" s="143"/>
    </row>
    <row r="468" spans="6:6">
      <c r="F468" s="143"/>
    </row>
    <row r="469" spans="6:6">
      <c r="F469" s="143"/>
    </row>
    <row r="470" spans="6:6">
      <c r="F470" s="143"/>
    </row>
    <row r="471" spans="6:6">
      <c r="F471" s="143"/>
    </row>
    <row r="472" spans="6:6">
      <c r="F472" s="143"/>
    </row>
    <row r="473" spans="6:6">
      <c r="F473" s="143"/>
    </row>
    <row r="474" spans="6:6">
      <c r="F474" s="143"/>
    </row>
    <row r="475" spans="6:6">
      <c r="F475" s="143"/>
    </row>
    <row r="476" spans="6:6">
      <c r="F476" s="143"/>
    </row>
    <row r="477" spans="6:6">
      <c r="F477" s="143"/>
    </row>
    <row r="478" spans="6:6">
      <c r="F478" s="143"/>
    </row>
    <row r="479" spans="6:6">
      <c r="F479" s="143"/>
    </row>
    <row r="480" spans="6:6">
      <c r="F480" s="143"/>
    </row>
    <row r="481" spans="6:6">
      <c r="F481" s="143"/>
    </row>
    <row r="482" spans="6:6">
      <c r="F482" s="143"/>
    </row>
    <row r="483" spans="6:6">
      <c r="F483" s="143"/>
    </row>
    <row r="484" spans="6:6">
      <c r="F484" s="143"/>
    </row>
    <row r="485" spans="6:6">
      <c r="F485" s="143"/>
    </row>
    <row r="486" spans="6:6">
      <c r="F486" s="143"/>
    </row>
    <row r="487" spans="6:6">
      <c r="F487" s="143"/>
    </row>
    <row r="488" spans="6:6">
      <c r="F488" s="143"/>
    </row>
    <row r="489" spans="6:6">
      <c r="F489" s="143"/>
    </row>
    <row r="490" spans="6:6">
      <c r="F490" s="143"/>
    </row>
    <row r="491" spans="6:6">
      <c r="F491" s="143"/>
    </row>
    <row r="492" spans="6:6">
      <c r="F492" s="143"/>
    </row>
    <row r="493" spans="6:6">
      <c r="F493" s="143"/>
    </row>
    <row r="494" spans="6:6">
      <c r="F494" s="143"/>
    </row>
    <row r="495" spans="6:6">
      <c r="F495" s="143"/>
    </row>
    <row r="496" spans="6:6">
      <c r="F496" s="143"/>
    </row>
    <row r="497" spans="6:6">
      <c r="F497" s="143"/>
    </row>
    <row r="498" spans="6:6">
      <c r="F498" s="143"/>
    </row>
    <row r="499" spans="6:6">
      <c r="F499" s="143"/>
    </row>
    <row r="500" spans="6:6">
      <c r="F500" s="143"/>
    </row>
    <row r="501" spans="6:6">
      <c r="F501" s="143"/>
    </row>
    <row r="502" spans="6:6">
      <c r="F502" s="143"/>
    </row>
    <row r="503" spans="6:6">
      <c r="F503" s="143"/>
    </row>
    <row r="504" spans="6:6">
      <c r="F504" s="143"/>
    </row>
    <row r="505" spans="6:6">
      <c r="F505" s="143"/>
    </row>
    <row r="506" spans="6:6">
      <c r="F506" s="143"/>
    </row>
    <row r="507" spans="6:6">
      <c r="F507" s="143"/>
    </row>
    <row r="508" spans="6:6">
      <c r="F508" s="143"/>
    </row>
    <row r="509" spans="6:6">
      <c r="F509" s="143"/>
    </row>
    <row r="510" spans="6:6">
      <c r="F510" s="143"/>
    </row>
    <row r="511" spans="6:6">
      <c r="F511" s="143"/>
    </row>
    <row r="512" spans="6:6">
      <c r="F512" s="143"/>
    </row>
    <row r="513" spans="6:6">
      <c r="F513" s="143"/>
    </row>
    <row r="514" spans="6:6">
      <c r="F514" s="143"/>
    </row>
    <row r="515" spans="6:6">
      <c r="F515" s="143"/>
    </row>
    <row r="516" spans="6:6">
      <c r="F516" s="143"/>
    </row>
    <row r="517" spans="6:6">
      <c r="F517" s="143"/>
    </row>
    <row r="518" spans="6:6">
      <c r="F518" s="143"/>
    </row>
    <row r="519" spans="6:6">
      <c r="F519" s="143"/>
    </row>
    <row r="520" spans="6:6">
      <c r="F520" s="143"/>
    </row>
    <row r="521" spans="6:6">
      <c r="F521" s="143"/>
    </row>
    <row r="522" spans="6:6">
      <c r="F522" s="143"/>
    </row>
    <row r="523" spans="6:6">
      <c r="F523" s="143"/>
    </row>
    <row r="524" spans="6:6">
      <c r="F524" s="143"/>
    </row>
    <row r="525" spans="6:6">
      <c r="F525" s="143"/>
    </row>
    <row r="526" spans="6:6">
      <c r="F526" s="143"/>
    </row>
    <row r="527" spans="6:6">
      <c r="F527" s="143"/>
    </row>
    <row r="528" spans="6:6">
      <c r="F528" s="143"/>
    </row>
    <row r="529" spans="6:6">
      <c r="F529" s="143"/>
    </row>
    <row r="530" spans="6:6">
      <c r="F530" s="143"/>
    </row>
    <row r="531" spans="6:6">
      <c r="F531" s="143"/>
    </row>
    <row r="532" spans="6:6">
      <c r="F532" s="143"/>
    </row>
    <row r="533" spans="6:6">
      <c r="F533" s="143"/>
    </row>
    <row r="534" spans="6:6">
      <c r="F534" s="143"/>
    </row>
    <row r="535" spans="6:6">
      <c r="F535" s="143"/>
    </row>
    <row r="536" spans="6:6">
      <c r="F536" s="143"/>
    </row>
    <row r="537" spans="6:6">
      <c r="F537" s="143"/>
    </row>
    <row r="538" spans="6:6">
      <c r="F538" s="143"/>
    </row>
    <row r="539" spans="6:6">
      <c r="F539" s="143"/>
    </row>
    <row r="540" spans="6:6">
      <c r="F540" s="143"/>
    </row>
    <row r="541" spans="6:6">
      <c r="F541" s="143"/>
    </row>
    <row r="542" spans="6:6">
      <c r="F542" s="143"/>
    </row>
    <row r="543" spans="6:6">
      <c r="F543" s="143"/>
    </row>
    <row r="544" spans="6:6">
      <c r="F544" s="143"/>
    </row>
    <row r="545" spans="6:6">
      <c r="F545" s="143"/>
    </row>
    <row r="546" spans="6:6">
      <c r="F546" s="143"/>
    </row>
    <row r="547" spans="6:6">
      <c r="F547" s="143"/>
    </row>
    <row r="548" spans="6:6">
      <c r="F548" s="143"/>
    </row>
    <row r="549" spans="6:6">
      <c r="F549" s="143"/>
    </row>
    <row r="550" spans="6:6">
      <c r="F550" s="143"/>
    </row>
    <row r="551" spans="6:6">
      <c r="F551" s="143"/>
    </row>
    <row r="552" spans="6:6">
      <c r="F552" s="143"/>
    </row>
    <row r="553" spans="6:6">
      <c r="F553" s="143"/>
    </row>
    <row r="554" spans="6:6">
      <c r="F554" s="143"/>
    </row>
    <row r="555" spans="6:6">
      <c r="F555" s="143"/>
    </row>
    <row r="556" spans="6:6">
      <c r="F556" s="143"/>
    </row>
    <row r="557" spans="6:6">
      <c r="F557" s="143"/>
    </row>
    <row r="558" spans="6:6">
      <c r="F558" s="143"/>
    </row>
    <row r="559" spans="6:6">
      <c r="F559" s="143"/>
    </row>
    <row r="560" spans="6:6">
      <c r="F560" s="143"/>
    </row>
    <row r="561" spans="6:6">
      <c r="F561" s="143"/>
    </row>
    <row r="562" spans="6:6">
      <c r="F562" s="143"/>
    </row>
    <row r="563" spans="6:6">
      <c r="F563" s="143"/>
    </row>
    <row r="564" spans="6:6">
      <c r="F564" s="143"/>
    </row>
    <row r="565" spans="6:6">
      <c r="F565" s="143"/>
    </row>
    <row r="566" spans="6:6">
      <c r="F566" s="143"/>
    </row>
    <row r="567" spans="6:6">
      <c r="F567" s="143"/>
    </row>
    <row r="568" spans="6:6">
      <c r="F568" s="143"/>
    </row>
    <row r="569" spans="6:6">
      <c r="F569" s="143"/>
    </row>
    <row r="570" spans="6:6">
      <c r="F570" s="143"/>
    </row>
    <row r="571" spans="6:6">
      <c r="F571" s="143"/>
    </row>
    <row r="572" spans="6:6">
      <c r="F572" s="143"/>
    </row>
    <row r="573" spans="6:6">
      <c r="F573" s="143"/>
    </row>
    <row r="574" spans="6:6">
      <c r="F574" s="143"/>
    </row>
    <row r="575" spans="6:6">
      <c r="F575" s="143"/>
    </row>
    <row r="576" spans="6:6">
      <c r="F576" s="143"/>
    </row>
    <row r="577" spans="6:6">
      <c r="F577" s="143"/>
    </row>
    <row r="578" spans="6:6">
      <c r="F578" s="143"/>
    </row>
    <row r="579" spans="6:6">
      <c r="F579" s="143"/>
    </row>
    <row r="580" spans="6:6">
      <c r="F580" s="143"/>
    </row>
    <row r="581" spans="6:6">
      <c r="F581" s="143"/>
    </row>
    <row r="582" spans="6:6">
      <c r="F582" s="143"/>
    </row>
    <row r="583" spans="6:6">
      <c r="F583" s="143"/>
    </row>
    <row r="584" spans="6:6">
      <c r="F584" s="143"/>
    </row>
    <row r="585" spans="6:6">
      <c r="F585" s="143"/>
    </row>
    <row r="586" spans="6:6">
      <c r="F586" s="143"/>
    </row>
    <row r="587" spans="6:6">
      <c r="F587" s="143"/>
    </row>
    <row r="588" spans="6:6">
      <c r="F588" s="143"/>
    </row>
    <row r="589" spans="6:6">
      <c r="F589" s="143"/>
    </row>
    <row r="590" spans="6:6">
      <c r="F590" s="143"/>
    </row>
    <row r="591" spans="6:6">
      <c r="F591" s="143"/>
    </row>
    <row r="592" spans="6:6">
      <c r="F592" s="143"/>
    </row>
    <row r="593" spans="6:6">
      <c r="F593" s="143"/>
    </row>
    <row r="594" spans="6:6">
      <c r="F594" s="143"/>
    </row>
    <row r="595" spans="6:6">
      <c r="F595" s="143"/>
    </row>
    <row r="596" spans="6:6">
      <c r="F596" s="143"/>
    </row>
    <row r="597" spans="6:6">
      <c r="F597" s="143"/>
    </row>
    <row r="598" spans="6:6">
      <c r="F598" s="143"/>
    </row>
    <row r="599" spans="6:6">
      <c r="F599" s="143"/>
    </row>
    <row r="600" spans="6:6">
      <c r="F600" s="143"/>
    </row>
    <row r="601" spans="6:6">
      <c r="F601" s="143"/>
    </row>
    <row r="602" spans="6:6">
      <c r="F602" s="143"/>
    </row>
    <row r="603" spans="6:6">
      <c r="F603" s="143"/>
    </row>
    <row r="604" spans="6:6">
      <c r="F604" s="143"/>
    </row>
    <row r="605" spans="6:6">
      <c r="F605" s="143"/>
    </row>
    <row r="606" spans="6:6">
      <c r="F606" s="143"/>
    </row>
    <row r="607" spans="6:6">
      <c r="F607" s="143"/>
    </row>
    <row r="608" spans="6:6">
      <c r="F608" s="143"/>
    </row>
    <row r="609" spans="6:6">
      <c r="F609" s="143"/>
    </row>
    <row r="610" spans="6:6">
      <c r="F610" s="143"/>
    </row>
    <row r="611" spans="6:6">
      <c r="F611" s="143"/>
    </row>
    <row r="612" spans="6:6">
      <c r="F612" s="143"/>
    </row>
    <row r="613" spans="6:6">
      <c r="F613" s="143"/>
    </row>
    <row r="614" spans="6:6">
      <c r="F614" s="143"/>
    </row>
    <row r="615" spans="6:6">
      <c r="F615" s="143"/>
    </row>
    <row r="616" spans="6:6">
      <c r="F616" s="143"/>
    </row>
    <row r="617" spans="6:6">
      <c r="F617" s="143"/>
    </row>
    <row r="618" spans="6:6">
      <c r="F618" s="143"/>
    </row>
    <row r="619" spans="6:6">
      <c r="F619" s="143"/>
    </row>
    <row r="620" spans="6:6">
      <c r="F620" s="143"/>
    </row>
    <row r="621" spans="6:6">
      <c r="F621" s="143"/>
    </row>
    <row r="622" spans="6:6">
      <c r="F622" s="143"/>
    </row>
    <row r="623" spans="6:6">
      <c r="F623" s="143"/>
    </row>
    <row r="624" spans="6:6">
      <c r="F624" s="143"/>
    </row>
    <row r="625" spans="6:6">
      <c r="F625" s="143"/>
    </row>
    <row r="626" spans="6:6">
      <c r="F626" s="143"/>
    </row>
    <row r="627" spans="6:6">
      <c r="F627" s="143"/>
    </row>
    <row r="628" spans="6:6">
      <c r="F628" s="143"/>
    </row>
    <row r="629" spans="6:6">
      <c r="F629" s="143"/>
    </row>
    <row r="630" spans="6:6">
      <c r="F630" s="143"/>
    </row>
    <row r="631" spans="6:6">
      <c r="F631" s="143"/>
    </row>
    <row r="632" spans="6:6">
      <c r="F632" s="143"/>
    </row>
    <row r="633" spans="6:6">
      <c r="F633" s="143"/>
    </row>
    <row r="634" spans="6:6">
      <c r="F634" s="143"/>
    </row>
    <row r="635" spans="6:6">
      <c r="F635" s="143"/>
    </row>
    <row r="636" spans="6:6">
      <c r="F636" s="143"/>
    </row>
    <row r="637" spans="6:6">
      <c r="F637" s="143"/>
    </row>
    <row r="638" spans="6:6">
      <c r="F638" s="143"/>
    </row>
    <row r="639" spans="6:6">
      <c r="F639" s="143"/>
    </row>
    <row r="640" spans="6:6">
      <c r="F640" s="143"/>
    </row>
    <row r="641" spans="6:6">
      <c r="F641" s="143"/>
    </row>
    <row r="642" spans="6:6">
      <c r="F642" s="143"/>
    </row>
    <row r="643" spans="6:6">
      <c r="F643" s="143"/>
    </row>
    <row r="644" spans="6:6">
      <c r="F644" s="143"/>
    </row>
    <row r="645" spans="6:6">
      <c r="F645" s="143"/>
    </row>
    <row r="646" spans="6:6">
      <c r="F646" s="143"/>
    </row>
    <row r="647" spans="6:6">
      <c r="F647" s="143"/>
    </row>
    <row r="648" spans="6:6">
      <c r="F648" s="143"/>
    </row>
    <row r="649" spans="6:6">
      <c r="F649" s="143"/>
    </row>
    <row r="650" spans="6:6">
      <c r="F650" s="143"/>
    </row>
    <row r="651" spans="6:6">
      <c r="F651" s="143"/>
    </row>
    <row r="652" spans="6:6">
      <c r="F652" s="143"/>
    </row>
    <row r="653" spans="6:6">
      <c r="F653" s="143"/>
    </row>
    <row r="654" spans="6:6">
      <c r="F654" s="143"/>
    </row>
    <row r="655" spans="6:6">
      <c r="F655" s="143"/>
    </row>
    <row r="656" spans="6:6">
      <c r="F656" s="143"/>
    </row>
    <row r="657" spans="6:6">
      <c r="F657" s="143"/>
    </row>
    <row r="658" spans="6:6">
      <c r="F658" s="143"/>
    </row>
    <row r="659" spans="6:6">
      <c r="F659" s="143"/>
    </row>
    <row r="660" spans="6:6">
      <c r="F660" s="143"/>
    </row>
    <row r="661" spans="6:6">
      <c r="F661" s="143"/>
    </row>
    <row r="662" spans="6:6">
      <c r="F662" s="143"/>
    </row>
    <row r="663" spans="6:6">
      <c r="F663" s="143"/>
    </row>
    <row r="664" spans="6:6">
      <c r="F664" s="143"/>
    </row>
    <row r="665" spans="6:6">
      <c r="F665" s="143"/>
    </row>
    <row r="666" spans="6:6">
      <c r="F666" s="143"/>
    </row>
    <row r="667" spans="6:6">
      <c r="F667" s="143"/>
    </row>
    <row r="668" spans="6:6">
      <c r="F668" s="143"/>
    </row>
    <row r="669" spans="6:6">
      <c r="F669" s="143"/>
    </row>
    <row r="670" spans="6:6">
      <c r="F670" s="143"/>
    </row>
    <row r="671" spans="6:6">
      <c r="F671" s="143"/>
    </row>
    <row r="672" spans="6:6">
      <c r="F672" s="143"/>
    </row>
    <row r="673" spans="6:6">
      <c r="F673" s="143"/>
    </row>
    <row r="674" spans="6:6">
      <c r="F674" s="143"/>
    </row>
    <row r="675" spans="6:6">
      <c r="F675" s="143"/>
    </row>
    <row r="676" spans="6:6">
      <c r="F676" s="143"/>
    </row>
    <row r="677" spans="6:6">
      <c r="F677" s="143"/>
    </row>
    <row r="678" spans="6:6">
      <c r="F678" s="143"/>
    </row>
    <row r="679" spans="6:6">
      <c r="F679" s="143"/>
    </row>
    <row r="680" spans="6:6">
      <c r="F680" s="143"/>
    </row>
    <row r="681" spans="6:6">
      <c r="F681" s="143"/>
    </row>
    <row r="682" spans="6:6">
      <c r="F682" s="143"/>
    </row>
    <row r="683" spans="6:6">
      <c r="F683" s="143"/>
    </row>
    <row r="684" spans="6:6">
      <c r="F684" s="143"/>
    </row>
    <row r="685" spans="6:6">
      <c r="F685" s="143"/>
    </row>
    <row r="686" spans="6:6">
      <c r="F686" s="143"/>
    </row>
    <row r="687" spans="6:6">
      <c r="F687" s="143"/>
    </row>
    <row r="688" spans="6:6">
      <c r="F688" s="143"/>
    </row>
    <row r="689" spans="6:6">
      <c r="F689" s="143"/>
    </row>
    <row r="690" spans="6:6">
      <c r="F690" s="143"/>
    </row>
    <row r="691" spans="6:6">
      <c r="F691" s="143"/>
    </row>
    <row r="692" spans="6:6">
      <c r="F692" s="143"/>
    </row>
    <row r="693" spans="6:6">
      <c r="F693" s="143"/>
    </row>
    <row r="694" spans="6:6">
      <c r="F694" s="143"/>
    </row>
    <row r="695" spans="6:6">
      <c r="F695" s="143"/>
    </row>
    <row r="696" spans="6:6">
      <c r="F696" s="143"/>
    </row>
    <row r="697" spans="6:6">
      <c r="F697" s="143"/>
    </row>
    <row r="698" spans="6:6">
      <c r="F698" s="143"/>
    </row>
    <row r="699" spans="6:6">
      <c r="F699" s="143"/>
    </row>
    <row r="700" spans="6:6">
      <c r="F700" s="143"/>
    </row>
    <row r="701" spans="6:6">
      <c r="F701" s="143"/>
    </row>
    <row r="702" spans="6:6">
      <c r="F702" s="143"/>
    </row>
    <row r="703" spans="6:6">
      <c r="F703" s="143"/>
    </row>
    <row r="704" spans="6:6">
      <c r="F704" s="143"/>
    </row>
    <row r="705" spans="6:6">
      <c r="F705" s="143"/>
    </row>
    <row r="706" spans="6:6">
      <c r="F706" s="143"/>
    </row>
    <row r="707" spans="6:6">
      <c r="F707" s="143"/>
    </row>
    <row r="708" spans="6:6">
      <c r="F708" s="143"/>
    </row>
    <row r="709" spans="6:6">
      <c r="F709" s="143"/>
    </row>
    <row r="710" spans="6:6">
      <c r="F710" s="143"/>
    </row>
    <row r="711" spans="6:6">
      <c r="F711" s="143"/>
    </row>
    <row r="712" spans="6:6">
      <c r="F712" s="143"/>
    </row>
    <row r="713" spans="6:6">
      <c r="F713" s="143"/>
    </row>
    <row r="714" spans="6:6">
      <c r="F714" s="143"/>
    </row>
    <row r="715" spans="6:6">
      <c r="F715" s="143"/>
    </row>
    <row r="716" spans="6:6">
      <c r="F716" s="143"/>
    </row>
    <row r="717" spans="6:6">
      <c r="F717" s="143"/>
    </row>
    <row r="718" spans="6:6">
      <c r="F718" s="143"/>
    </row>
    <row r="719" spans="6:6">
      <c r="F719" s="143"/>
    </row>
    <row r="720" spans="6:6">
      <c r="F720" s="143"/>
    </row>
    <row r="721" spans="6:6">
      <c r="F721" s="143"/>
    </row>
    <row r="722" spans="6:6">
      <c r="F722" s="143"/>
    </row>
    <row r="723" spans="6:6">
      <c r="F723" s="143"/>
    </row>
    <row r="724" spans="6:6">
      <c r="F724" s="143"/>
    </row>
    <row r="725" spans="6:6">
      <c r="F725" s="143"/>
    </row>
    <row r="726" spans="6:6">
      <c r="F726" s="143"/>
    </row>
    <row r="727" spans="6:6">
      <c r="F727" s="143"/>
    </row>
    <row r="728" spans="6:6">
      <c r="F728" s="143"/>
    </row>
    <row r="729" spans="6:6">
      <c r="F729" s="143"/>
    </row>
    <row r="730" spans="6:6">
      <c r="F730" s="143"/>
    </row>
    <row r="731" spans="6:6">
      <c r="F731" s="143"/>
    </row>
    <row r="732" spans="6:6">
      <c r="F732" s="143"/>
    </row>
    <row r="733" spans="6:6">
      <c r="F733" s="143"/>
    </row>
    <row r="734" spans="6:6">
      <c r="F734" s="143"/>
    </row>
    <row r="735" spans="6:6">
      <c r="F735" s="143"/>
    </row>
    <row r="736" spans="6:6">
      <c r="F736" s="143"/>
    </row>
    <row r="737" spans="6:6">
      <c r="F737" s="143"/>
    </row>
    <row r="738" spans="6:6">
      <c r="F738" s="143"/>
    </row>
    <row r="739" spans="6:6">
      <c r="F739" s="143"/>
    </row>
    <row r="740" spans="6:6">
      <c r="F740" s="143"/>
    </row>
    <row r="741" spans="6:6">
      <c r="F741" s="143"/>
    </row>
    <row r="742" spans="6:6">
      <c r="F742" s="143"/>
    </row>
    <row r="743" spans="6:6">
      <c r="F743" s="143"/>
    </row>
    <row r="744" spans="6:6">
      <c r="F744" s="143"/>
    </row>
    <row r="745" spans="6:6">
      <c r="F745" s="143"/>
    </row>
    <row r="746" spans="6:6">
      <c r="F746" s="143"/>
    </row>
    <row r="747" spans="6:6">
      <c r="F747" s="143"/>
    </row>
    <row r="748" spans="6:6">
      <c r="F748" s="143"/>
    </row>
    <row r="749" spans="6:6">
      <c r="F749" s="143"/>
    </row>
    <row r="750" spans="6:6">
      <c r="F750" s="143"/>
    </row>
    <row r="751" spans="6:6">
      <c r="F751" s="143"/>
    </row>
    <row r="752" spans="6:6">
      <c r="F752" s="143"/>
    </row>
    <row r="753" spans="6:6">
      <c r="F753" s="143"/>
    </row>
    <row r="754" spans="6:6">
      <c r="F754" s="143"/>
    </row>
    <row r="755" spans="6:6">
      <c r="F755" s="143"/>
    </row>
    <row r="756" spans="6:6">
      <c r="F756" s="143"/>
    </row>
    <row r="757" spans="6:6">
      <c r="F757" s="143"/>
    </row>
    <row r="758" spans="6:6">
      <c r="F758" s="143"/>
    </row>
    <row r="759" spans="6:6">
      <c r="F759" s="143"/>
    </row>
    <row r="760" spans="6:6">
      <c r="F760" s="143"/>
    </row>
    <row r="761" spans="6:6">
      <c r="F761" s="143"/>
    </row>
    <row r="762" spans="6:6">
      <c r="F762" s="143"/>
    </row>
    <row r="763" spans="6:6">
      <c r="F763" s="143"/>
    </row>
    <row r="764" spans="6:6">
      <c r="F764" s="143"/>
    </row>
    <row r="765" spans="6:6">
      <c r="F765" s="143"/>
    </row>
    <row r="766" spans="6:6">
      <c r="F766" s="143"/>
    </row>
    <row r="767" spans="6:6">
      <c r="F767" s="143"/>
    </row>
    <row r="768" spans="6:6">
      <c r="F768" s="143"/>
    </row>
    <row r="769" spans="6:6">
      <c r="F769" s="143"/>
    </row>
    <row r="770" spans="6:6">
      <c r="F770" s="143"/>
    </row>
    <row r="771" spans="6:6">
      <c r="F771" s="143"/>
    </row>
    <row r="772" spans="6:6">
      <c r="F772" s="143"/>
    </row>
    <row r="773" spans="6:6">
      <c r="F773" s="143"/>
    </row>
    <row r="774" spans="6:6">
      <c r="F774" s="143"/>
    </row>
    <row r="775" spans="6:6">
      <c r="F775" s="143"/>
    </row>
    <row r="776" spans="6:6">
      <c r="F776" s="143"/>
    </row>
    <row r="777" spans="6:6">
      <c r="F777" s="143"/>
    </row>
    <row r="778" spans="6:6">
      <c r="F778" s="143"/>
    </row>
    <row r="779" spans="6:6">
      <c r="F779" s="143"/>
    </row>
    <row r="780" spans="6:6">
      <c r="F780" s="143"/>
    </row>
    <row r="781" spans="6:6">
      <c r="F781" s="143"/>
    </row>
    <row r="782" spans="6:6">
      <c r="F782" s="143"/>
    </row>
    <row r="783" spans="6:6">
      <c r="F783" s="143"/>
    </row>
    <row r="784" spans="6:6">
      <c r="F784" s="143"/>
    </row>
    <row r="785" spans="6:6">
      <c r="F785" s="143"/>
    </row>
    <row r="786" spans="6:6">
      <c r="F786" s="143"/>
    </row>
    <row r="787" spans="6:6">
      <c r="F787" s="143"/>
    </row>
    <row r="788" spans="6:6">
      <c r="F788" s="143"/>
    </row>
    <row r="789" spans="6:6">
      <c r="F789" s="143"/>
    </row>
    <row r="790" spans="6:6">
      <c r="F790" s="143"/>
    </row>
    <row r="791" spans="6:6">
      <c r="F791" s="143"/>
    </row>
    <row r="792" spans="6:6">
      <c r="F792" s="143"/>
    </row>
    <row r="793" spans="6:6">
      <c r="F793" s="143"/>
    </row>
    <row r="794" spans="6:6">
      <c r="F794" s="143"/>
    </row>
    <row r="795" spans="6:6">
      <c r="F795" s="143"/>
    </row>
    <row r="796" spans="6:6">
      <c r="F796" s="143"/>
    </row>
    <row r="797" spans="6:6">
      <c r="F797" s="143"/>
    </row>
    <row r="798" spans="6:6">
      <c r="F798" s="143"/>
    </row>
    <row r="799" spans="6:6">
      <c r="F799" s="143"/>
    </row>
    <row r="800" spans="6:6">
      <c r="F800" s="143"/>
    </row>
    <row r="801" spans="6:6">
      <c r="F801" s="143"/>
    </row>
    <row r="802" spans="6:6">
      <c r="F802" s="143"/>
    </row>
    <row r="803" spans="6:6">
      <c r="F803" s="143"/>
    </row>
    <row r="804" spans="6:6">
      <c r="F804" s="143"/>
    </row>
    <row r="805" spans="6:6">
      <c r="F805" s="143"/>
    </row>
    <row r="806" spans="6:6">
      <c r="F806" s="143"/>
    </row>
    <row r="807" spans="6:6">
      <c r="F807" s="143"/>
    </row>
    <row r="808" spans="6:6">
      <c r="F808" s="143"/>
    </row>
    <row r="809" spans="6:6">
      <c r="F809" s="143"/>
    </row>
    <row r="810" spans="6:6">
      <c r="F810" s="143"/>
    </row>
    <row r="811" spans="6:6">
      <c r="F811" s="143"/>
    </row>
    <row r="812" spans="6:6">
      <c r="F812" s="143"/>
    </row>
    <row r="813" spans="6:6">
      <c r="F813" s="143"/>
    </row>
    <row r="814" spans="6:6">
      <c r="F814" s="143"/>
    </row>
    <row r="815" spans="6:6">
      <c r="F815" s="143"/>
    </row>
    <row r="816" spans="6:6">
      <c r="F816" s="143"/>
    </row>
    <row r="817" spans="6:6">
      <c r="F817" s="143"/>
    </row>
    <row r="818" spans="6:6">
      <c r="F818" s="143"/>
    </row>
    <row r="819" spans="6:6">
      <c r="F819" s="143"/>
    </row>
    <row r="820" spans="6:6">
      <c r="F820" s="143"/>
    </row>
    <row r="821" spans="6:6">
      <c r="F821" s="143"/>
    </row>
    <row r="822" spans="6:6">
      <c r="F822" s="143"/>
    </row>
    <row r="823" spans="6:6">
      <c r="F823" s="143"/>
    </row>
    <row r="824" spans="6:6">
      <c r="F824" s="143"/>
    </row>
    <row r="825" spans="6:6">
      <c r="F825" s="143"/>
    </row>
    <row r="826" spans="6:6">
      <c r="F826" s="143"/>
    </row>
    <row r="827" spans="6:6">
      <c r="F827" s="143"/>
    </row>
    <row r="828" spans="6:6">
      <c r="F828" s="143"/>
    </row>
    <row r="829" spans="6:6">
      <c r="F829" s="143"/>
    </row>
    <row r="830" spans="6:6">
      <c r="F830" s="143"/>
    </row>
    <row r="831" spans="6:6">
      <c r="F831" s="143"/>
    </row>
    <row r="832" spans="6:6">
      <c r="F832" s="143"/>
    </row>
    <row r="833" spans="6:6">
      <c r="F833" s="143"/>
    </row>
    <row r="834" spans="6:6">
      <c r="F834" s="143"/>
    </row>
    <row r="835" spans="6:6">
      <c r="F835" s="143"/>
    </row>
    <row r="836" spans="6:6">
      <c r="F836" s="143"/>
    </row>
    <row r="837" spans="6:6">
      <c r="F837" s="143"/>
    </row>
    <row r="838" spans="6:6">
      <c r="F838" s="143"/>
    </row>
    <row r="839" spans="6:6">
      <c r="F839" s="143"/>
    </row>
    <row r="840" spans="6:6">
      <c r="F840" s="143"/>
    </row>
    <row r="841" spans="6:6">
      <c r="F841" s="143"/>
    </row>
    <row r="842" spans="6:6">
      <c r="F842" s="143"/>
    </row>
    <row r="843" spans="6:6">
      <c r="F843" s="143"/>
    </row>
    <row r="844" spans="6:6">
      <c r="F844" s="143"/>
    </row>
    <row r="845" spans="6:6">
      <c r="F845" s="143"/>
    </row>
    <row r="846" spans="6:6">
      <c r="F846" s="143"/>
    </row>
    <row r="847" spans="6:6">
      <c r="F847" s="143"/>
    </row>
    <row r="848" spans="6:6">
      <c r="F848" s="143"/>
    </row>
    <row r="849" spans="6:6">
      <c r="F849" s="143"/>
    </row>
    <row r="850" spans="6:6">
      <c r="F850" s="143"/>
    </row>
    <row r="851" spans="6:6">
      <c r="F851" s="143"/>
    </row>
    <row r="852" spans="6:6">
      <c r="F852" s="143"/>
    </row>
    <row r="853" spans="6:6">
      <c r="F853" s="143"/>
    </row>
    <row r="854" spans="6:6">
      <c r="F854" s="143"/>
    </row>
    <row r="855" spans="6:6">
      <c r="F855" s="143"/>
    </row>
    <row r="856" spans="6:6">
      <c r="F856" s="143"/>
    </row>
    <row r="857" spans="6:6">
      <c r="F857" s="143"/>
    </row>
    <row r="858" spans="6:6">
      <c r="F858" s="143"/>
    </row>
    <row r="859" spans="6:6">
      <c r="F859" s="143"/>
    </row>
    <row r="860" spans="6:6">
      <c r="F860" s="143"/>
    </row>
    <row r="861" spans="6:6">
      <c r="F861" s="143"/>
    </row>
    <row r="862" spans="6:6">
      <c r="F862" s="143"/>
    </row>
    <row r="863" spans="6:6">
      <c r="F863" s="143"/>
    </row>
    <row r="864" spans="6:6">
      <c r="F864" s="143"/>
    </row>
    <row r="865" spans="6:6">
      <c r="F865" s="143"/>
    </row>
    <row r="866" spans="6:6">
      <c r="F866" s="143"/>
    </row>
    <row r="867" spans="6:6">
      <c r="F867" s="143"/>
    </row>
    <row r="868" spans="6:6">
      <c r="F868" s="143"/>
    </row>
    <row r="869" spans="6:6">
      <c r="F869" s="143"/>
    </row>
    <row r="870" spans="6:6">
      <c r="F870" s="143"/>
    </row>
    <row r="871" spans="6:6">
      <c r="F871" s="143"/>
    </row>
    <row r="872" spans="6:6">
      <c r="F872" s="143"/>
    </row>
    <row r="873" spans="6:6">
      <c r="F873" s="143"/>
    </row>
    <row r="874" spans="6:6">
      <c r="F874" s="143"/>
    </row>
    <row r="875" spans="6:6">
      <c r="F875" s="143"/>
    </row>
    <row r="876" spans="6:6">
      <c r="F876" s="143"/>
    </row>
    <row r="877" spans="6:6">
      <c r="F877" s="143"/>
    </row>
    <row r="878" spans="6:6">
      <c r="F878" s="143"/>
    </row>
    <row r="879" spans="6:6">
      <c r="F879" s="143"/>
    </row>
    <row r="880" spans="6:6">
      <c r="F880" s="143"/>
    </row>
    <row r="881" spans="6:6">
      <c r="F881" s="143"/>
    </row>
    <row r="882" spans="6:6">
      <c r="F882" s="143"/>
    </row>
    <row r="883" spans="6:6">
      <c r="F883" s="143"/>
    </row>
    <row r="884" spans="6:6">
      <c r="F884" s="143"/>
    </row>
    <row r="885" spans="6:6">
      <c r="F885" s="143"/>
    </row>
    <row r="886" spans="6:6">
      <c r="F886" s="143"/>
    </row>
    <row r="887" spans="6:6">
      <c r="F887" s="143"/>
    </row>
    <row r="888" spans="6:6">
      <c r="F888" s="143"/>
    </row>
    <row r="889" spans="6:6">
      <c r="F889" s="143"/>
    </row>
    <row r="890" spans="6:6">
      <c r="F890" s="143"/>
    </row>
    <row r="891" spans="6:6">
      <c r="F891" s="143"/>
    </row>
    <row r="892" spans="6:6">
      <c r="F892" s="143"/>
    </row>
    <row r="893" spans="6:6">
      <c r="F893" s="143"/>
    </row>
    <row r="894" spans="6:6">
      <c r="F894" s="143"/>
    </row>
    <row r="895" spans="6:6">
      <c r="F895" s="143"/>
    </row>
    <row r="896" spans="6:6">
      <c r="F896" s="143"/>
    </row>
    <row r="897" spans="6:6">
      <c r="F897" s="143"/>
    </row>
    <row r="898" spans="6:6">
      <c r="F898" s="143"/>
    </row>
    <row r="899" spans="6:6">
      <c r="F899" s="143"/>
    </row>
    <row r="900" spans="6:6">
      <c r="F900" s="143"/>
    </row>
    <row r="901" spans="6:6">
      <c r="F901" s="143"/>
    </row>
    <row r="902" spans="6:6">
      <c r="F902" s="143"/>
    </row>
    <row r="903" spans="6:6">
      <c r="F903" s="143"/>
    </row>
    <row r="904" spans="6:6">
      <c r="F904" s="143"/>
    </row>
    <row r="905" spans="6:6">
      <c r="F905" s="143"/>
    </row>
    <row r="906" spans="6:6">
      <c r="F906" s="143"/>
    </row>
    <row r="907" spans="6:6">
      <c r="F907" s="143"/>
    </row>
    <row r="908" spans="6:6">
      <c r="F908" s="143"/>
    </row>
    <row r="909" spans="6:6">
      <c r="F909" s="143"/>
    </row>
    <row r="910" spans="6:6">
      <c r="F910" s="143"/>
    </row>
    <row r="911" spans="6:6">
      <c r="F911" s="143"/>
    </row>
    <row r="912" spans="6:6">
      <c r="F912" s="143"/>
    </row>
    <row r="913" spans="6:6">
      <c r="F913" s="143"/>
    </row>
    <row r="914" spans="6:6">
      <c r="F914" s="143"/>
    </row>
    <row r="915" spans="6:6">
      <c r="F915" s="143"/>
    </row>
    <row r="916" spans="6:6">
      <c r="F916" s="143"/>
    </row>
    <row r="917" spans="6:6">
      <c r="F917" s="143"/>
    </row>
    <row r="918" spans="6:6">
      <c r="F918" s="143"/>
    </row>
    <row r="919" spans="6:6">
      <c r="F919" s="143"/>
    </row>
    <row r="920" spans="6:6">
      <c r="F920" s="143"/>
    </row>
    <row r="921" spans="6:6">
      <c r="F921" s="143"/>
    </row>
    <row r="922" spans="6:6">
      <c r="F922" s="143"/>
    </row>
    <row r="923" spans="6:6">
      <c r="F923" s="143"/>
    </row>
    <row r="924" spans="6:6">
      <c r="F924" s="143"/>
    </row>
    <row r="925" spans="6:6">
      <c r="F925" s="143"/>
    </row>
    <row r="926" spans="6:6">
      <c r="F926" s="143"/>
    </row>
    <row r="927" spans="6:6">
      <c r="F927" s="143"/>
    </row>
    <row r="928" spans="6:6">
      <c r="F928" s="143"/>
    </row>
    <row r="929" spans="6:6">
      <c r="F929" s="143"/>
    </row>
    <row r="930" spans="6:6">
      <c r="F930" s="143"/>
    </row>
    <row r="931" spans="6:6">
      <c r="F931" s="143"/>
    </row>
    <row r="932" spans="6:6">
      <c r="F932" s="143"/>
    </row>
    <row r="933" spans="6:6">
      <c r="F933" s="143"/>
    </row>
    <row r="934" spans="6:6">
      <c r="F934" s="143"/>
    </row>
    <row r="935" spans="6:6">
      <c r="F935" s="143"/>
    </row>
    <row r="936" spans="6:6">
      <c r="F936" s="143"/>
    </row>
    <row r="937" spans="6:6">
      <c r="F937" s="143"/>
    </row>
    <row r="938" spans="6:6">
      <c r="F938" s="143"/>
    </row>
    <row r="939" spans="6:6">
      <c r="F939" s="143"/>
    </row>
    <row r="940" spans="6:6">
      <c r="F940" s="143"/>
    </row>
    <row r="941" spans="6:6">
      <c r="F941" s="143"/>
    </row>
    <row r="942" spans="6:6">
      <c r="F942" s="143"/>
    </row>
    <row r="943" spans="6:6">
      <c r="F943" s="143"/>
    </row>
    <row r="944" spans="6:6">
      <c r="F944" s="143"/>
    </row>
    <row r="945" spans="6:6">
      <c r="F945" s="143"/>
    </row>
    <row r="946" spans="6:6">
      <c r="F946" s="143"/>
    </row>
    <row r="947" spans="6:6">
      <c r="F947" s="143"/>
    </row>
    <row r="948" spans="6:6">
      <c r="F948" s="143"/>
    </row>
    <row r="949" spans="6:6">
      <c r="F949" s="143"/>
    </row>
    <row r="950" spans="6:6">
      <c r="F950" s="143"/>
    </row>
    <row r="951" spans="6:6">
      <c r="F951" s="143"/>
    </row>
    <row r="952" spans="6:6">
      <c r="F952" s="143"/>
    </row>
    <row r="953" spans="6:6">
      <c r="F953" s="143"/>
    </row>
    <row r="954" spans="6:6">
      <c r="F954" s="143"/>
    </row>
    <row r="955" spans="6:6">
      <c r="F955" s="143"/>
    </row>
    <row r="956" spans="6:6">
      <c r="F956" s="143"/>
    </row>
    <row r="957" spans="6:6">
      <c r="F957" s="143"/>
    </row>
    <row r="958" spans="6:6">
      <c r="F958" s="143"/>
    </row>
    <row r="959" spans="6:6">
      <c r="F959" s="143"/>
    </row>
    <row r="960" spans="6:6">
      <c r="F960" s="143"/>
    </row>
    <row r="961" spans="6:6">
      <c r="F961" s="143"/>
    </row>
    <row r="962" spans="6:6">
      <c r="F962" s="143"/>
    </row>
    <row r="963" spans="6:6">
      <c r="F963" s="143"/>
    </row>
    <row r="964" spans="6:6">
      <c r="F964" s="143"/>
    </row>
    <row r="965" spans="6:6">
      <c r="F965" s="143"/>
    </row>
    <row r="966" spans="6:6">
      <c r="F966" s="143"/>
    </row>
    <row r="967" spans="6:6">
      <c r="F967" s="143"/>
    </row>
    <row r="968" spans="6:6">
      <c r="F968" s="143"/>
    </row>
    <row r="969" spans="6:6">
      <c r="F969" s="143"/>
    </row>
    <row r="970" spans="6:6">
      <c r="F970" s="143"/>
    </row>
    <row r="971" spans="6:6">
      <c r="F971" s="143"/>
    </row>
    <row r="972" spans="6:6">
      <c r="F972" s="143"/>
    </row>
    <row r="973" spans="6:6">
      <c r="F973" s="143"/>
    </row>
    <row r="974" spans="6:6">
      <c r="F974" s="143"/>
    </row>
    <row r="975" spans="6:6">
      <c r="F975" s="143"/>
    </row>
    <row r="976" spans="6:6">
      <c r="F976" s="143"/>
    </row>
    <row r="977" spans="6:6">
      <c r="F977" s="143"/>
    </row>
    <row r="978" spans="6:6">
      <c r="F978" s="143"/>
    </row>
    <row r="979" spans="6:6">
      <c r="F979" s="143"/>
    </row>
    <row r="980" spans="6:6">
      <c r="F980" s="143"/>
    </row>
    <row r="981" spans="6:6">
      <c r="F981" s="143"/>
    </row>
    <row r="982" spans="6:6">
      <c r="F982" s="143"/>
    </row>
    <row r="983" spans="6:6">
      <c r="F983" s="143"/>
    </row>
    <row r="984" spans="6:6">
      <c r="F984" s="143"/>
    </row>
    <row r="985" spans="6:6">
      <c r="F985" s="143"/>
    </row>
    <row r="986" spans="6:6">
      <c r="F986" s="143"/>
    </row>
    <row r="987" spans="6:6">
      <c r="F987" s="143"/>
    </row>
    <row r="988" spans="6:6">
      <c r="F988" s="143"/>
    </row>
    <row r="989" spans="6:6">
      <c r="F989" s="143"/>
    </row>
    <row r="990" spans="6:6">
      <c r="F990" s="143"/>
    </row>
    <row r="991" spans="6:6">
      <c r="F991" s="143"/>
    </row>
    <row r="992" spans="6:6">
      <c r="F992" s="143"/>
    </row>
    <row r="993" spans="6:6">
      <c r="F993" s="143"/>
    </row>
    <row r="994" spans="6:6">
      <c r="F994" s="143"/>
    </row>
    <row r="995" spans="6:6">
      <c r="F995" s="143"/>
    </row>
    <row r="996" spans="6:6">
      <c r="F996" s="143"/>
    </row>
    <row r="997" spans="6:6">
      <c r="F997" s="143"/>
    </row>
    <row r="998" spans="6:6">
      <c r="F998" s="143"/>
    </row>
    <row r="999" spans="6:6">
      <c r="F999" s="143"/>
    </row>
    <row r="1000" spans="6:6">
      <c r="F1000" s="143"/>
    </row>
    <row r="1001" spans="6:6">
      <c r="F1001" s="143"/>
    </row>
    <row r="1002" spans="6:6">
      <c r="F1002" s="143"/>
    </row>
    <row r="1003" spans="6:6">
      <c r="F1003" s="143"/>
    </row>
    <row r="1004" spans="6:6">
      <c r="F1004" s="143"/>
    </row>
    <row r="1005" spans="6:6">
      <c r="F1005" s="143"/>
    </row>
    <row r="1006" spans="6:6">
      <c r="F1006" s="143"/>
    </row>
    <row r="1007" spans="6:6">
      <c r="F1007" s="143"/>
    </row>
    <row r="1008" spans="6:6">
      <c r="F1008" s="143"/>
    </row>
    <row r="1009" spans="6:6">
      <c r="F1009" s="143"/>
    </row>
    <row r="1010" spans="6:6">
      <c r="F1010" s="143"/>
    </row>
    <row r="1011" spans="6:6">
      <c r="F1011" s="143"/>
    </row>
    <row r="1012" spans="6:6">
      <c r="F1012" s="143"/>
    </row>
    <row r="1013" spans="6:6">
      <c r="F1013" s="143"/>
    </row>
    <row r="1014" spans="6:6">
      <c r="F1014" s="143"/>
    </row>
    <row r="1015" spans="6:6">
      <c r="F1015" s="143"/>
    </row>
    <row r="1016" spans="6:6">
      <c r="F1016" s="143"/>
    </row>
    <row r="1017" spans="6:6">
      <c r="F1017" s="143"/>
    </row>
    <row r="1018" spans="6:6">
      <c r="F1018" s="143"/>
    </row>
    <row r="1019" spans="6:6">
      <c r="F1019" s="143"/>
    </row>
    <row r="1020" spans="6:6">
      <c r="F1020" s="143"/>
    </row>
    <row r="1021" spans="6:6">
      <c r="F1021" s="143"/>
    </row>
    <row r="1022" spans="6:6">
      <c r="F1022" s="143"/>
    </row>
    <row r="1023" spans="6:6">
      <c r="F1023" s="143"/>
    </row>
    <row r="1024" spans="6:6">
      <c r="F1024" s="143"/>
    </row>
    <row r="1025" spans="6:6">
      <c r="F1025" s="143"/>
    </row>
    <row r="1026" spans="6:6">
      <c r="F1026" s="143"/>
    </row>
    <row r="1027" spans="6:6">
      <c r="F1027" s="143"/>
    </row>
    <row r="1028" spans="6:6">
      <c r="F1028" s="143"/>
    </row>
    <row r="1029" spans="6:6">
      <c r="F1029" s="143"/>
    </row>
    <row r="1030" spans="6:6">
      <c r="F1030" s="143"/>
    </row>
    <row r="1031" spans="6:6">
      <c r="F1031" s="143"/>
    </row>
    <row r="1032" spans="6:6">
      <c r="F1032" s="143"/>
    </row>
    <row r="1033" spans="6:6">
      <c r="F1033" s="143"/>
    </row>
    <row r="1034" spans="6:6">
      <c r="F1034" s="143"/>
    </row>
    <row r="1035" spans="6:6">
      <c r="F1035" s="143"/>
    </row>
    <row r="1036" spans="6:6">
      <c r="F1036" s="143"/>
    </row>
    <row r="1037" spans="6:6">
      <c r="F1037" s="143"/>
    </row>
    <row r="1038" spans="6:6">
      <c r="F1038" s="143"/>
    </row>
    <row r="1039" spans="6:6">
      <c r="F1039" s="143"/>
    </row>
    <row r="1040" spans="6:6">
      <c r="F1040" s="143"/>
    </row>
    <row r="1041" spans="6:6">
      <c r="F1041" s="143"/>
    </row>
    <row r="1042" spans="6:6">
      <c r="F1042" s="143"/>
    </row>
    <row r="1043" spans="6:6">
      <c r="F1043" s="143"/>
    </row>
    <row r="1044" spans="6:6">
      <c r="F1044" s="143"/>
    </row>
    <row r="1045" spans="6:6">
      <c r="F1045" s="143"/>
    </row>
    <row r="1046" spans="6:6">
      <c r="F1046" s="143"/>
    </row>
    <row r="1047" spans="6:6">
      <c r="F1047" s="143"/>
    </row>
    <row r="1048" spans="6:6">
      <c r="F1048" s="143"/>
    </row>
    <row r="1049" spans="6:6">
      <c r="F1049" s="143"/>
    </row>
    <row r="1050" spans="6:6">
      <c r="F1050" s="143"/>
    </row>
    <row r="1051" spans="6:6">
      <c r="F1051" s="143"/>
    </row>
    <row r="1052" spans="6:6">
      <c r="F1052" s="143"/>
    </row>
    <row r="1053" spans="6:6">
      <c r="F1053" s="143"/>
    </row>
    <row r="1054" spans="6:6">
      <c r="F1054" s="143"/>
    </row>
    <row r="1055" spans="6:6">
      <c r="F1055" s="143"/>
    </row>
    <row r="1056" spans="6:6">
      <c r="F1056" s="143"/>
    </row>
    <row r="1057" spans="6:6">
      <c r="F1057" s="143"/>
    </row>
    <row r="1058" spans="6:6">
      <c r="F1058" s="143"/>
    </row>
    <row r="1059" spans="6:6">
      <c r="F1059" s="143"/>
    </row>
    <row r="1060" spans="6:6">
      <c r="F1060" s="143"/>
    </row>
    <row r="1061" spans="6:6">
      <c r="F1061" s="143"/>
    </row>
    <row r="1062" spans="6:6">
      <c r="F1062" s="143"/>
    </row>
    <row r="1063" spans="6:6">
      <c r="F1063" s="143"/>
    </row>
    <row r="1064" spans="6:6">
      <c r="F1064" s="143"/>
    </row>
    <row r="1065" spans="6:6">
      <c r="F1065" s="143"/>
    </row>
    <row r="1066" spans="6:6">
      <c r="F1066" s="143"/>
    </row>
    <row r="1067" spans="6:6">
      <c r="F1067" s="143"/>
    </row>
    <row r="1068" spans="6:6">
      <c r="F1068" s="143"/>
    </row>
    <row r="1069" spans="6:6">
      <c r="F1069" s="143"/>
    </row>
    <row r="1070" spans="6:6">
      <c r="F1070" s="143"/>
    </row>
    <row r="1071" spans="6:6">
      <c r="F1071" s="143"/>
    </row>
    <row r="1072" spans="6:6">
      <c r="F1072" s="143"/>
    </row>
    <row r="1073" spans="6:6">
      <c r="F1073" s="143"/>
    </row>
    <row r="1074" spans="6:6">
      <c r="F1074" s="143"/>
    </row>
    <row r="1075" spans="6:6">
      <c r="F1075" s="143"/>
    </row>
    <row r="1076" spans="6:6">
      <c r="F1076" s="143"/>
    </row>
    <row r="1077" spans="6:6">
      <c r="F1077" s="143"/>
    </row>
    <row r="1078" spans="6:6">
      <c r="F1078" s="143"/>
    </row>
    <row r="1079" spans="6:6">
      <c r="F1079" s="143"/>
    </row>
    <row r="1080" spans="6:6">
      <c r="F1080" s="143"/>
    </row>
    <row r="1081" spans="6:6">
      <c r="F1081" s="143"/>
    </row>
    <row r="1082" spans="6:6">
      <c r="F1082" s="143"/>
    </row>
    <row r="1083" spans="6:6">
      <c r="F1083" s="143"/>
    </row>
  </sheetData>
  <protectedRanges>
    <protectedRange sqref="H82" name="Rango1"/>
  </protectedRanges>
  <mergeCells count="11">
    <mergeCell ref="A2:H2"/>
    <mergeCell ref="A3:H3"/>
    <mergeCell ref="A4:H4"/>
    <mergeCell ref="A5:H5"/>
    <mergeCell ref="A7:H7"/>
    <mergeCell ref="I12:I14"/>
    <mergeCell ref="A10:E10"/>
    <mergeCell ref="F10:F11"/>
    <mergeCell ref="A6:H6"/>
    <mergeCell ref="A9:H9"/>
    <mergeCell ref="A8:H8"/>
  </mergeCells>
  <phoneticPr fontId="6" type="noConversion"/>
  <pageMargins left="1.1811023622047245" right="0.39370078740157483" top="0.59055118110236227" bottom="0.59055118110236227" header="0" footer="0"/>
  <pageSetup scale="75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55"/>
  <sheetViews>
    <sheetView topLeftCell="A28" workbookViewId="0">
      <selection activeCell="K19" sqref="K1:N1048576"/>
    </sheetView>
  </sheetViews>
  <sheetFormatPr baseColWidth="10" defaultRowHeight="15"/>
  <cols>
    <col min="1" max="1" width="4.5703125" style="13" customWidth="1"/>
    <col min="2" max="2" width="4.42578125" style="13" customWidth="1"/>
    <col min="3" max="4" width="4.5703125" style="13" customWidth="1"/>
    <col min="5" max="5" width="6.140625" style="13" customWidth="1"/>
    <col min="6" max="6" width="11" style="13" customWidth="1"/>
    <col min="7" max="7" width="50.5703125" style="3" customWidth="1"/>
    <col min="8" max="8" width="24.7109375" style="34" customWidth="1"/>
    <col min="9" max="9" width="1.28515625" style="89" customWidth="1"/>
    <col min="10" max="16384" width="11.42578125" style="89"/>
  </cols>
  <sheetData>
    <row r="1" spans="1:8" ht="18">
      <c r="A1" s="3"/>
      <c r="C1" s="21"/>
      <c r="D1" s="21"/>
      <c r="E1" s="21"/>
      <c r="F1" s="21"/>
      <c r="G1" s="21"/>
      <c r="H1" s="22" t="s">
        <v>31</v>
      </c>
    </row>
    <row r="2" spans="1:8" ht="18.75">
      <c r="A2" s="200" t="s">
        <v>102</v>
      </c>
      <c r="B2" s="201"/>
      <c r="C2" s="201"/>
      <c r="D2" s="201"/>
      <c r="E2" s="201"/>
      <c r="F2" s="201"/>
      <c r="G2" s="201"/>
      <c r="H2" s="201"/>
    </row>
    <row r="3" spans="1:8" ht="18.75">
      <c r="A3" s="200" t="s">
        <v>71</v>
      </c>
      <c r="B3" s="201"/>
      <c r="C3" s="201"/>
      <c r="D3" s="201"/>
      <c r="E3" s="201"/>
      <c r="F3" s="201"/>
      <c r="G3" s="201"/>
      <c r="H3" s="201"/>
    </row>
    <row r="4" spans="1:8" ht="18.75">
      <c r="A4" s="200" t="s">
        <v>3</v>
      </c>
      <c r="B4" s="201"/>
      <c r="C4" s="201"/>
      <c r="D4" s="201"/>
      <c r="E4" s="201"/>
      <c r="F4" s="201"/>
      <c r="G4" s="201"/>
      <c r="H4" s="201"/>
    </row>
    <row r="5" spans="1:8" ht="18.75">
      <c r="A5" s="200" t="s">
        <v>275</v>
      </c>
      <c r="B5" s="201"/>
      <c r="C5" s="201"/>
      <c r="D5" s="201"/>
      <c r="E5" s="201"/>
      <c r="F5" s="201"/>
      <c r="G5" s="201"/>
      <c r="H5" s="201"/>
    </row>
    <row r="6" spans="1:8" ht="18.75">
      <c r="A6" s="200" t="s">
        <v>4</v>
      </c>
      <c r="B6" s="201"/>
      <c r="C6" s="201"/>
      <c r="D6" s="201"/>
      <c r="E6" s="201"/>
      <c r="F6" s="201"/>
      <c r="G6" s="201"/>
      <c r="H6" s="201"/>
    </row>
    <row r="7" spans="1:8" ht="11.25" customHeight="1">
      <c r="A7" s="226"/>
      <c r="B7" s="227"/>
      <c r="C7" s="227"/>
      <c r="D7" s="227"/>
      <c r="E7" s="227"/>
      <c r="F7" s="227"/>
      <c r="G7" s="227"/>
      <c r="H7" s="227"/>
    </row>
    <row r="8" spans="1:8" ht="18.75">
      <c r="A8" s="223" t="s">
        <v>33</v>
      </c>
      <c r="B8" s="223"/>
      <c r="C8" s="223"/>
      <c r="D8" s="223"/>
      <c r="E8" s="223"/>
      <c r="F8" s="223"/>
      <c r="G8" s="223"/>
      <c r="H8" s="223"/>
    </row>
    <row r="9" spans="1:8" ht="18.75">
      <c r="A9" s="223" t="s">
        <v>244</v>
      </c>
      <c r="B9" s="223"/>
      <c r="C9" s="223"/>
      <c r="D9" s="223"/>
      <c r="E9" s="223"/>
      <c r="F9" s="223"/>
      <c r="G9" s="223"/>
      <c r="H9" s="223"/>
    </row>
    <row r="10" spans="1:8" ht="11.25" customHeight="1" thickBot="1">
      <c r="A10" s="85"/>
      <c r="B10" s="85"/>
      <c r="C10" s="85"/>
      <c r="D10" s="85"/>
      <c r="E10" s="85"/>
      <c r="F10" s="87"/>
      <c r="G10" s="87"/>
      <c r="H10" s="87"/>
    </row>
    <row r="11" spans="1:8" ht="30.75" customHeight="1" thickBot="1">
      <c r="A11" s="224" t="s">
        <v>0</v>
      </c>
      <c r="B11" s="225"/>
      <c r="C11" s="225"/>
      <c r="D11" s="225"/>
      <c r="E11" s="225"/>
      <c r="F11" s="83"/>
      <c r="G11" s="86"/>
      <c r="H11" s="27"/>
    </row>
    <row r="12" spans="1:8" ht="193.5" customHeight="1" thickBot="1">
      <c r="A12" s="28" t="s">
        <v>22</v>
      </c>
      <c r="B12" s="29" t="s">
        <v>23</v>
      </c>
      <c r="C12" s="29" t="s">
        <v>24</v>
      </c>
      <c r="D12" s="29" t="s">
        <v>29</v>
      </c>
      <c r="E12" s="30" t="s">
        <v>25</v>
      </c>
      <c r="F12" s="84" t="s">
        <v>26</v>
      </c>
      <c r="G12" s="31" t="s">
        <v>27</v>
      </c>
      <c r="H12" s="32" t="s">
        <v>36</v>
      </c>
    </row>
    <row r="13" spans="1:8" ht="15.75" customHeight="1">
      <c r="A13" s="35">
        <v>3</v>
      </c>
      <c r="B13" s="36" t="s">
        <v>62</v>
      </c>
      <c r="C13" s="36" t="s">
        <v>41</v>
      </c>
      <c r="D13" s="36" t="s">
        <v>44</v>
      </c>
      <c r="E13" s="36" t="s">
        <v>46</v>
      </c>
      <c r="F13" s="65" t="str">
        <f>Egresos!A16</f>
        <v>51201</v>
      </c>
      <c r="G13" s="70" t="str">
        <f>Egresos!B16</f>
        <v>Sueldos</v>
      </c>
      <c r="H13" s="92">
        <f>Egresos!K16</f>
        <v>13200</v>
      </c>
    </row>
    <row r="14" spans="1:8" ht="15.75" customHeight="1">
      <c r="A14" s="35">
        <v>3</v>
      </c>
      <c r="B14" s="36" t="s">
        <v>62</v>
      </c>
      <c r="C14" s="36" t="s">
        <v>41</v>
      </c>
      <c r="D14" s="36" t="s">
        <v>44</v>
      </c>
      <c r="E14" s="36" t="s">
        <v>46</v>
      </c>
      <c r="F14" s="65" t="str">
        <f>Egresos!A17</f>
        <v>51203</v>
      </c>
      <c r="G14" s="70" t="str">
        <f>Egresos!B17</f>
        <v>Aguinaldos</v>
      </c>
      <c r="H14" s="92">
        <f>Egresos!K17</f>
        <v>1100</v>
      </c>
    </row>
    <row r="15" spans="1:8" ht="15.75" customHeight="1">
      <c r="A15" s="35">
        <v>3</v>
      </c>
      <c r="B15" s="36" t="s">
        <v>62</v>
      </c>
      <c r="C15" s="36" t="s">
        <v>41</v>
      </c>
      <c r="D15" s="36" t="s">
        <v>44</v>
      </c>
      <c r="E15" s="36" t="s">
        <v>46</v>
      </c>
      <c r="F15" s="65" t="str">
        <f>Egresos!A18</f>
        <v>51207</v>
      </c>
      <c r="G15" s="70" t="str">
        <f>Egresos!B18</f>
        <v>Beneficios Adicionales</v>
      </c>
      <c r="H15" s="92">
        <f>Egresos!K18</f>
        <v>900</v>
      </c>
    </row>
    <row r="16" spans="1:8" ht="15.75" customHeight="1">
      <c r="A16" s="35">
        <v>3</v>
      </c>
      <c r="B16" s="36" t="s">
        <v>62</v>
      </c>
      <c r="C16" s="36" t="s">
        <v>41</v>
      </c>
      <c r="D16" s="36" t="s">
        <v>44</v>
      </c>
      <c r="E16" s="36" t="s">
        <v>46</v>
      </c>
      <c r="F16" s="65" t="str">
        <f>Egresos!A19</f>
        <v>51401</v>
      </c>
      <c r="G16" s="70" t="str">
        <f>Egresos!B19</f>
        <v>Por Remuneraciones Permanentes (ISSS)</v>
      </c>
      <c r="H16" s="92">
        <f>Egresos!K19</f>
        <v>1122</v>
      </c>
    </row>
    <row r="17" spans="1:8" ht="15.75" customHeight="1">
      <c r="A17" s="35">
        <v>3</v>
      </c>
      <c r="B17" s="36" t="s">
        <v>62</v>
      </c>
      <c r="C17" s="36" t="s">
        <v>41</v>
      </c>
      <c r="D17" s="36" t="s">
        <v>44</v>
      </c>
      <c r="E17" s="36" t="s">
        <v>46</v>
      </c>
      <c r="F17" s="65" t="str">
        <f>Egresos!A20</f>
        <v>51501</v>
      </c>
      <c r="G17" s="70" t="str">
        <f>Egresos!B20</f>
        <v>Por Remuneraciones Permanentes (AFP'S)</v>
      </c>
      <c r="H17" s="92">
        <f>Egresos!K20</f>
        <v>1022.88</v>
      </c>
    </row>
    <row r="18" spans="1:8" ht="15.75" customHeight="1">
      <c r="A18" s="35">
        <v>3</v>
      </c>
      <c r="B18" s="36" t="s">
        <v>62</v>
      </c>
      <c r="C18" s="36" t="s">
        <v>41</v>
      </c>
      <c r="D18" s="36" t="s">
        <v>44</v>
      </c>
      <c r="E18" s="36" t="s">
        <v>46</v>
      </c>
      <c r="F18" s="65" t="str">
        <f>Egresos!A71</f>
        <v>55508</v>
      </c>
      <c r="G18" s="70" t="str">
        <f>Egresos!B71</f>
        <v>Derechos</v>
      </c>
      <c r="H18" s="92">
        <f>Egresos!K71</f>
        <v>100</v>
      </c>
    </row>
    <row r="19" spans="1:8" ht="15.75" customHeight="1">
      <c r="A19" s="35">
        <v>3</v>
      </c>
      <c r="B19" s="36" t="s">
        <v>62</v>
      </c>
      <c r="C19" s="36" t="s">
        <v>41</v>
      </c>
      <c r="D19" s="36" t="s">
        <v>44</v>
      </c>
      <c r="E19" s="36" t="s">
        <v>46</v>
      </c>
      <c r="F19" s="65" t="str">
        <f>Egresos!A74</f>
        <v>55603</v>
      </c>
      <c r="G19" s="70" t="str">
        <f>Egresos!B74</f>
        <v>Comisiones y gastos bancarios</v>
      </c>
      <c r="H19" s="92">
        <f>Egresos!K74</f>
        <v>100</v>
      </c>
    </row>
    <row r="20" spans="1:8" ht="15.75" customHeight="1">
      <c r="A20" s="35">
        <v>3</v>
      </c>
      <c r="B20" s="36" t="s">
        <v>62</v>
      </c>
      <c r="C20" s="36" t="s">
        <v>41</v>
      </c>
      <c r="D20" s="36" t="s">
        <v>44</v>
      </c>
      <c r="E20" s="36" t="s">
        <v>46</v>
      </c>
      <c r="F20" s="65" t="str">
        <f>Egresos!A91</f>
        <v>61601</v>
      </c>
      <c r="G20" s="70" t="str">
        <f>Egresos!B91</f>
        <v>Viales</v>
      </c>
      <c r="H20" s="92"/>
    </row>
    <row r="21" spans="1:8" ht="15.75" customHeight="1">
      <c r="A21" s="35">
        <v>3</v>
      </c>
      <c r="B21" s="36" t="s">
        <v>62</v>
      </c>
      <c r="C21" s="36" t="s">
        <v>41</v>
      </c>
      <c r="D21" s="36" t="s">
        <v>44</v>
      </c>
      <c r="E21" s="36" t="s">
        <v>46</v>
      </c>
      <c r="F21" s="65" t="str">
        <f>Egresos!A96</f>
        <v>61608</v>
      </c>
      <c r="G21" s="70" t="str">
        <f>Egresos!B96</f>
        <v>Supervición de infraestructuras</v>
      </c>
      <c r="H21" s="92"/>
    </row>
    <row r="22" spans="1:8" ht="15.75" customHeight="1">
      <c r="A22" s="35">
        <v>3</v>
      </c>
      <c r="B22" s="36" t="s">
        <v>62</v>
      </c>
      <c r="C22" s="36" t="s">
        <v>41</v>
      </c>
      <c r="D22" s="36" t="s">
        <v>44</v>
      </c>
      <c r="E22" s="36" t="s">
        <v>46</v>
      </c>
      <c r="F22" s="65" t="str">
        <f>Egresos!A97</f>
        <v>61699</v>
      </c>
      <c r="G22" s="70" t="str">
        <f>Egresos!B97</f>
        <v>Infraestructura diversa</v>
      </c>
      <c r="H22" s="92">
        <f>Egresos!K97</f>
        <v>845830.57</v>
      </c>
    </row>
    <row r="23" spans="1:8" ht="15.75" customHeight="1">
      <c r="A23" s="35">
        <v>3</v>
      </c>
      <c r="B23" s="36" t="s">
        <v>62</v>
      </c>
      <c r="C23" s="36" t="s">
        <v>41</v>
      </c>
      <c r="D23" s="36" t="s">
        <v>44</v>
      </c>
      <c r="E23" s="36" t="s">
        <v>46</v>
      </c>
      <c r="F23" s="140"/>
      <c r="G23" s="159" t="s">
        <v>243</v>
      </c>
      <c r="H23" s="97">
        <f>SUM(H13:H22)</f>
        <v>863375.45</v>
      </c>
    </row>
    <row r="24" spans="1:8" ht="15.75" customHeight="1">
      <c r="A24" s="35">
        <v>3</v>
      </c>
      <c r="B24" s="36" t="s">
        <v>62</v>
      </c>
      <c r="C24" s="36" t="s">
        <v>41</v>
      </c>
      <c r="D24" s="36" t="s">
        <v>44</v>
      </c>
      <c r="E24" s="36" t="s">
        <v>46</v>
      </c>
      <c r="F24" s="140"/>
      <c r="G24" s="158"/>
      <c r="H24" s="2"/>
    </row>
    <row r="25" spans="1:8" ht="15.75" customHeight="1">
      <c r="A25" s="35">
        <v>3</v>
      </c>
      <c r="B25" s="36" t="s">
        <v>62</v>
      </c>
      <c r="C25" s="36" t="s">
        <v>43</v>
      </c>
      <c r="D25" s="36" t="s">
        <v>44</v>
      </c>
      <c r="E25" s="36" t="s">
        <v>46</v>
      </c>
      <c r="F25" s="140" t="str">
        <f>Egresos!A88</f>
        <v>61501</v>
      </c>
      <c r="G25" s="160" t="str">
        <f>Egresos!B88</f>
        <v>Proyectos de construcciones</v>
      </c>
      <c r="H25" s="2">
        <f>Egresos!L88</f>
        <v>44078.89</v>
      </c>
    </row>
    <row r="26" spans="1:8" ht="15.75" customHeight="1">
      <c r="A26" s="123"/>
      <c r="B26" s="38"/>
      <c r="C26" s="38"/>
      <c r="D26" s="38"/>
      <c r="E26" s="38"/>
      <c r="F26" s="140"/>
      <c r="G26" s="159" t="s">
        <v>243</v>
      </c>
      <c r="H26" s="97">
        <f>SUM(H25:H25)</f>
        <v>44078.89</v>
      </c>
    </row>
    <row r="27" spans="1:8" ht="15.75" customHeight="1">
      <c r="A27" s="123"/>
      <c r="B27" s="38"/>
      <c r="C27" s="38"/>
      <c r="D27" s="38"/>
      <c r="E27" s="38"/>
      <c r="F27" s="140"/>
      <c r="G27" s="158"/>
      <c r="H27" s="2"/>
    </row>
    <row r="28" spans="1:8" ht="15.75" customHeight="1">
      <c r="A28" s="35">
        <v>5</v>
      </c>
      <c r="B28" s="36" t="s">
        <v>69</v>
      </c>
      <c r="C28" s="36" t="s">
        <v>41</v>
      </c>
      <c r="D28" s="36" t="s">
        <v>44</v>
      </c>
      <c r="E28" s="36" t="s">
        <v>46</v>
      </c>
      <c r="F28" s="140" t="str">
        <f>Egresos!A69</f>
        <v>55302</v>
      </c>
      <c r="G28" s="158" t="str">
        <f>Egresos!B69</f>
        <v>De Inst. descentralizadas no empresariales</v>
      </c>
      <c r="H28" s="2">
        <f>Egresos!O69</f>
        <v>1856.64</v>
      </c>
    </row>
    <row r="29" spans="1:8" ht="15.75" customHeight="1">
      <c r="A29" s="35">
        <v>5</v>
      </c>
      <c r="B29" s="36" t="s">
        <v>69</v>
      </c>
      <c r="C29" s="36" t="s">
        <v>41</v>
      </c>
      <c r="D29" s="36" t="s">
        <v>44</v>
      </c>
      <c r="E29" s="36" t="s">
        <v>46</v>
      </c>
      <c r="F29" s="140" t="str">
        <f>Egresos!A70</f>
        <v>55308</v>
      </c>
      <c r="G29" s="158" t="str">
        <f>Egresos!B70</f>
        <v>De empresas privadas financieras</v>
      </c>
      <c r="H29" s="2">
        <f>Egresos!O70</f>
        <v>203606.83</v>
      </c>
    </row>
    <row r="30" spans="1:8" ht="15.75" customHeight="1">
      <c r="A30" s="35">
        <v>5</v>
      </c>
      <c r="B30" s="36" t="s">
        <v>69</v>
      </c>
      <c r="C30" s="36" t="s">
        <v>41</v>
      </c>
      <c r="D30" s="36" t="s">
        <v>44</v>
      </c>
      <c r="E30" s="36" t="s">
        <v>46</v>
      </c>
      <c r="F30" s="140" t="str">
        <f>Egresos!A98</f>
        <v>71308</v>
      </c>
      <c r="G30" s="158" t="str">
        <f>Egresos!B98</f>
        <v>De empresas privadas financieras</v>
      </c>
      <c r="H30" s="2">
        <f>Egresos!O98</f>
        <v>63791.09</v>
      </c>
    </row>
    <row r="31" spans="1:8" ht="15" customHeight="1">
      <c r="A31" s="90"/>
      <c r="B31" s="91"/>
      <c r="C31" s="91"/>
      <c r="D31" s="91"/>
      <c r="E31" s="91"/>
      <c r="F31" s="149"/>
      <c r="G31" s="159" t="s">
        <v>243</v>
      </c>
      <c r="H31" s="99">
        <f>SUM(H28:H30)</f>
        <v>269254.56</v>
      </c>
    </row>
    <row r="32" spans="1:8" ht="16.5" customHeight="1" thickBot="1">
      <c r="A32" s="33"/>
      <c r="B32" s="23"/>
      <c r="C32" s="23"/>
      <c r="D32" s="23"/>
      <c r="E32" s="93"/>
      <c r="F32" s="142"/>
      <c r="G32" s="161" t="s">
        <v>28</v>
      </c>
      <c r="H32" s="111">
        <f>H31+H26+H23</f>
        <v>1176708.8999999999</v>
      </c>
    </row>
    <row r="33" spans="1:9">
      <c r="A33" s="10"/>
      <c r="B33" s="10"/>
      <c r="C33" s="10"/>
      <c r="D33" s="10"/>
      <c r="E33" s="10"/>
      <c r="F33" s="143"/>
      <c r="H33" s="95"/>
    </row>
    <row r="34" spans="1:9">
      <c r="A34" s="82"/>
      <c r="B34" s="82"/>
      <c r="C34" s="82"/>
      <c r="D34" s="82"/>
      <c r="E34" s="82"/>
      <c r="F34" s="144"/>
    </row>
    <row r="35" spans="1:9" ht="19.5" customHeight="1">
      <c r="A35" s="96"/>
      <c r="B35" s="96"/>
      <c r="C35" s="96"/>
      <c r="D35" s="96"/>
      <c r="E35" s="96"/>
      <c r="F35" s="145"/>
    </row>
    <row r="36" spans="1:9">
      <c r="A36" s="82"/>
      <c r="B36" s="82"/>
      <c r="C36" s="82"/>
      <c r="D36" s="82"/>
      <c r="E36" s="82"/>
      <c r="F36" s="144"/>
      <c r="G36" s="82"/>
      <c r="H36" s="131"/>
    </row>
    <row r="37" spans="1:9">
      <c r="A37" s="82"/>
      <c r="B37" s="82"/>
      <c r="C37" s="82"/>
      <c r="D37" s="82"/>
      <c r="E37" s="82"/>
      <c r="F37" s="144"/>
      <c r="G37" s="82"/>
    </row>
    <row r="38" spans="1:9">
      <c r="A38" s="82"/>
      <c r="B38" s="82"/>
      <c r="C38" s="82"/>
      <c r="D38" s="82"/>
      <c r="E38" s="82"/>
      <c r="F38" s="144"/>
      <c r="G38" s="82"/>
      <c r="H38" s="131"/>
    </row>
    <row r="39" spans="1:9">
      <c r="A39" s="82"/>
      <c r="B39" s="82"/>
      <c r="C39" s="82"/>
      <c r="D39" s="82"/>
      <c r="E39" s="82"/>
      <c r="F39" s="144"/>
      <c r="G39" s="82"/>
    </row>
    <row r="40" spans="1:9">
      <c r="A40" s="82"/>
      <c r="B40" s="82"/>
      <c r="C40" s="82"/>
      <c r="D40" s="82"/>
      <c r="E40" s="82"/>
      <c r="F40" s="144"/>
      <c r="G40" s="82"/>
    </row>
    <row r="41" spans="1:9" ht="18">
      <c r="A41" s="16"/>
      <c r="B41" s="88"/>
      <c r="C41" s="88"/>
      <c r="D41" s="10"/>
      <c r="E41" s="10"/>
      <c r="F41" s="143"/>
    </row>
    <row r="42" spans="1:9" ht="18">
      <c r="A42" s="16"/>
      <c r="B42" s="88"/>
      <c r="C42" s="88"/>
      <c r="D42" s="10"/>
      <c r="E42" s="10"/>
      <c r="F42" s="143"/>
    </row>
    <row r="43" spans="1:9">
      <c r="A43" s="56"/>
      <c r="B43" s="57"/>
      <c r="C43" s="57"/>
      <c r="D43" s="58"/>
      <c r="E43" s="58"/>
      <c r="F43" s="146"/>
      <c r="G43" s="59"/>
      <c r="H43" s="60"/>
      <c r="I43" s="61"/>
    </row>
    <row r="44" spans="1:9">
      <c r="A44" s="56"/>
      <c r="B44" s="58"/>
      <c r="C44" s="58"/>
      <c r="D44" s="58"/>
      <c r="E44" s="58"/>
      <c r="F44" s="58"/>
      <c r="G44" s="59"/>
      <c r="H44" s="60"/>
      <c r="I44" s="61"/>
    </row>
    <row r="45" spans="1:9">
      <c r="A45" s="56"/>
      <c r="B45" s="58"/>
      <c r="C45" s="58"/>
      <c r="D45" s="58"/>
      <c r="E45" s="58"/>
      <c r="F45" s="58"/>
      <c r="G45" s="59"/>
      <c r="H45" s="60"/>
      <c r="I45" s="61"/>
    </row>
    <row r="46" spans="1:9">
      <c r="A46" s="56"/>
      <c r="B46" s="58"/>
      <c r="C46" s="58"/>
      <c r="D46" s="58"/>
      <c r="E46" s="58"/>
      <c r="F46" s="58"/>
      <c r="G46" s="59"/>
      <c r="H46" s="60"/>
      <c r="I46" s="61"/>
    </row>
    <row r="47" spans="1:9">
      <c r="A47" s="56"/>
      <c r="B47" s="58"/>
      <c r="C47" s="58"/>
      <c r="D47" s="58"/>
      <c r="E47" s="58"/>
      <c r="F47" s="58"/>
      <c r="G47" s="59"/>
      <c r="H47" s="60"/>
      <c r="I47" s="61"/>
    </row>
    <row r="48" spans="1:9">
      <c r="A48" s="56"/>
      <c r="B48" s="58"/>
      <c r="C48" s="58"/>
      <c r="D48" s="58"/>
      <c r="E48" s="58"/>
      <c r="F48" s="58"/>
      <c r="G48" s="59"/>
      <c r="H48" s="60"/>
      <c r="I48" s="61"/>
    </row>
    <row r="49" spans="1:9">
      <c r="A49" s="56"/>
      <c r="B49" s="58"/>
      <c r="C49" s="58"/>
      <c r="D49" s="58"/>
      <c r="E49" s="58"/>
      <c r="F49" s="58"/>
      <c r="G49" s="59"/>
      <c r="H49" s="60"/>
      <c r="I49" s="61"/>
    </row>
    <row r="50" spans="1:9">
      <c r="A50" s="62"/>
      <c r="B50" s="58"/>
      <c r="C50" s="58"/>
      <c r="D50" s="58"/>
      <c r="E50" s="58"/>
      <c r="F50" s="58"/>
      <c r="G50" s="59"/>
      <c r="H50" s="60"/>
      <c r="I50" s="61"/>
    </row>
    <row r="51" spans="1:9">
      <c r="A51" s="62"/>
      <c r="B51" s="58"/>
      <c r="C51" s="58"/>
      <c r="D51" s="58"/>
      <c r="E51" s="58"/>
      <c r="F51" s="58"/>
      <c r="G51" s="59"/>
      <c r="H51" s="60"/>
      <c r="I51" s="61"/>
    </row>
    <row r="52" spans="1:9">
      <c r="A52" s="63"/>
      <c r="B52" s="58"/>
      <c r="C52" s="58"/>
      <c r="D52" s="58"/>
      <c r="E52" s="58"/>
      <c r="F52" s="58"/>
      <c r="G52" s="59"/>
      <c r="H52" s="60"/>
      <c r="I52" s="61"/>
    </row>
    <row r="53" spans="1:9">
      <c r="A53" s="58"/>
      <c r="B53" s="58"/>
      <c r="C53" s="58"/>
      <c r="D53" s="58"/>
      <c r="E53" s="58"/>
      <c r="F53" s="58"/>
      <c r="G53" s="59"/>
      <c r="H53" s="60"/>
      <c r="I53" s="61"/>
    </row>
    <row r="54" spans="1:9">
      <c r="A54" s="64"/>
      <c r="B54" s="64"/>
      <c r="C54" s="64"/>
      <c r="D54" s="64"/>
      <c r="E54" s="64"/>
      <c r="F54" s="64"/>
      <c r="G54" s="59"/>
      <c r="H54" s="60"/>
      <c r="I54" s="61"/>
    </row>
    <row r="55" spans="1:9">
      <c r="A55" s="64"/>
      <c r="B55" s="64"/>
      <c r="C55" s="64"/>
      <c r="D55" s="64"/>
      <c r="E55" s="64"/>
      <c r="F55" s="64"/>
      <c r="G55" s="59"/>
      <c r="H55" s="60"/>
      <c r="I55" s="61"/>
    </row>
  </sheetData>
  <protectedRanges>
    <protectedRange sqref="H36:H126 H31:H33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44"/>
  <sheetViews>
    <sheetView topLeftCell="A13" workbookViewId="0">
      <selection activeCell="A8" sqref="A8:H8"/>
    </sheetView>
  </sheetViews>
  <sheetFormatPr baseColWidth="10" defaultRowHeight="15"/>
  <cols>
    <col min="1" max="1" width="4.5703125" style="13" customWidth="1"/>
    <col min="2" max="2" width="4.42578125" style="13" customWidth="1"/>
    <col min="3" max="4" width="4.5703125" style="13" customWidth="1"/>
    <col min="5" max="5" width="6.140625" style="13" customWidth="1"/>
    <col min="6" max="6" width="11" style="13" customWidth="1"/>
    <col min="7" max="7" width="50.5703125" style="3" customWidth="1"/>
    <col min="8" max="8" width="24.7109375" style="34" customWidth="1"/>
    <col min="9" max="9" width="1.28515625" style="89" customWidth="1"/>
    <col min="10" max="16384" width="11.42578125" style="89"/>
  </cols>
  <sheetData>
    <row r="1" spans="1:8" ht="18">
      <c r="A1" s="3"/>
      <c r="C1" s="21"/>
      <c r="D1" s="21"/>
      <c r="E1" s="21"/>
      <c r="F1" s="21"/>
      <c r="G1" s="21"/>
      <c r="H1" s="22" t="s">
        <v>31</v>
      </c>
    </row>
    <row r="2" spans="1:8" ht="18.75">
      <c r="A2" s="200" t="s">
        <v>102</v>
      </c>
      <c r="B2" s="201"/>
      <c r="C2" s="201"/>
      <c r="D2" s="201"/>
      <c r="E2" s="201"/>
      <c r="F2" s="201"/>
      <c r="G2" s="201"/>
      <c r="H2" s="201"/>
    </row>
    <row r="3" spans="1:8" ht="18.75">
      <c r="A3" s="200" t="s">
        <v>71</v>
      </c>
      <c r="B3" s="201"/>
      <c r="C3" s="201"/>
      <c r="D3" s="201"/>
      <c r="E3" s="201"/>
      <c r="F3" s="201"/>
      <c r="G3" s="201"/>
      <c r="H3" s="201"/>
    </row>
    <row r="4" spans="1:8" ht="18.75">
      <c r="A4" s="200" t="s">
        <v>3</v>
      </c>
      <c r="B4" s="201"/>
      <c r="C4" s="201"/>
      <c r="D4" s="201"/>
      <c r="E4" s="201"/>
      <c r="F4" s="201"/>
      <c r="G4" s="201"/>
      <c r="H4" s="201"/>
    </row>
    <row r="5" spans="1:8" ht="18.75">
      <c r="A5" s="200" t="s">
        <v>275</v>
      </c>
      <c r="B5" s="201"/>
      <c r="C5" s="201"/>
      <c r="D5" s="201"/>
      <c r="E5" s="201"/>
      <c r="F5" s="201"/>
      <c r="G5" s="201"/>
      <c r="H5" s="201"/>
    </row>
    <row r="6" spans="1:8" ht="18.75">
      <c r="A6" s="200" t="s">
        <v>4</v>
      </c>
      <c r="B6" s="201"/>
      <c r="C6" s="201"/>
      <c r="D6" s="201"/>
      <c r="E6" s="201"/>
      <c r="F6" s="201"/>
      <c r="G6" s="201"/>
      <c r="H6" s="201"/>
    </row>
    <row r="7" spans="1:8" ht="11.25" customHeight="1">
      <c r="A7" s="226"/>
      <c r="B7" s="227"/>
      <c r="C7" s="227"/>
      <c r="D7" s="227"/>
      <c r="E7" s="227"/>
      <c r="F7" s="227"/>
      <c r="G7" s="227"/>
      <c r="H7" s="227"/>
    </row>
    <row r="8" spans="1:8" ht="18.75">
      <c r="A8" s="223" t="s">
        <v>33</v>
      </c>
      <c r="B8" s="223"/>
      <c r="C8" s="223"/>
      <c r="D8" s="223"/>
      <c r="E8" s="223"/>
      <c r="F8" s="223"/>
      <c r="G8" s="223"/>
      <c r="H8" s="223"/>
    </row>
    <row r="9" spans="1:8" ht="18.75">
      <c r="A9" s="223" t="s">
        <v>269</v>
      </c>
      <c r="B9" s="223"/>
      <c r="C9" s="223"/>
      <c r="D9" s="223"/>
      <c r="E9" s="223"/>
      <c r="F9" s="223"/>
      <c r="G9" s="223"/>
      <c r="H9" s="223"/>
    </row>
    <row r="10" spans="1:8" ht="11.25" customHeight="1" thickBot="1">
      <c r="A10" s="103"/>
      <c r="B10" s="103"/>
      <c r="C10" s="103"/>
      <c r="D10" s="103"/>
      <c r="E10" s="103"/>
      <c r="F10" s="105"/>
      <c r="G10" s="105"/>
      <c r="H10" s="105"/>
    </row>
    <row r="11" spans="1:8" ht="30.75" customHeight="1" thickBot="1">
      <c r="A11" s="224" t="s">
        <v>0</v>
      </c>
      <c r="B11" s="225"/>
      <c r="C11" s="225"/>
      <c r="D11" s="225"/>
      <c r="E11" s="225"/>
      <c r="F11" s="101"/>
      <c r="G11" s="104"/>
      <c r="H11" s="27"/>
    </row>
    <row r="12" spans="1:8" ht="193.5" customHeight="1" thickBot="1">
      <c r="A12" s="28" t="s">
        <v>22</v>
      </c>
      <c r="B12" s="29" t="s">
        <v>23</v>
      </c>
      <c r="C12" s="29" t="s">
        <v>24</v>
      </c>
      <c r="D12" s="29" t="s">
        <v>29</v>
      </c>
      <c r="E12" s="30" t="s">
        <v>25</v>
      </c>
      <c r="F12" s="102" t="s">
        <v>26</v>
      </c>
      <c r="G12" s="31" t="s">
        <v>27</v>
      </c>
      <c r="H12" s="32" t="s">
        <v>36</v>
      </c>
    </row>
    <row r="13" spans="1:8" ht="15.75" customHeight="1">
      <c r="A13" s="35">
        <v>3</v>
      </c>
      <c r="B13" s="36" t="s">
        <v>41</v>
      </c>
      <c r="C13" s="36" t="s">
        <v>41</v>
      </c>
      <c r="D13" s="36" t="s">
        <v>264</v>
      </c>
      <c r="E13" s="36" t="s">
        <v>103</v>
      </c>
      <c r="F13" s="65" t="s">
        <v>64</v>
      </c>
      <c r="G13" s="70" t="s">
        <v>185</v>
      </c>
      <c r="H13" s="153">
        <f>Egresos!M70</f>
        <v>0</v>
      </c>
    </row>
    <row r="14" spans="1:8" ht="15.75" customHeight="1">
      <c r="A14" s="123">
        <v>3</v>
      </c>
      <c r="B14" s="38" t="s">
        <v>62</v>
      </c>
      <c r="C14" s="38" t="s">
        <v>41</v>
      </c>
      <c r="D14" s="38" t="s">
        <v>264</v>
      </c>
      <c r="E14" s="38" t="s">
        <v>103</v>
      </c>
      <c r="F14" s="66" t="s">
        <v>210</v>
      </c>
      <c r="G14" s="71" t="s">
        <v>211</v>
      </c>
      <c r="H14" s="153">
        <f>Egresos!N84</f>
        <v>0</v>
      </c>
    </row>
    <row r="15" spans="1:8" ht="15.75" customHeight="1">
      <c r="A15" s="123">
        <v>3</v>
      </c>
      <c r="B15" s="38" t="s">
        <v>62</v>
      </c>
      <c r="C15" s="38" t="s">
        <v>41</v>
      </c>
      <c r="D15" s="38" t="s">
        <v>264</v>
      </c>
      <c r="E15" s="38" t="s">
        <v>103</v>
      </c>
      <c r="F15" s="65" t="s">
        <v>70</v>
      </c>
      <c r="G15" s="70" t="s">
        <v>67</v>
      </c>
      <c r="H15" s="153">
        <f>Egresos!N91</f>
        <v>0</v>
      </c>
    </row>
    <row r="16" spans="1:8" ht="15.75" customHeight="1">
      <c r="A16" s="123">
        <v>3</v>
      </c>
      <c r="B16" s="38" t="s">
        <v>62</v>
      </c>
      <c r="C16" s="38" t="s">
        <v>41</v>
      </c>
      <c r="D16" s="38" t="s">
        <v>264</v>
      </c>
      <c r="E16" s="38" t="s">
        <v>103</v>
      </c>
      <c r="F16" s="65" t="s">
        <v>262</v>
      </c>
      <c r="G16" s="70" t="s">
        <v>263</v>
      </c>
      <c r="H16" s="153">
        <f>Egresos!N94</f>
        <v>0</v>
      </c>
    </row>
    <row r="17" spans="1:9" ht="15.75" customHeight="1">
      <c r="A17" s="123">
        <v>3</v>
      </c>
      <c r="B17" s="38" t="s">
        <v>62</v>
      </c>
      <c r="C17" s="38" t="s">
        <v>41</v>
      </c>
      <c r="D17" s="38" t="s">
        <v>264</v>
      </c>
      <c r="E17" s="38" t="s">
        <v>103</v>
      </c>
      <c r="F17" s="65" t="s">
        <v>224</v>
      </c>
      <c r="G17" s="70" t="s">
        <v>225</v>
      </c>
      <c r="H17" s="153">
        <f>Egresos!N95</f>
        <v>0</v>
      </c>
    </row>
    <row r="18" spans="1:9" ht="15.75" customHeight="1">
      <c r="A18" s="123">
        <v>3</v>
      </c>
      <c r="B18" s="38" t="s">
        <v>62</v>
      </c>
      <c r="C18" s="38" t="s">
        <v>41</v>
      </c>
      <c r="D18" s="38" t="s">
        <v>264</v>
      </c>
      <c r="E18" s="38" t="s">
        <v>103</v>
      </c>
      <c r="F18" s="66" t="s">
        <v>226</v>
      </c>
      <c r="G18" s="71" t="s">
        <v>227</v>
      </c>
      <c r="H18" s="153">
        <f>Egresos!N96</f>
        <v>0</v>
      </c>
    </row>
    <row r="19" spans="1:9" ht="15.75" customHeight="1">
      <c r="A19" s="123">
        <v>3</v>
      </c>
      <c r="B19" s="38" t="s">
        <v>62</v>
      </c>
      <c r="C19" s="38" t="s">
        <v>41</v>
      </c>
      <c r="D19" s="38" t="s">
        <v>264</v>
      </c>
      <c r="E19" s="38" t="s">
        <v>103</v>
      </c>
      <c r="F19" s="65" t="s">
        <v>228</v>
      </c>
      <c r="G19" s="70" t="s">
        <v>229</v>
      </c>
      <c r="H19" s="153">
        <f>Egresos!N97</f>
        <v>0</v>
      </c>
    </row>
    <row r="20" spans="1:9" ht="15.75" customHeight="1">
      <c r="A20" s="35"/>
      <c r="B20" s="36"/>
      <c r="C20" s="36"/>
      <c r="D20" s="36"/>
      <c r="E20" s="36"/>
      <c r="F20" s="66"/>
      <c r="G20" s="110" t="s">
        <v>243</v>
      </c>
      <c r="H20" s="97">
        <f>SUM(H13:H19)</f>
        <v>0</v>
      </c>
    </row>
    <row r="21" spans="1:9" ht="16.5" customHeight="1" thickBot="1">
      <c r="A21" s="33"/>
      <c r="B21" s="23"/>
      <c r="C21" s="23"/>
      <c r="D21" s="23"/>
      <c r="E21" s="93"/>
      <c r="F21" s="94"/>
      <c r="G21" s="25" t="s">
        <v>28</v>
      </c>
      <c r="H21" s="111">
        <f>H20</f>
        <v>0</v>
      </c>
    </row>
    <row r="22" spans="1:9">
      <c r="A22" s="10"/>
      <c r="B22" s="10"/>
      <c r="C22" s="10"/>
      <c r="D22" s="10"/>
      <c r="E22" s="10"/>
      <c r="F22" s="10"/>
      <c r="H22" s="95"/>
    </row>
    <row r="23" spans="1:9">
      <c r="A23" s="82"/>
      <c r="B23" s="82"/>
      <c r="C23" s="82"/>
      <c r="D23" s="82"/>
      <c r="E23" s="82"/>
      <c r="F23" s="82"/>
    </row>
    <row r="24" spans="1:9" ht="19.5" customHeight="1">
      <c r="A24" s="96"/>
      <c r="B24" s="96"/>
      <c r="C24" s="96"/>
      <c r="D24" s="96"/>
      <c r="E24" s="96"/>
      <c r="F24" s="96"/>
    </row>
    <row r="25" spans="1:9">
      <c r="A25" s="82"/>
      <c r="B25" s="82"/>
      <c r="C25" s="82"/>
      <c r="D25" s="82"/>
      <c r="E25" s="82"/>
      <c r="F25" s="82"/>
      <c r="G25" s="82"/>
    </row>
    <row r="26" spans="1:9">
      <c r="A26" s="82"/>
      <c r="B26" s="82"/>
      <c r="C26" s="82"/>
      <c r="D26" s="82"/>
      <c r="E26" s="82"/>
      <c r="F26" s="82"/>
      <c r="G26" s="82"/>
    </row>
    <row r="27" spans="1:9">
      <c r="A27" s="82"/>
      <c r="B27" s="82"/>
      <c r="C27" s="82"/>
      <c r="D27" s="82"/>
      <c r="E27" s="82"/>
      <c r="F27" s="82"/>
      <c r="G27" s="82"/>
    </row>
    <row r="28" spans="1:9">
      <c r="A28" s="82"/>
      <c r="B28" s="82"/>
      <c r="C28" s="82"/>
      <c r="D28" s="82"/>
      <c r="E28" s="82"/>
      <c r="F28" s="82"/>
      <c r="G28" s="82"/>
    </row>
    <row r="29" spans="1:9">
      <c r="A29" s="82"/>
      <c r="B29" s="82"/>
      <c r="C29" s="82"/>
      <c r="D29" s="82"/>
      <c r="E29" s="82"/>
      <c r="F29" s="82"/>
      <c r="G29" s="82"/>
    </row>
    <row r="30" spans="1:9" ht="18">
      <c r="A30" s="16"/>
      <c r="B30" s="106"/>
      <c r="C30" s="106"/>
      <c r="D30" s="10"/>
      <c r="E30" s="10"/>
      <c r="F30" s="10"/>
    </row>
    <row r="31" spans="1:9" ht="18">
      <c r="A31" s="16"/>
      <c r="B31" s="106"/>
      <c r="C31" s="106"/>
      <c r="D31" s="10"/>
      <c r="E31" s="10"/>
      <c r="F31" s="10"/>
    </row>
    <row r="32" spans="1:9">
      <c r="A32" s="56"/>
      <c r="B32" s="57"/>
      <c r="C32" s="57"/>
      <c r="D32" s="58"/>
      <c r="E32" s="58"/>
      <c r="F32" s="58"/>
      <c r="G32" s="59"/>
      <c r="H32" s="60"/>
      <c r="I32" s="61"/>
    </row>
    <row r="33" spans="1:9">
      <c r="A33" s="56"/>
      <c r="B33" s="58"/>
      <c r="C33" s="58"/>
      <c r="D33" s="58"/>
      <c r="E33" s="58"/>
      <c r="F33" s="58"/>
      <c r="G33" s="59"/>
      <c r="H33" s="60"/>
      <c r="I33" s="61"/>
    </row>
    <row r="34" spans="1:9">
      <c r="A34" s="56"/>
      <c r="B34" s="58"/>
      <c r="C34" s="58"/>
      <c r="D34" s="58"/>
      <c r="E34" s="58"/>
      <c r="F34" s="58"/>
      <c r="G34" s="59"/>
      <c r="H34" s="60"/>
      <c r="I34" s="61"/>
    </row>
    <row r="35" spans="1:9">
      <c r="A35" s="56"/>
      <c r="B35" s="58"/>
      <c r="C35" s="58"/>
      <c r="D35" s="58"/>
      <c r="E35" s="58"/>
      <c r="F35" s="58"/>
      <c r="G35" s="59"/>
      <c r="H35" s="60"/>
      <c r="I35" s="61"/>
    </row>
    <row r="36" spans="1:9">
      <c r="A36" s="56"/>
      <c r="B36" s="58"/>
      <c r="C36" s="58"/>
      <c r="D36" s="58"/>
      <c r="E36" s="58"/>
      <c r="F36" s="58"/>
      <c r="G36" s="59"/>
      <c r="H36" s="60"/>
      <c r="I36" s="61"/>
    </row>
    <row r="37" spans="1:9">
      <c r="A37" s="56"/>
      <c r="B37" s="58"/>
      <c r="C37" s="58"/>
      <c r="D37" s="58"/>
      <c r="E37" s="58"/>
      <c r="F37" s="58"/>
      <c r="G37" s="59"/>
      <c r="H37" s="60"/>
      <c r="I37" s="61"/>
    </row>
    <row r="38" spans="1:9">
      <c r="A38" s="56"/>
      <c r="B38" s="58"/>
      <c r="C38" s="58"/>
      <c r="D38" s="58"/>
      <c r="E38" s="58"/>
      <c r="F38" s="58"/>
      <c r="G38" s="59"/>
      <c r="H38" s="60"/>
      <c r="I38" s="61"/>
    </row>
    <row r="39" spans="1:9">
      <c r="A39" s="62"/>
      <c r="B39" s="58"/>
      <c r="C39" s="58"/>
      <c r="D39" s="58"/>
      <c r="E39" s="58"/>
      <c r="F39" s="58"/>
      <c r="G39" s="59"/>
      <c r="H39" s="60"/>
      <c r="I39" s="61"/>
    </row>
    <row r="40" spans="1:9">
      <c r="A40" s="62"/>
      <c r="B40" s="58"/>
      <c r="C40" s="58"/>
      <c r="D40" s="58"/>
      <c r="E40" s="58"/>
      <c r="F40" s="58"/>
      <c r="G40" s="59"/>
      <c r="H40" s="60"/>
      <c r="I40" s="61"/>
    </row>
    <row r="41" spans="1:9">
      <c r="A41" s="63"/>
      <c r="B41" s="58"/>
      <c r="C41" s="58"/>
      <c r="D41" s="58"/>
      <c r="E41" s="58"/>
      <c r="F41" s="58"/>
      <c r="G41" s="59"/>
      <c r="H41" s="60"/>
      <c r="I41" s="61"/>
    </row>
    <row r="42" spans="1:9">
      <c r="A42" s="58"/>
      <c r="B42" s="58"/>
      <c r="C42" s="58"/>
      <c r="D42" s="58"/>
      <c r="E42" s="58"/>
      <c r="F42" s="58"/>
      <c r="G42" s="59"/>
      <c r="H42" s="60"/>
      <c r="I42" s="61"/>
    </row>
    <row r="43" spans="1:9">
      <c r="A43" s="64"/>
      <c r="B43" s="64"/>
      <c r="C43" s="64"/>
      <c r="D43" s="64"/>
      <c r="E43" s="64"/>
      <c r="F43" s="64"/>
      <c r="G43" s="59"/>
      <c r="H43" s="60"/>
      <c r="I43" s="61"/>
    </row>
    <row r="44" spans="1:9">
      <c r="A44" s="64"/>
      <c r="B44" s="64"/>
      <c r="C44" s="64"/>
      <c r="D44" s="64"/>
      <c r="E44" s="64"/>
      <c r="F44" s="64"/>
      <c r="G44" s="59"/>
      <c r="H44" s="60"/>
      <c r="I44" s="61"/>
    </row>
  </sheetData>
  <protectedRanges>
    <protectedRange sqref="H21:H115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H16"/>
  <sheetViews>
    <sheetView tabSelected="1" zoomScale="130" zoomScaleNormal="130" workbookViewId="0">
      <selection activeCell="H10" sqref="H10"/>
    </sheetView>
  </sheetViews>
  <sheetFormatPr baseColWidth="10" defaultRowHeight="15"/>
  <cols>
    <col min="1" max="5" width="4.5703125" style="13" customWidth="1"/>
    <col min="6" max="6" width="14.85546875" style="13" customWidth="1"/>
    <col min="7" max="7" width="50.7109375" style="3" customWidth="1"/>
    <col min="8" max="8" width="26.42578125" style="34" customWidth="1"/>
    <col min="9" max="16384" width="11.42578125" style="26"/>
  </cols>
  <sheetData>
    <row r="1" spans="1:8" ht="18">
      <c r="A1" s="3"/>
      <c r="C1" s="21"/>
      <c r="D1" s="21"/>
      <c r="E1" s="21"/>
      <c r="F1" s="21"/>
      <c r="G1" s="21"/>
      <c r="H1" s="22" t="s">
        <v>32</v>
      </c>
    </row>
    <row r="2" spans="1:8" ht="18.75">
      <c r="A2" s="200" t="s">
        <v>102</v>
      </c>
      <c r="B2" s="232"/>
      <c r="C2" s="232"/>
      <c r="D2" s="232"/>
      <c r="E2" s="232"/>
      <c r="F2" s="232"/>
      <c r="G2" s="232"/>
      <c r="H2" s="232"/>
    </row>
    <row r="3" spans="1:8" ht="18.75">
      <c r="A3" s="200" t="s">
        <v>71</v>
      </c>
      <c r="B3" s="232"/>
      <c r="C3" s="232"/>
      <c r="D3" s="232"/>
      <c r="E3" s="232"/>
      <c r="F3" s="232"/>
      <c r="G3" s="232"/>
      <c r="H3" s="232"/>
    </row>
    <row r="4" spans="1:8" ht="18.75">
      <c r="A4" s="200" t="s">
        <v>3</v>
      </c>
      <c r="B4" s="232"/>
      <c r="C4" s="232"/>
      <c r="D4" s="232"/>
      <c r="E4" s="232"/>
      <c r="F4" s="232"/>
      <c r="G4" s="232"/>
      <c r="H4" s="232"/>
    </row>
    <row r="5" spans="1:8" ht="18.75">
      <c r="A5" s="200" t="s">
        <v>275</v>
      </c>
      <c r="B5" s="232"/>
      <c r="C5" s="232"/>
      <c r="D5" s="232"/>
      <c r="E5" s="232"/>
      <c r="F5" s="232"/>
      <c r="G5" s="232"/>
      <c r="H5" s="232"/>
    </row>
    <row r="6" spans="1:8" ht="18.75">
      <c r="A6" s="200" t="s">
        <v>4</v>
      </c>
      <c r="B6" s="232"/>
      <c r="C6" s="232"/>
      <c r="D6" s="232"/>
      <c r="E6" s="232"/>
      <c r="F6" s="232"/>
      <c r="G6" s="232"/>
      <c r="H6" s="232"/>
    </row>
    <row r="7" spans="1:8">
      <c r="A7" s="3"/>
    </row>
    <row r="8" spans="1:8" ht="20.25" customHeight="1" thickBot="1">
      <c r="A8" s="188" t="s">
        <v>35</v>
      </c>
      <c r="B8" s="188"/>
      <c r="C8" s="188"/>
      <c r="D8" s="188"/>
      <c r="E8" s="188"/>
      <c r="F8" s="188"/>
      <c r="G8" s="188"/>
      <c r="H8" s="188"/>
    </row>
    <row r="9" spans="1:8" ht="34.5" customHeight="1" thickBot="1">
      <c r="A9" s="224" t="s">
        <v>0</v>
      </c>
      <c r="B9" s="229"/>
      <c r="C9" s="229"/>
      <c r="D9" s="229"/>
      <c r="E9" s="230"/>
      <c r="F9" s="186" t="s">
        <v>26</v>
      </c>
      <c r="G9" s="39"/>
      <c r="H9" s="27"/>
    </row>
    <row r="10" spans="1:8" ht="201" customHeight="1" thickBot="1">
      <c r="A10" s="28" t="s">
        <v>22</v>
      </c>
      <c r="B10" s="29" t="s">
        <v>23</v>
      </c>
      <c r="C10" s="29" t="s">
        <v>24</v>
      </c>
      <c r="D10" s="29" t="s">
        <v>29</v>
      </c>
      <c r="E10" s="30" t="s">
        <v>25</v>
      </c>
      <c r="F10" s="234"/>
      <c r="G10" s="43" t="s">
        <v>27</v>
      </c>
      <c r="H10" s="32" t="s">
        <v>36</v>
      </c>
    </row>
    <row r="11" spans="1:8" ht="15.75" customHeight="1">
      <c r="A11" s="35">
        <v>5</v>
      </c>
      <c r="B11" s="36" t="s">
        <v>69</v>
      </c>
      <c r="C11" s="36" t="s">
        <v>41</v>
      </c>
      <c r="D11" s="36" t="s">
        <v>44</v>
      </c>
      <c r="E11" s="36" t="s">
        <v>46</v>
      </c>
      <c r="F11" s="65" t="str">
        <f>Egresos!A69</f>
        <v>55302</v>
      </c>
      <c r="G11" s="70" t="str">
        <f>Egresos!B69</f>
        <v>De Inst. descentralizadas no empresariales</v>
      </c>
      <c r="H11" s="2">
        <f>Egresos!O69</f>
        <v>1856.64</v>
      </c>
    </row>
    <row r="12" spans="1:8" ht="15.75" customHeight="1">
      <c r="A12" s="35">
        <v>5</v>
      </c>
      <c r="B12" s="36" t="s">
        <v>69</v>
      </c>
      <c r="C12" s="36" t="s">
        <v>41</v>
      </c>
      <c r="D12" s="36" t="s">
        <v>44</v>
      </c>
      <c r="E12" s="36" t="s">
        <v>46</v>
      </c>
      <c r="F12" s="65" t="str">
        <f>Egresos!A70</f>
        <v>55308</v>
      </c>
      <c r="G12" s="70" t="str">
        <f>Egresos!B70</f>
        <v>De empresas privadas financieras</v>
      </c>
      <c r="H12" s="2">
        <f>Egresos!O70</f>
        <v>203606.83</v>
      </c>
    </row>
    <row r="13" spans="1:8" ht="15.75" customHeight="1">
      <c r="A13" s="35">
        <v>5</v>
      </c>
      <c r="B13" s="36" t="s">
        <v>69</v>
      </c>
      <c r="C13" s="36" t="s">
        <v>41</v>
      </c>
      <c r="D13" s="36" t="s">
        <v>44</v>
      </c>
      <c r="E13" s="36" t="s">
        <v>46</v>
      </c>
      <c r="F13" s="65" t="str">
        <f>Egresos!A98</f>
        <v>71308</v>
      </c>
      <c r="G13" s="70" t="str">
        <f>Egresos!B98</f>
        <v>De empresas privadas financieras</v>
      </c>
      <c r="H13" s="2">
        <f>Egresos!O98</f>
        <v>63791.09</v>
      </c>
    </row>
    <row r="14" spans="1:8" ht="15.75" customHeight="1">
      <c r="A14" s="37"/>
      <c r="B14" s="38"/>
      <c r="C14" s="38"/>
      <c r="D14" s="38"/>
      <c r="E14" s="38"/>
      <c r="F14" s="44"/>
      <c r="G14" s="46"/>
      <c r="H14" s="45"/>
    </row>
    <row r="15" spans="1:8">
      <c r="A15" s="47"/>
      <c r="B15" s="38"/>
      <c r="C15" s="38"/>
      <c r="D15" s="38"/>
      <c r="E15" s="38"/>
      <c r="F15" s="44"/>
      <c r="G15" s="48"/>
      <c r="H15" s="49"/>
    </row>
    <row r="16" spans="1:8" ht="16.5" customHeight="1" thickBot="1">
      <c r="A16" s="33"/>
      <c r="B16" s="23"/>
      <c r="C16" s="23"/>
      <c r="D16" s="23"/>
      <c r="E16" s="23"/>
      <c r="F16" s="24"/>
      <c r="G16" s="50" t="s">
        <v>30</v>
      </c>
      <c r="H16" s="51">
        <f>SUM(H11:H15)</f>
        <v>269254.56</v>
      </c>
    </row>
  </sheetData>
  <mergeCells count="8">
    <mergeCell ref="A8:H8"/>
    <mergeCell ref="A9:E9"/>
    <mergeCell ref="F9:F10"/>
    <mergeCell ref="A6:H6"/>
    <mergeCell ref="A2:H2"/>
    <mergeCell ref="A3:H3"/>
    <mergeCell ref="A4:H4"/>
    <mergeCell ref="A5:H5"/>
  </mergeCells>
  <phoneticPr fontId="6" type="noConversion"/>
  <pageMargins left="1.1811023622047245" right="0.3937007874015748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Egresos</vt:lpstr>
      <vt:lpstr>Presup.Fun RP</vt:lpstr>
      <vt:lpstr>Presup.Fun FODES 25%</vt:lpstr>
      <vt:lpstr>Presup. Inv. FODES 75%</vt:lpstr>
      <vt:lpstr>Presup. Inv. prestamo</vt:lpstr>
      <vt:lpstr>Presup.SD</vt:lpstr>
      <vt:lpstr>Egresos!_GoBack</vt:lpstr>
      <vt:lpstr>Egresos!Títulos_a_imprimir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San Dionisio</cp:lastModifiedBy>
  <cp:lastPrinted>2020-01-09T20:53:15Z</cp:lastPrinted>
  <dcterms:created xsi:type="dcterms:W3CDTF">2007-07-18T15:13:44Z</dcterms:created>
  <dcterms:modified xsi:type="dcterms:W3CDTF">2020-01-09T21:08:07Z</dcterms:modified>
</cp:coreProperties>
</file>