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8_{36F13D89-CBA4-40CA-8334-4D5925DFB205}" xr6:coauthVersionLast="47" xr6:coauthVersionMax="47" xr10:uidLastSave="{00000000-0000-0000-0000-000000000000}"/>
  <bookViews>
    <workbookView xWindow="-120" yWindow="-120" windowWidth="20730" windowHeight="11160" xr2:uid="{00000000-000D-0000-FFFF-FFFF00000000}"/>
  </bookViews>
  <sheets>
    <sheet name="DATOSGENERLAES" sheetId="1" r:id="rId1"/>
    <sheet name="COSTO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Print_Area" localSheetId="1">COSTOS!$A$1:$E$255</definedName>
    <definedName name="_xlnm.Print_Area" localSheetId="0">DATOSGENERLAES!$A$1:$O$96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6" i="2" l="1"/>
  <c r="C272" i="2" l="1"/>
  <c r="C274" i="2" s="1"/>
  <c r="C242" i="2"/>
  <c r="C230" i="2"/>
  <c r="C222" i="2"/>
  <c r="C219" i="2"/>
  <c r="C216" i="2"/>
  <c r="C213" i="2"/>
  <c r="C210" i="2"/>
  <c r="C244" i="2" l="1"/>
  <c r="F41" i="1" s="1"/>
  <c r="C224" i="2"/>
  <c r="F40" i="1"/>
  <c r="C190" i="2"/>
  <c r="C187" i="2"/>
  <c r="C184" i="2"/>
  <c r="C181" i="2"/>
  <c r="C178" i="2"/>
  <c r="C192" i="2" l="1"/>
  <c r="F39" i="1" s="1"/>
  <c r="F38" i="1" l="1"/>
  <c r="C7" i="2" l="1"/>
  <c r="C13" i="2" l="1"/>
  <c r="C10" i="2"/>
  <c r="C4" i="2"/>
  <c r="F24" i="1"/>
  <c r="C147" i="2" l="1"/>
  <c r="C144" i="2"/>
  <c r="C169" i="2" l="1"/>
  <c r="C166" i="2"/>
  <c r="C163" i="2"/>
  <c r="C160" i="2"/>
  <c r="C171" i="2" l="1"/>
  <c r="C152" i="2"/>
  <c r="F34" i="1" s="1"/>
  <c r="C138" i="2" l="1"/>
  <c r="C113" i="2" l="1"/>
  <c r="C110" i="2"/>
  <c r="C107" i="2"/>
  <c r="C118" i="2" l="1"/>
  <c r="F32" i="1" s="1"/>
  <c r="F31" i="1"/>
  <c r="C87" i="2"/>
  <c r="C84" i="2"/>
  <c r="C81" i="2"/>
  <c r="C78" i="2"/>
  <c r="C75" i="2"/>
  <c r="C89" i="2" l="1"/>
  <c r="C67" i="2" l="1"/>
  <c r="C64" i="2"/>
  <c r="C58" i="2"/>
  <c r="C61" i="2"/>
  <c r="C69" i="2" l="1"/>
  <c r="F27" i="1"/>
  <c r="C46" i="2" l="1"/>
  <c r="C43" i="2"/>
  <c r="C40" i="2"/>
  <c r="F26" i="1"/>
  <c r="C48" i="2" l="1"/>
  <c r="C32" i="2"/>
  <c r="C29" i="2"/>
  <c r="C26" i="2"/>
  <c r="C23" i="2"/>
  <c r="C20" i="2"/>
  <c r="F25" i="1"/>
  <c r="C34" i="2" l="1"/>
  <c r="C15" i="2" l="1"/>
</calcChain>
</file>

<file path=xl/sharedStrings.xml><?xml version="1.0" encoding="utf-8"?>
<sst xmlns="http://schemas.openxmlformats.org/spreadsheetml/2006/main" count="260" uniqueCount="120">
  <si>
    <t>N°</t>
  </si>
  <si>
    <t>julio a noviembre de 2020</t>
  </si>
  <si>
    <t>PAGO DE MANO DE OBRA</t>
  </si>
  <si>
    <t>COMPRA DE MATERIALES</t>
  </si>
  <si>
    <t>COMBUSTIBLE</t>
  </si>
  <si>
    <t>PAGO DE SUPERVISION</t>
  </si>
  <si>
    <t>COSTO DESAGREGADO DE LA OBRA</t>
  </si>
  <si>
    <t>Concreteado de calle Principal de caserio Lopez Rodriguez, Canton Veracruz, Municipio de El Rosario</t>
  </si>
  <si>
    <t>El tramo intervenido tiene una longitud proyectada de pavimento de 260.00 ML, con un ancho util promedio de 4.5 mts, con espesor de 10 cms, generando una superficie de 1105.00mts2 colocados sobre una base de lodocreto proporcion 20:1 con espesor de 5cms en la superficie tipo empedrado simple existente y de 15cms en el tramo de terreno natural.</t>
  </si>
  <si>
    <t>julio a octubre de 2020</t>
  </si>
  <si>
    <t>PAGO DE MANO DE OBA</t>
  </si>
  <si>
    <t>PAGO DE MAQUINARIA</t>
  </si>
  <si>
    <t>COSTO TOTAL</t>
  </si>
  <si>
    <t>PROYECTOS EJECUTADOS AÑO 2020</t>
  </si>
  <si>
    <t>Techado de cancha del parque Municipal para la implementacion del mercado movil del Municipio de El Rosario, Departamento de Cuscatlan.</t>
  </si>
  <si>
    <t>Concreteado de calle Caserio Los Tejada, Canton San martin, Municipio de El Rosario, Departamento de Cuscatlan</t>
  </si>
  <si>
    <t>El proyecto consiste en la contruccion de una estructura de techo conformado por columnas metalicos de 10x10x3/8" de 6mts de alto, vigas macomber de polic C de 6x2 chapa 14 cubierta de lamina aleacion Zinc aluminio calibre 26 de 16x24 mts.</t>
  </si>
  <si>
    <t>TOTAL PROYECTO</t>
  </si>
  <si>
    <t>TECHADO DE CANCHA DEL PARQUE PARA IMPLEMENTACION DEL MERCADO MOVIL</t>
  </si>
  <si>
    <t>Concreteado de pasaje El Cereto, Municipio de El Rosario.</t>
  </si>
  <si>
    <t>Julio a septiembre de 2020</t>
  </si>
  <si>
    <t>COMPRA DE MATERIAL</t>
  </si>
  <si>
    <t>COMPRA DE COMBUSTIBLE</t>
  </si>
  <si>
    <t>Concreteado Hidraulico de calle la ronda, colonia Guadalupe, Barrio el centro</t>
  </si>
  <si>
    <t>agosto a noviembre de 2019</t>
  </si>
  <si>
    <t>PROYECTOS 2019</t>
  </si>
  <si>
    <t>PROYECTOS 2020</t>
  </si>
  <si>
    <t>Concreteado e instalacion de tuberia para el manejo de aguas residuales en colonia Guadalupe y Bo el centro</t>
  </si>
  <si>
    <t>PAGO DE MAUINARIA</t>
  </si>
  <si>
    <t>Construccion de Segundo nivel para instalacion de Gimnasio Municipal</t>
  </si>
  <si>
    <t>CONSTRUCCION DE SEGUNDO NIVEL PARA INSTALACION DE GIMNASIO MUNICIPAL</t>
  </si>
  <si>
    <t>PROYECTOS 2018</t>
  </si>
  <si>
    <t>COCNCRETEADO DE TRAMO EN CALLE PRINCIPAL DE CASERIO LA REJOLLA, CANTON EL AMATILLO</t>
  </si>
  <si>
    <t>PAGO SE SUPERVISION</t>
  </si>
  <si>
    <t>PROYECTOS EJECUTADOS AÑO 2019</t>
  </si>
  <si>
    <t>PROYECTOS EJECUTADOS AÑO 2018</t>
  </si>
  <si>
    <t>Concreteado de tramo de calle principal de caserio la rejolla, canton el Amatillo</t>
  </si>
  <si>
    <t>El proyecto consitio en la construccion de una superficie de concreto MR36 de 10cms de espesor sobre empedrado fraguado</t>
  </si>
  <si>
    <t>Pavimento con concreto Hidraulico de tramo de calle principal de caserio Los Martinez Zona Alta Canton El Calvario</t>
  </si>
  <si>
    <t>El proyecto contempla mejorar un tramo de calle construyendo cordón cuneta, colocando concreto hidráulico de 10 de espesor sobre base de suelo cemento fluido.</t>
  </si>
  <si>
    <t>PAVIMENTO CON CONCRETO HIDRAULICO DE TRAMO DE CALLE PRINCIPAL DE CASERIO LOS MARTINEZ ZONA ALTA.</t>
  </si>
  <si>
    <t>Pavimento con concreto Hidraulico de tramo de calle principal de caserio Los Martinez, Canton El Calvario.</t>
  </si>
  <si>
    <t>PAVIMENTO CON CONCRETO HIDRAULICO DE TRAMO DE CALLE PRINCIPAL DE CASERIO LOS MARTINEZ, CANTON EL CALVARIO.</t>
  </si>
  <si>
    <t>Perforacion de Pozo en Canton El Amatillo del Municipio de El Rosario Depo de Cuscatlan.</t>
  </si>
  <si>
    <t>PERFORACION DE POZO EN CANTON EL AMATILLO DEL MUNICIPIO DE EL ROSARIO</t>
  </si>
  <si>
    <t>El Proyecto comprende seis modulos en los que se han contemplado  las actividades necesarias las cuales son: modulo preliminar, de terraceria, de perforacion, de instalacion electricamonofasica, de instalacion de tuberia de impelecia y analisis y pruebas finales.</t>
  </si>
  <si>
    <t>Pavimento con concreto Hidraulico de calle de acceso a caserio Los Cruces, Canton El Calvario.</t>
  </si>
  <si>
    <t>CONCRETEADO DE CALLE PPAL DE CASERIO LOS LOPEZ RODRIGUEZ, CANTON VERACRUZ</t>
  </si>
  <si>
    <t>CONCRETEADO DE PASAJE EL CERETO, BARRIO EL CENTRO</t>
  </si>
  <si>
    <t xml:space="preserve"> CONCRETEADO DE CALLE CASERIO LOS TEJADA, CANTON SAN MARTIN</t>
  </si>
  <si>
    <t>CONCRETEADO HIDRAULICO CALLE LA RONDA COLONIA  GUADALUPE, BARRIO EL CENTRO</t>
  </si>
  <si>
    <t>PAVIMENTO CON CONCRETO HIDRAULICO DE CALLE DE ACCESO A CASERIO LOS CRUCES, CANTON EL CALVARIO.</t>
  </si>
  <si>
    <t>CONCRETEADO E INSTALACION DE TUBERIAS PARA EL MANEJO DE AGUAS RESIDUALES, BARRIO EL CENTRO</t>
  </si>
  <si>
    <t xml:space="preserve">El Proyecto consiste en colocar una superficie de concreto MR 36 de 10 cms de espesor sobre el empedrado fraguado, para ello se deberá nivelar la superficie de tierra mediante una capa de aproximadamente 3 a 4  cms de espesor de Lodocreto al 5%  (Suelo cemento fluido); </t>
  </si>
  <si>
    <t>El proyecto consiste en la construccion de la infraestructura para el funcionamiento del gimnasio municipal sobre la estructura existente de la primera planta que actualemte funciona como garaje y bodega.</t>
  </si>
  <si>
    <t>Es la construccion de una red de tuberia PVC para el desalojo de las aguas servidas, para la cual se realizan trazo lineal de la tuberia, la cual determinara el alcance totoal de los trabajos teniendo un volumen de 431.22 m2</t>
  </si>
  <si>
    <t>mayo a julio de 2019</t>
  </si>
  <si>
    <t>iniciado en diciembre 2019, suspendido por pandemia</t>
  </si>
  <si>
    <t>diciembre 2017 a febrero 2018</t>
  </si>
  <si>
    <t>septiembre a noviembre de 2018</t>
  </si>
  <si>
    <t>mayo a septiembre 2018</t>
  </si>
  <si>
    <t>mayo a octubre 2018</t>
  </si>
  <si>
    <t>COSTO DESAGREGRADO DE LA OBRA</t>
  </si>
  <si>
    <t>4. Costo Total de la Obra.</t>
  </si>
  <si>
    <t>El proyecto consiste basicamente en la pavimentacion de un tramo que tiene longitud de 194.80 ML.</t>
  </si>
  <si>
    <t>El proyecto tiene una longitud de 129 mts y una anchura de 2.60 a 4mts; los cuales se han concreteado con una capa de 10 cms de concreto MR36, con un muro de mamposteria de piedra de 65ms de largo.</t>
  </si>
  <si>
    <t>LISTADO DE OBRAS DE INFRAESTRUCTURA REALIZADAS DURANTE LOS AÑOS 2018,2019, 2021 Y 2022</t>
  </si>
  <si>
    <t>PROYECTOS EJECUTADOS AÑO 2021</t>
  </si>
  <si>
    <t>MEJORAMIENTO DE INFRAESTRUCTURA EN EL POLIDEPORTIVO  Y AREA RECREATIVA</t>
  </si>
  <si>
    <t>El proyecto consiste en el mejoramiento de las condiciones de vida, seguridad y sano esparcimiento  que la municipalidad esta desarrollando.</t>
  </si>
  <si>
    <t>20 de enero de 2021 a 20 de mayo de 2022</t>
  </si>
  <si>
    <t>6.Forma de Contratación</t>
  </si>
  <si>
    <t>Contratación Directa</t>
  </si>
  <si>
    <t>Observaciones</t>
  </si>
  <si>
    <t>No aplica</t>
  </si>
  <si>
    <t>MEJORAMIENTO DEL MERCADO MUNICIPAL Y AREA RECREATIVA MUNICIPIO DE EL ROSARIO</t>
  </si>
  <si>
    <t>Consiste en el mejoramiento estetico y funcional de los locales ya existentes y su entorno inmediato, la creacion de mas unidades de locales, la construccion de un segundo nivel con 6 locales y terraza para area de mesas con una rampa de acceso de movilidad universal.</t>
  </si>
  <si>
    <t xml:space="preserve">No aplica </t>
  </si>
  <si>
    <t xml:space="preserve">Licitación Pública </t>
  </si>
  <si>
    <t>30 de marzo de 2021 a 29 de junio de 2021</t>
  </si>
  <si>
    <t>OBRAS COMPLEMENTARIAS AL PROYECTO DE MEJORAMIENTO DE MERCADO MUNICIPAL Y AREA RECREATIVA</t>
  </si>
  <si>
    <t>Mejorara las condiciones actuales del mercado municipal a traves de obras complementarias que garanticen el adecuado funcionamiento de las instalaciones.</t>
  </si>
  <si>
    <t>23 de agosto de 2021 a 23 de septiembre de 2021</t>
  </si>
  <si>
    <t>Libre Gestión</t>
  </si>
  <si>
    <t xml:space="preserve"> CONSTRUCCION DE DRENAJE Y OBRAS DE MITIGACION EN CALLE PRINCIPAL BARRIO EL CALVARIO DEL MUNICIPIO DE EL ROSARIO, DEPARTAMENTO DE CUSCATLÁN</t>
  </si>
  <si>
    <t>Consiste en la construccion de drenaje y obras de mitigación en calle principal Barrio El Calvario del municipio de El Rosario, Dep de Cuscatlán</t>
  </si>
  <si>
    <t>24 de noviembre de 2021 a 8 de enero de 2022</t>
  </si>
  <si>
    <t>PROYECTOS EJECUTADOS AÑO 2022</t>
  </si>
  <si>
    <t>CONCRETEADO EN CALLE PRINCIPAL, CASERIO LOS NAVIDAD, CANTON SAN MARTIN , MUNICIPIO DE EL ROSARIO, DEP. DE CUSCATLÁN</t>
  </si>
  <si>
    <t>Realizar una obra vial en beneficio de la población del Caserío Los Navidad, del Cantón San Martín, ofreciendo una vía de acceso que permita un mejor desplazamiento</t>
  </si>
  <si>
    <t>5 de abril de 2022 a 3 de junio de 2022</t>
  </si>
  <si>
    <t>CONCRETEADO DE CALLE PRINCIPAL, CANTON VERACRUZ, MUNICIPIO DE ROSARIO, DEPARTAMENTO DE CUSCATLÁN</t>
  </si>
  <si>
    <t>Licitación Pública</t>
  </si>
  <si>
    <t>Realizar una obra vial en beneficio de la población  del Cantón San Martín, ofreciendo una vía de acceso que permita un mejor desplazamiento</t>
  </si>
  <si>
    <t>10 de junio de 2022 a 11 de agosto de 2022</t>
  </si>
  <si>
    <t>MEJORAMIENTO DE CALLE CASERIO LOS GARCIA, CANTON AMATILLO, MUNICIPIO DE EL ROSARIO, DEPARTAMENTO DE CUSCATLÁN</t>
  </si>
  <si>
    <t>Construir una via que permita un desplazamiento optimo y seguro para los usuarios de la calle principal del caserio Los García, en el cantón El Amatillo.</t>
  </si>
  <si>
    <t>22 de agosto de 2022 a 5 de noviembre de 2022</t>
  </si>
  <si>
    <t>MEJORAMIENTO DE CALLE SECTOR LOS LOPEZ, CANTON AMATILLO, MUNICIPIO DE EL ROSARIO, DEPARATAMENTO DE CUSCATLÁN</t>
  </si>
  <si>
    <t>Consiste en la delimitación de un tramo, dentro del cual, se ejecutaran actividades constructivas para una obra que cumpla con los parametros de calidad del contratante y la comunidad</t>
  </si>
  <si>
    <t>4 de mayo de 2022 a 1 de agosto de 2022</t>
  </si>
  <si>
    <t>INTALACION DE ENERGIA ELECTRICA, CASERIO LAS CRUCES, CANTON EL CALVARIO, MUNICIPIO DE EL ROSARIO, DEPARTAMENTO DE CUSCATLÁN</t>
  </si>
  <si>
    <t>24 de noviembre de 2022 a 23 de febrero de 2023</t>
  </si>
  <si>
    <t>Consiste en instalar una red electrica digna para las viviendas del Caserio Las Cruces, Cantón El Calvario, Municipio de El Rosario, Dep. de Cuscatlán.</t>
  </si>
  <si>
    <t>CONCRETEADO DE 125 ML CASERIO LOS TEJADA, CANTON SAN MARTIN, MUNICIPIO DE EL ROSARIO, DEPARTAMENTO DE CUSCATLÁN</t>
  </si>
  <si>
    <t>Consiste en realizar una obra vial en benefic io de la población del Caserío Los Tejada del Cantón San Martín ofreciendo una via de acceso que permita un mejor desplazamiento</t>
  </si>
  <si>
    <t>21 de septiembre de 2022 a 20 de noviembre de 2022</t>
  </si>
  <si>
    <t>CONCRETADO DE 250 ML LOS PORTILLO SECTOR LA MOLIENDA, CANTON VERACRUZ</t>
  </si>
  <si>
    <t>Consiste en el mejoramiento de 250 ml de calle, ofreciendo una vía de acceso que permita un mejor desplazamiento</t>
  </si>
  <si>
    <t>1 de diciembre de 2022 a 1 marzo de 2023</t>
  </si>
  <si>
    <t>REPARACIÓN Y MANTENIMIENTO DE CALLES URBANAS Y CAMINOS VECINALES</t>
  </si>
  <si>
    <t>Consiste en mejorar las condiciones de vida de todas las comunidades afectadas y aledañas a estas y en alguinas generara mas trabajo en la zona pues son altamente agricolas, ganaderas y productores de la caña de azucar que con buenos accesos adecuados y en buenas condiciones permitirá el desarrollo de la población en lo económico social</t>
  </si>
  <si>
    <t>a. Nombre de la obra ejecutada</t>
  </si>
  <si>
    <t>b. Objeto</t>
  </si>
  <si>
    <t xml:space="preserve">c. Nombre y caracteristicas de la contrapartida </t>
  </si>
  <si>
    <t>d. Periodo de ejecucion de la obra.</t>
  </si>
  <si>
    <t>90 días</t>
  </si>
  <si>
    <t>Se dividio en dos etapas                                         1. por administración 2. Libre Gestión</t>
  </si>
  <si>
    <t>ADMINISTRACIÓN</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</si>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</sst>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9"/>
      <color theme="1"/>
      <name val="Calibri"/>
      <family val="2"/>
      <scheme val="minor"/>
    </font>
    <font>
      <b/>
      <sz val="7"/>
      <color theme="1"/>
      <name val="Calibri"/>
      <family val="2"/>
      <scheme val="minor"/>
    </font>
    <font>
      <sz val="12"/>
      <color theme="1"/>
      <name val="Verdana"/>
      <family val="2"/>
    </font>
    <font>
      <sz val="11"/>
      <color rgb="FF00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s>
  <cellStyleXfs count="2">
    <xf numFmtId="0" fontId="0" fillId="0" borderId="0"/>
    <xf numFmtId="164" fontId="1" fillId="0" borderId="0" applyFont="0" applyFill="0" applyBorder="0" applyAlignment="0" applyProtection="0"/>
  </cellStyleXfs>
  <cellXfs count="90">
    <xf numFmtId="0" fontId="0" fillId="0" borderId="0" xfId="0"/>
    <xf numFmtId="0" fontId="0" fillId="0" borderId="1" xfId="0" applyBorder="1"/>
    <xf numFmtId="0" fontId="0" fillId="0" borderId="1" xfId="0" applyBorder="1" applyAlignment="1">
      <alignment wrapText="1"/>
    </xf>
    <xf numFmtId="0" fontId="0" fillId="0" borderId="0" xfId="0" applyBorder="1" applyAlignment="1">
      <alignment wrapText="1"/>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0" fontId="0" fillId="0" borderId="0" xfId="0" applyAlignment="1">
      <alignment textRotation="255"/>
    </xf>
    <xf numFmtId="164" fontId="2" fillId="0" borderId="1" xfId="1" applyFont="1" applyBorder="1" applyAlignment="1">
      <alignment horizontal="center"/>
    </xf>
    <xf numFmtId="164" fontId="2"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xf>
    <xf numFmtId="0" fontId="2" fillId="0" borderId="4" xfId="0" applyFont="1" applyBorder="1"/>
    <xf numFmtId="164" fontId="2" fillId="0" borderId="1" xfId="0" applyNumberFormat="1" applyFont="1" applyBorder="1" applyAlignment="1">
      <alignment horizontal="center"/>
    </xf>
    <xf numFmtId="0" fontId="2" fillId="0" borderId="0" xfId="0" applyFont="1" applyBorder="1" applyAlignment="1">
      <alignment horizontal="center"/>
    </xf>
    <xf numFmtId="164" fontId="2" fillId="0" borderId="0" xfId="1" applyFont="1" applyBorder="1" applyAlignment="1">
      <alignment horizontal="center"/>
    </xf>
    <xf numFmtId="0" fontId="2" fillId="0" borderId="0" xfId="0" applyFont="1" applyBorder="1"/>
    <xf numFmtId="164" fontId="2" fillId="0" borderId="0" xfId="0" applyNumberFormat="1" applyFont="1" applyBorder="1"/>
    <xf numFmtId="0" fontId="2" fillId="0" borderId="0" xfId="0" applyFont="1" applyBorder="1" applyAlignment="1"/>
    <xf numFmtId="0" fontId="2" fillId="0" borderId="1" xfId="0" applyFont="1" applyBorder="1" applyAlignment="1"/>
    <xf numFmtId="164" fontId="2" fillId="0" borderId="1" xfId="0" applyNumberFormat="1" applyFont="1" applyBorder="1" applyAlignment="1"/>
    <xf numFmtId="0" fontId="2" fillId="0" borderId="5" xfId="0" applyFont="1" applyBorder="1" applyAlignment="1">
      <alignment horizontal="center"/>
    </xf>
    <xf numFmtId="164" fontId="2" fillId="0" borderId="0" xfId="0" applyNumberFormat="1" applyFont="1" applyBorder="1" applyAlignment="1"/>
    <xf numFmtId="164" fontId="2" fillId="0" borderId="1" xfId="1" applyFont="1" applyBorder="1" applyAlignment="1"/>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4" fontId="0" fillId="0" borderId="0" xfId="1" applyFont="1" applyAlignment="1">
      <alignment horizontal="center" vertical="center"/>
    </xf>
    <xf numFmtId="0" fontId="0" fillId="0" borderId="0" xfId="0" applyAlignment="1">
      <alignment horizontal="center" vertical="center"/>
    </xf>
    <xf numFmtId="164" fontId="2"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164" fontId="0" fillId="0" borderId="1" xfId="1" applyFont="1" applyBorder="1" applyAlignment="1">
      <alignment horizontal="center" vertical="center" wrapText="1"/>
    </xf>
    <xf numFmtId="164" fontId="0" fillId="0" borderId="0" xfId="1" applyFont="1" applyBorder="1" applyAlignment="1">
      <alignment horizontal="center" vertical="center" wrapText="1"/>
    </xf>
    <xf numFmtId="164" fontId="0" fillId="0" borderId="0" xfId="1" applyFont="1" applyBorder="1" applyAlignment="1">
      <alignment horizontal="center" vertical="center"/>
    </xf>
    <xf numFmtId="164" fontId="0" fillId="0" borderId="1" xfId="1" applyFont="1" applyBorder="1" applyAlignment="1">
      <alignment horizontal="center" vertical="center"/>
    </xf>
    <xf numFmtId="0" fontId="0" fillId="0" borderId="1" xfId="0" applyBorder="1" applyAlignment="1">
      <alignment horizontal="left" vertical="center" wrapText="1"/>
    </xf>
    <xf numFmtId="0" fontId="0" fillId="0" borderId="1" xfId="0"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center" textRotation="45" wrapText="1"/>
    </xf>
    <xf numFmtId="0" fontId="4" fillId="0" borderId="4" xfId="0" applyFont="1" applyBorder="1" applyAlignment="1">
      <alignment horizontal="center" textRotation="45" wrapText="1"/>
    </xf>
    <xf numFmtId="164" fontId="0" fillId="0" borderId="1" xfId="1" applyFont="1" applyBorder="1" applyAlignment="1">
      <alignment horizontal="center"/>
    </xf>
    <xf numFmtId="164" fontId="1" fillId="0" borderId="8" xfId="1" applyFont="1" applyBorder="1" applyAlignment="1">
      <alignment horizontal="center"/>
    </xf>
    <xf numFmtId="164" fontId="1" fillId="0" borderId="4" xfId="1" applyFont="1" applyBorder="1" applyAlignment="1">
      <alignment horizontal="center"/>
    </xf>
    <xf numFmtId="164" fontId="0" fillId="0" borderId="8" xfId="1" applyFont="1" applyBorder="1" applyAlignment="1">
      <alignment horizontal="center"/>
    </xf>
    <xf numFmtId="164" fontId="0" fillId="0" borderId="5" xfId="1" applyFont="1" applyBorder="1" applyAlignment="1">
      <alignment horizontal="center"/>
    </xf>
    <xf numFmtId="164" fontId="0" fillId="0" borderId="4" xfId="1" applyFont="1" applyBorder="1" applyAlignment="1">
      <alignment horizont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5" fillId="0" borderId="5" xfId="0" applyFont="1" applyBorder="1" applyAlignment="1">
      <alignment horizontal="center" textRotation="45" wrapText="1"/>
    </xf>
    <xf numFmtId="0" fontId="5" fillId="0" borderId="4" xfId="0" applyFont="1" applyBorder="1" applyAlignment="1">
      <alignment horizontal="center" textRotation="45" wrapText="1"/>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0" borderId="5" xfId="0" applyFont="1" applyBorder="1" applyAlignment="1">
      <alignment horizontal="center" textRotation="45" wrapText="1"/>
    </xf>
    <xf numFmtId="0" fontId="2" fillId="0" borderId="4" xfId="0" applyFont="1" applyBorder="1" applyAlignment="1">
      <alignment horizontal="center" textRotation="45"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textRotation="45" wrapText="1"/>
    </xf>
    <xf numFmtId="164" fontId="2" fillId="0" borderId="8" xfId="0" applyNumberFormat="1" applyFont="1" applyBorder="1" applyAlignment="1">
      <alignment horizontal="center"/>
    </xf>
    <xf numFmtId="0" fontId="2" fillId="0" borderId="4" xfId="0" applyFont="1" applyBorder="1" applyAlignment="1">
      <alignment horizontal="center"/>
    </xf>
    <xf numFmtId="164" fontId="2" fillId="0" borderId="8" xfId="1" applyFont="1" applyBorder="1" applyAlignment="1">
      <alignment horizontal="center"/>
    </xf>
    <xf numFmtId="164" fontId="2" fillId="0" borderId="4" xfId="1" applyFont="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vertical="center"/>
    </xf>
    <xf numFmtId="164" fontId="7" fillId="0" borderId="1" xfId="1" applyFont="1" applyBorder="1" applyAlignment="1">
      <alignment horizontal="center" vertical="center"/>
    </xf>
    <xf numFmtId="0" fontId="0" fillId="0" borderId="0" xfId="0" applyAlignment="1">
      <alignment horizontal="left" vertical="center"/>
    </xf>
    <xf numFmtId="0" fontId="2" fillId="0" borderId="1" xfId="0" applyFont="1" applyBorder="1" applyAlignment="1">
      <alignment horizontal="left" vertical="center"/>
    </xf>
    <xf numFmtId="0" fontId="0" fillId="0" borderId="0" xfId="0" applyBorder="1" applyAlignment="1">
      <alignment horizontal="left" vertical="center" wrapText="1"/>
    </xf>
    <xf numFmtId="0" fontId="6" fillId="0" borderId="0" xfId="0" applyFont="1" applyAlignment="1">
      <alignment horizontal="left" vertical="center"/>
    </xf>
    <xf numFmtId="0" fontId="0" fillId="0" borderId="0" xfId="0" applyBorder="1" applyAlignment="1">
      <alignment horizontal="left" vertical="center"/>
    </xf>
    <xf numFmtId="0" fontId="2" fillId="0" borderId="1" xfId="0" applyFont="1" applyBorder="1" applyAlignment="1">
      <alignment horizontal="left" vertical="center" wrapText="1"/>
    </xf>
    <xf numFmtId="0" fontId="0" fillId="0" borderId="1" xfId="0" applyFill="1" applyBorder="1" applyAlignment="1">
      <alignment horizontal="left" vertical="center" wrapText="1"/>
    </xf>
    <xf numFmtId="0" fontId="0" fillId="0" borderId="0" xfId="0" applyBorder="1" applyAlignment="1">
      <alignment horizontal="center" vertical="center" wrapText="1"/>
    </xf>
    <xf numFmtId="0" fontId="0" fillId="0" borderId="1" xfId="0" applyNumberFormat="1" applyBorder="1" applyAlignment="1">
      <alignment horizontal="left" vertical="center" wrapText="1"/>
    </xf>
    <xf numFmtId="164" fontId="0" fillId="0" borderId="1" xfId="1" applyFont="1" applyBorder="1" applyAlignment="1">
      <alignment horizontal="left" vertical="center" wrapText="1"/>
    </xf>
    <xf numFmtId="164" fontId="0" fillId="0" borderId="1" xfId="0" applyNumberFormat="1" applyBorder="1" applyAlignment="1">
      <alignment horizontal="left" vertical="center" wrapText="1"/>
    </xf>
    <xf numFmtId="164" fontId="0" fillId="0" borderId="0" xfId="1" applyFont="1" applyBorder="1" applyAlignment="1">
      <alignment horizontal="left" vertical="center"/>
    </xf>
    <xf numFmtId="164" fontId="3" fillId="0" borderId="0" xfId="1" applyFont="1" applyBorder="1" applyAlignment="1">
      <alignment horizontal="left" vertical="center"/>
    </xf>
    <xf numFmtId="13" fontId="0" fillId="0" borderId="1" xfId="1" applyNumberFormat="1" applyFont="1" applyBorder="1" applyAlignment="1">
      <alignment horizontal="left" vertical="center" wrapText="1"/>
    </xf>
    <xf numFmtId="0" fontId="2" fillId="3" borderId="9" xfId="0" applyFont="1" applyFill="1" applyBorder="1" applyAlignment="1">
      <alignment horizontal="center"/>
    </xf>
    <xf numFmtId="0" fontId="2" fillId="3" borderId="0" xfId="0" applyFont="1" applyFill="1" applyBorder="1"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ACI\Documents\UACI%202014\Infraestructura%202020\Los%20Tejada%20fondos%2075%25\Liquidacion%20Los%20Tejad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UACI\Documents\UACI%202014\infraestructura%202018\perforacion%20de%20pozo\Liquidacion%20Poz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ACI\Documents\UACI%202014\Infraestructura%202020\Lopez%20Rodriguez%20fondos%2075%25\Liquidacion%20Lopez%20Rodrigue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ACI\Documents\UACI%202014\Infraestructura%202020\Techado%20de%20cancha%2075%25\Liquidacion%20Tech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ACI\Documents\UACI%202014\Infraestructura%202020\El%20Cereto%20fondos%202%25\Liquidacion%20cere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ACI\Documents\UACI%202014\Infraestructura%202019\Col%20Guadalupe\Liquidacion%20Col%20Guadalup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ACI\Documents\UACI%202014\infraestructura%202018\Calle%20ppal%20La%20Rejoya%201\Liquidacion%20la%20Rejoll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ACI\Documents\UACI%202014\Infraestructura%202019\Los%20Cruces\Liquidacion%20Los%20Cruc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UACI\Documents\UACI%202014\infraestructura%202018\Los%20Martinez%20zona%20alta\Liquidacion%20Los%20MartinezZONAALT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UACI\Documents\UACI%202014\infraestructura%202018\Los%20Martinez\Liquidacion%20Los%20Martinez%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s>
    <sheetDataSet>
      <sheetData sheetId="0">
        <row r="86">
          <cell r="I86">
            <v>11727.953</v>
          </cell>
        </row>
        <row r="151">
          <cell r="I151">
            <v>17787.560000000001</v>
          </cell>
        </row>
        <row r="202">
          <cell r="I202">
            <v>114.80000000000001</v>
          </cell>
        </row>
        <row r="295">
          <cell r="I295">
            <v>1340</v>
          </cell>
        </row>
        <row r="297">
          <cell r="I297">
            <v>30970.312999999998</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s>
    <sheetDataSet>
      <sheetData sheetId="0">
        <row r="36">
          <cell r="I36">
            <v>120597.25</v>
          </cell>
        </row>
        <row r="88">
          <cell r="I88">
            <v>4000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 val="Hoja2"/>
    </sheetNames>
    <sheetDataSet>
      <sheetData sheetId="0">
        <row r="85">
          <cell r="I85">
            <v>11670.74</v>
          </cell>
        </row>
        <row r="146">
          <cell r="I146">
            <v>19913.55</v>
          </cell>
        </row>
        <row r="196">
          <cell r="I196">
            <v>73.2</v>
          </cell>
        </row>
        <row r="245">
          <cell r="I245">
            <v>820.3599999999999</v>
          </cell>
        </row>
        <row r="289">
          <cell r="I289">
            <v>2000</v>
          </cell>
        </row>
        <row r="291">
          <cell r="I291">
            <v>34477.850000000006</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 val="Hoja2"/>
      <sheetName val="Hoja3"/>
      <sheetName val="Hoja4"/>
      <sheetName val="Hoja5"/>
    </sheetNames>
    <sheetDataSet>
      <sheetData sheetId="0">
        <row r="78">
          <cell r="I78">
            <v>5500.0000000000009</v>
          </cell>
        </row>
        <row r="141">
          <cell r="I141">
            <v>15383.749999999998</v>
          </cell>
        </row>
        <row r="191">
          <cell r="I191">
            <v>1435.65</v>
          </cell>
        </row>
        <row r="194">
          <cell r="I194">
            <v>22319.4</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s>
    <sheetDataSet>
      <sheetData sheetId="0">
        <row r="81">
          <cell r="I81">
            <v>8573.4599999999991</v>
          </cell>
        </row>
        <row r="139">
          <cell r="I139">
            <v>8457.91</v>
          </cell>
        </row>
        <row r="189">
          <cell r="I189">
            <v>30.5</v>
          </cell>
        </row>
        <row r="239">
          <cell r="I239">
            <v>1500</v>
          </cell>
        </row>
        <row r="242">
          <cell r="I242">
            <v>18561.87</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 val="Hoja2"/>
    </sheetNames>
    <sheetDataSet>
      <sheetData sheetId="0">
        <row r="82">
          <cell r="K82">
            <v>17769</v>
          </cell>
        </row>
        <row r="148">
          <cell r="K148">
            <v>15958.590000000002</v>
          </cell>
        </row>
        <row r="198">
          <cell r="K198">
            <v>199.01</v>
          </cell>
        </row>
        <row r="248">
          <cell r="K248">
            <v>1030</v>
          </cell>
        </row>
        <row r="291">
          <cell r="K291">
            <v>750</v>
          </cell>
        </row>
        <row r="294">
          <cell r="K294">
            <v>35706.600000000006</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s>
    <sheetDataSet>
      <sheetData sheetId="0">
        <row r="79">
          <cell r="I79">
            <v>7615.55</v>
          </cell>
        </row>
        <row r="137">
          <cell r="I137">
            <v>17268.09</v>
          </cell>
        </row>
        <row r="187">
          <cell r="I187">
            <v>118.53999999999999</v>
          </cell>
        </row>
        <row r="235">
          <cell r="I235">
            <v>900</v>
          </cell>
        </row>
        <row r="237">
          <cell r="I237">
            <v>25902.18</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 val="Hoja2"/>
    </sheetNames>
    <sheetDataSet>
      <sheetData sheetId="0">
        <row r="75">
          <cell r="K75">
            <v>5888.9000000000005</v>
          </cell>
        </row>
        <row r="131">
          <cell r="K131">
            <v>11019.15</v>
          </cell>
        </row>
        <row r="180">
          <cell r="K180">
            <v>170.14</v>
          </cell>
        </row>
        <row r="270">
          <cell r="K270">
            <v>1000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 val="Hoja2"/>
    </sheetNames>
    <sheetDataSet>
      <sheetData sheetId="0">
        <row r="77">
          <cell r="I77">
            <v>4947.16</v>
          </cell>
        </row>
        <row r="135">
          <cell r="I135">
            <v>13490.48</v>
          </cell>
        </row>
        <row r="185">
          <cell r="I185">
            <v>127.96</v>
          </cell>
        </row>
        <row r="235">
          <cell r="I235">
            <v>159.51</v>
          </cell>
        </row>
        <row r="280">
          <cell r="I280">
            <v>1000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1"/>
      <sheetName val="LIQ PRO 1"/>
      <sheetName val="Material Comprado "/>
      <sheetName val="CHEQUERA "/>
      <sheetName val="Informe de compatibilidad"/>
      <sheetName val="Hoja1"/>
      <sheetName val="Hoja2"/>
    </sheetNames>
    <sheetDataSet>
      <sheetData sheetId="0">
        <row r="83">
          <cell r="I83">
            <v>15706.68</v>
          </cell>
        </row>
        <row r="147">
          <cell r="I147">
            <v>36506.17</v>
          </cell>
        </row>
        <row r="199">
          <cell r="I199">
            <v>744.56</v>
          </cell>
        </row>
        <row r="249">
          <cell r="I249">
            <v>1880.6499999999999</v>
          </cell>
        </row>
        <row r="294">
          <cell r="I294">
            <v>2000</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6"/>
  <sheetViews>
    <sheetView tabSelected="1" zoomScaleNormal="100" workbookViewId="0">
      <selection activeCell="D30" sqref="D30"/>
    </sheetView>
  </sheetViews>
  <sheetFormatPr baseColWidth="10" defaultRowHeight="15" x14ac:dyDescent="0.25"/>
  <cols>
    <col min="1" max="1" width="2.7109375" style="30" customWidth="1"/>
    <col min="2" max="2" width="43.42578125" style="74" customWidth="1"/>
    <col min="3" max="3" width="53.7109375" style="74" customWidth="1"/>
    <col min="4" max="4" width="26.5703125" style="30" customWidth="1"/>
    <col min="5" max="5" width="19.28515625" style="74" customWidth="1"/>
    <col min="6" max="6" width="15.7109375" style="29" customWidth="1"/>
    <col min="7" max="7" width="20.140625" style="30" customWidth="1"/>
    <col min="8" max="8" width="16" customWidth="1"/>
  </cols>
  <sheetData>
    <row r="2" spans="1:8" x14ac:dyDescent="0.25">
      <c r="B2" s="88" t="s">
        <v>66</v>
      </c>
      <c r="C2" s="89"/>
      <c r="D2" s="89"/>
      <c r="E2" s="89"/>
      <c r="F2" s="89"/>
      <c r="G2" s="89"/>
      <c r="H2" s="89"/>
    </row>
    <row r="4" spans="1:8" x14ac:dyDescent="0.25">
      <c r="A4" s="40" t="s">
        <v>87</v>
      </c>
      <c r="B4" s="40"/>
      <c r="C4" s="40"/>
      <c r="D4" s="40"/>
      <c r="E4" s="40"/>
      <c r="F4" s="40"/>
      <c r="G4" s="40"/>
      <c r="H4" s="40"/>
    </row>
    <row r="5" spans="1:8" ht="45" x14ac:dyDescent="0.25">
      <c r="A5" s="26" t="s">
        <v>0</v>
      </c>
      <c r="B5" s="26" t="s">
        <v>112</v>
      </c>
      <c r="C5" s="27" t="s">
        <v>113</v>
      </c>
      <c r="D5" s="27" t="s">
        <v>114</v>
      </c>
      <c r="E5" s="27" t="s">
        <v>115</v>
      </c>
      <c r="F5" s="31" t="s">
        <v>63</v>
      </c>
      <c r="G5" s="28" t="s">
        <v>71</v>
      </c>
      <c r="H5" s="28" t="s">
        <v>73</v>
      </c>
    </row>
    <row r="6" spans="1:8" ht="60" x14ac:dyDescent="0.25">
      <c r="A6" s="25">
        <v>1</v>
      </c>
      <c r="B6" s="38" t="s">
        <v>88</v>
      </c>
      <c r="C6" s="38" t="s">
        <v>89</v>
      </c>
      <c r="D6" s="25" t="s">
        <v>74</v>
      </c>
      <c r="E6" s="38" t="s">
        <v>90</v>
      </c>
      <c r="F6" s="37">
        <v>59017.31</v>
      </c>
      <c r="G6" s="25" t="s">
        <v>83</v>
      </c>
      <c r="H6" s="1"/>
    </row>
    <row r="7" spans="1:8" ht="45" customHeight="1" x14ac:dyDescent="0.25">
      <c r="A7" s="25">
        <v>2</v>
      </c>
      <c r="B7" s="38" t="s">
        <v>91</v>
      </c>
      <c r="C7" s="38" t="s">
        <v>93</v>
      </c>
      <c r="D7" s="25" t="s">
        <v>74</v>
      </c>
      <c r="E7" s="38" t="s">
        <v>94</v>
      </c>
      <c r="F7" s="37">
        <v>60461.96</v>
      </c>
      <c r="G7" s="25" t="s">
        <v>92</v>
      </c>
      <c r="H7" s="1"/>
    </row>
    <row r="8" spans="1:8" ht="45" x14ac:dyDescent="0.25">
      <c r="A8" s="25">
        <v>3</v>
      </c>
      <c r="B8" s="38" t="s">
        <v>95</v>
      </c>
      <c r="C8" s="38" t="s">
        <v>96</v>
      </c>
      <c r="D8" s="25" t="s">
        <v>74</v>
      </c>
      <c r="E8" s="38" t="s">
        <v>97</v>
      </c>
      <c r="F8" s="37">
        <v>61077.71</v>
      </c>
      <c r="G8" s="25" t="s">
        <v>83</v>
      </c>
      <c r="H8" s="1"/>
    </row>
    <row r="9" spans="1:8" ht="60" x14ac:dyDescent="0.25">
      <c r="A9" s="39">
        <v>4</v>
      </c>
      <c r="B9" s="38" t="s">
        <v>98</v>
      </c>
      <c r="C9" s="80" t="s">
        <v>99</v>
      </c>
      <c r="D9" s="25" t="s">
        <v>74</v>
      </c>
      <c r="E9" s="38" t="s">
        <v>100</v>
      </c>
      <c r="F9" s="37">
        <v>49128.49</v>
      </c>
      <c r="G9" s="25" t="s">
        <v>83</v>
      </c>
      <c r="H9" s="1"/>
    </row>
    <row r="10" spans="1:8" ht="60" x14ac:dyDescent="0.25">
      <c r="A10" s="39">
        <v>5</v>
      </c>
      <c r="B10" s="38" t="s">
        <v>101</v>
      </c>
      <c r="C10" s="80" t="s">
        <v>103</v>
      </c>
      <c r="D10" s="25" t="s">
        <v>74</v>
      </c>
      <c r="E10" s="38" t="s">
        <v>102</v>
      </c>
      <c r="F10" s="37">
        <v>26044.43</v>
      </c>
      <c r="G10" s="25" t="s">
        <v>83</v>
      </c>
      <c r="H10" s="1"/>
    </row>
    <row r="11" spans="1:8" ht="60" x14ac:dyDescent="0.25">
      <c r="A11" s="39">
        <v>6</v>
      </c>
      <c r="B11" s="38" t="s">
        <v>104</v>
      </c>
      <c r="C11" s="80" t="s">
        <v>105</v>
      </c>
      <c r="D11" s="25" t="s">
        <v>74</v>
      </c>
      <c r="E11" s="38" t="s">
        <v>106</v>
      </c>
      <c r="F11" s="37">
        <v>38372.26</v>
      </c>
      <c r="G11" s="25" t="s">
        <v>83</v>
      </c>
      <c r="H11" s="1"/>
    </row>
    <row r="12" spans="1:8" ht="45" x14ac:dyDescent="0.25">
      <c r="A12" s="25">
        <v>7</v>
      </c>
      <c r="B12" s="38" t="s">
        <v>107</v>
      </c>
      <c r="C12" s="80" t="s">
        <v>108</v>
      </c>
      <c r="D12" s="25" t="s">
        <v>74</v>
      </c>
      <c r="E12" s="38" t="s">
        <v>109</v>
      </c>
      <c r="F12" s="37">
        <v>60248.49</v>
      </c>
      <c r="G12" s="25" t="s">
        <v>83</v>
      </c>
      <c r="H12" s="1"/>
    </row>
    <row r="13" spans="1:8" ht="111" customHeight="1" x14ac:dyDescent="0.25">
      <c r="A13" s="25">
        <v>8</v>
      </c>
      <c r="B13" s="38" t="s">
        <v>110</v>
      </c>
      <c r="C13" s="80" t="s">
        <v>111</v>
      </c>
      <c r="D13" s="25" t="s">
        <v>74</v>
      </c>
      <c r="E13" s="38" t="s">
        <v>116</v>
      </c>
      <c r="F13" s="73">
        <v>81054.48</v>
      </c>
      <c r="G13" s="38" t="s">
        <v>117</v>
      </c>
      <c r="H13" s="1"/>
    </row>
    <row r="15" spans="1:8" x14ac:dyDescent="0.25">
      <c r="A15" s="40" t="s">
        <v>67</v>
      </c>
      <c r="B15" s="40"/>
      <c r="C15" s="40"/>
      <c r="D15" s="40"/>
      <c r="E15" s="40"/>
      <c r="F15" s="40"/>
      <c r="G15" s="40"/>
      <c r="H15" s="40"/>
    </row>
    <row r="16" spans="1:8" ht="45" x14ac:dyDescent="0.25">
      <c r="A16" s="26" t="s">
        <v>0</v>
      </c>
      <c r="B16" s="75" t="s">
        <v>112</v>
      </c>
      <c r="C16" s="79" t="s">
        <v>113</v>
      </c>
      <c r="D16" s="27" t="s">
        <v>114</v>
      </c>
      <c r="E16" s="79" t="s">
        <v>115</v>
      </c>
      <c r="F16" s="31" t="s">
        <v>63</v>
      </c>
      <c r="G16" s="28" t="s">
        <v>71</v>
      </c>
      <c r="H16" s="28" t="s">
        <v>73</v>
      </c>
    </row>
    <row r="17" spans="1:10" ht="54" customHeight="1" x14ac:dyDescent="0.25">
      <c r="A17" s="25">
        <v>1</v>
      </c>
      <c r="B17" s="38" t="s">
        <v>68</v>
      </c>
      <c r="C17" s="38" t="s">
        <v>69</v>
      </c>
      <c r="D17" s="32" t="s">
        <v>74</v>
      </c>
      <c r="E17" s="38" t="s">
        <v>70</v>
      </c>
      <c r="F17" s="37">
        <v>115878.16</v>
      </c>
      <c r="G17" s="25" t="s">
        <v>72</v>
      </c>
      <c r="H17" s="1"/>
    </row>
    <row r="18" spans="1:10" ht="76.5" customHeight="1" x14ac:dyDescent="0.25">
      <c r="A18" s="25">
        <v>2</v>
      </c>
      <c r="B18" s="38" t="s">
        <v>75</v>
      </c>
      <c r="C18" s="38" t="s">
        <v>76</v>
      </c>
      <c r="D18" s="25" t="s">
        <v>77</v>
      </c>
      <c r="E18" s="38" t="s">
        <v>79</v>
      </c>
      <c r="F18" s="37">
        <v>149340.82999999999</v>
      </c>
      <c r="G18" s="37" t="s">
        <v>78</v>
      </c>
      <c r="H18" s="1"/>
    </row>
    <row r="19" spans="1:10" ht="56.25" customHeight="1" x14ac:dyDescent="0.25">
      <c r="A19" s="25">
        <v>3</v>
      </c>
      <c r="B19" s="38" t="s">
        <v>80</v>
      </c>
      <c r="C19" s="38" t="s">
        <v>81</v>
      </c>
      <c r="D19" s="25" t="s">
        <v>74</v>
      </c>
      <c r="E19" s="38" t="s">
        <v>82</v>
      </c>
      <c r="F19" s="37">
        <v>7690.67</v>
      </c>
      <c r="G19" s="25" t="s">
        <v>83</v>
      </c>
      <c r="H19" s="1"/>
    </row>
    <row r="20" spans="1:10" ht="60" x14ac:dyDescent="0.25">
      <c r="A20" s="39">
        <v>4</v>
      </c>
      <c r="B20" s="38" t="s">
        <v>84</v>
      </c>
      <c r="C20" s="38" t="s">
        <v>85</v>
      </c>
      <c r="D20" s="25" t="s">
        <v>74</v>
      </c>
      <c r="E20" s="38" t="s">
        <v>86</v>
      </c>
      <c r="F20" s="37">
        <v>26103.31</v>
      </c>
      <c r="G20" s="25" t="s">
        <v>83</v>
      </c>
      <c r="H20" s="1"/>
    </row>
    <row r="22" spans="1:10" x14ac:dyDescent="0.25">
      <c r="A22" s="40" t="s">
        <v>13</v>
      </c>
      <c r="B22" s="40"/>
      <c r="C22" s="40"/>
      <c r="D22" s="40"/>
      <c r="E22" s="40"/>
      <c r="F22" s="40"/>
      <c r="G22" s="40"/>
      <c r="H22" s="40"/>
    </row>
    <row r="23" spans="1:10" ht="60.75" customHeight="1" x14ac:dyDescent="0.25">
      <c r="A23" s="26" t="s">
        <v>0</v>
      </c>
      <c r="B23" s="75" t="s">
        <v>112</v>
      </c>
      <c r="C23" s="79" t="s">
        <v>113</v>
      </c>
      <c r="D23" s="27" t="s">
        <v>114</v>
      </c>
      <c r="E23" s="79" t="s">
        <v>115</v>
      </c>
      <c r="F23" s="31" t="s">
        <v>63</v>
      </c>
      <c r="G23" s="28" t="s">
        <v>71</v>
      </c>
      <c r="H23" s="28" t="s">
        <v>73</v>
      </c>
    </row>
    <row r="24" spans="1:10" ht="58.5" customHeight="1" x14ac:dyDescent="0.25">
      <c r="A24" s="25">
        <v>1</v>
      </c>
      <c r="B24" s="38" t="s">
        <v>15</v>
      </c>
      <c r="C24" s="38" t="s">
        <v>8</v>
      </c>
      <c r="D24" s="32"/>
      <c r="E24" s="83" t="s">
        <v>1</v>
      </c>
      <c r="F24" s="34">
        <f>'[1]PRO 1'!$I$297</f>
        <v>30970.312999999998</v>
      </c>
      <c r="G24" s="32" t="s">
        <v>118</v>
      </c>
      <c r="H24" s="1"/>
    </row>
    <row r="25" spans="1:10" ht="58.5" customHeight="1" x14ac:dyDescent="0.25">
      <c r="A25" s="25">
        <v>2</v>
      </c>
      <c r="B25" s="38" t="s">
        <v>7</v>
      </c>
      <c r="C25" s="38" t="s">
        <v>53</v>
      </c>
      <c r="D25" s="32"/>
      <c r="E25" s="84" t="s">
        <v>9</v>
      </c>
      <c r="F25" s="34">
        <f>'[2]PRO 1'!$I$291</f>
        <v>34477.850000000006</v>
      </c>
      <c r="G25" s="32" t="s">
        <v>118</v>
      </c>
      <c r="H25" s="1"/>
    </row>
    <row r="26" spans="1:10" ht="79.5" customHeight="1" x14ac:dyDescent="0.25">
      <c r="A26" s="25">
        <v>3</v>
      </c>
      <c r="B26" s="38" t="s">
        <v>14</v>
      </c>
      <c r="C26" s="38" t="s">
        <v>16</v>
      </c>
      <c r="D26" s="32"/>
      <c r="E26" s="84" t="s">
        <v>9</v>
      </c>
      <c r="F26" s="34">
        <f>'[3]PRO 1'!$I$194</f>
        <v>22319.4</v>
      </c>
      <c r="G26" s="32" t="s">
        <v>118</v>
      </c>
      <c r="H26" s="2"/>
      <c r="I26" s="3"/>
      <c r="J26" s="3"/>
    </row>
    <row r="27" spans="1:10" ht="44.25" customHeight="1" x14ac:dyDescent="0.25">
      <c r="A27" s="25">
        <v>4</v>
      </c>
      <c r="B27" s="38" t="s">
        <v>19</v>
      </c>
      <c r="C27" s="38" t="s">
        <v>65</v>
      </c>
      <c r="D27" s="32"/>
      <c r="E27" s="84" t="s">
        <v>20</v>
      </c>
      <c r="F27" s="34">
        <f>'[4]PRO 1'!$I$242</f>
        <v>18561.87</v>
      </c>
      <c r="G27" s="32" t="s">
        <v>118</v>
      </c>
      <c r="H27" s="2"/>
      <c r="I27" s="3"/>
      <c r="J27" s="3"/>
    </row>
    <row r="28" spans="1:10" x14ac:dyDescent="0.25">
      <c r="A28" s="72"/>
      <c r="B28" s="76"/>
      <c r="C28" s="76"/>
      <c r="D28" s="81"/>
      <c r="E28" s="85"/>
      <c r="F28" s="35"/>
    </row>
    <row r="29" spans="1:10" x14ac:dyDescent="0.25">
      <c r="A29" s="40" t="s">
        <v>34</v>
      </c>
      <c r="B29" s="40"/>
      <c r="C29" s="40"/>
      <c r="D29" s="40"/>
      <c r="E29" s="40"/>
      <c r="F29" s="40"/>
      <c r="G29" s="40"/>
      <c r="H29" s="40"/>
    </row>
    <row r="30" spans="1:10" ht="45" x14ac:dyDescent="0.25">
      <c r="A30" s="26" t="s">
        <v>0</v>
      </c>
      <c r="B30" s="75" t="s">
        <v>112</v>
      </c>
      <c r="C30" s="79" t="s">
        <v>113</v>
      </c>
      <c r="D30" s="27" t="s">
        <v>114</v>
      </c>
      <c r="E30" s="79" t="s">
        <v>115</v>
      </c>
      <c r="F30" s="31" t="s">
        <v>63</v>
      </c>
      <c r="G30" s="28" t="s">
        <v>71</v>
      </c>
      <c r="H30" s="28" t="s">
        <v>73</v>
      </c>
    </row>
    <row r="31" spans="1:10" ht="30" x14ac:dyDescent="0.25">
      <c r="A31" s="25">
        <v>1</v>
      </c>
      <c r="B31" s="38" t="s">
        <v>23</v>
      </c>
      <c r="C31" s="38" t="s">
        <v>64</v>
      </c>
      <c r="D31" s="32"/>
      <c r="E31" s="83" t="s">
        <v>24</v>
      </c>
      <c r="F31" s="34">
        <f>'[5]PRO 1'!$K$294</f>
        <v>35706.600000000006</v>
      </c>
      <c r="G31" s="32" t="s">
        <v>118</v>
      </c>
      <c r="H31" s="1"/>
    </row>
    <row r="32" spans="1:10" ht="60" x14ac:dyDescent="0.25">
      <c r="A32" s="25"/>
      <c r="B32" s="38" t="s">
        <v>46</v>
      </c>
      <c r="C32" s="38" t="s">
        <v>39</v>
      </c>
      <c r="D32" s="32"/>
      <c r="E32" s="82" t="s">
        <v>56</v>
      </c>
      <c r="F32" s="34">
        <f>COSTOS!C118</f>
        <v>18078.189999999999</v>
      </c>
      <c r="G32" s="32" t="s">
        <v>118</v>
      </c>
      <c r="H32" s="1"/>
    </row>
    <row r="33" spans="1:8" ht="76.5" customHeight="1" x14ac:dyDescent="0.25">
      <c r="A33" s="25">
        <v>2</v>
      </c>
      <c r="B33" s="38" t="s">
        <v>27</v>
      </c>
      <c r="C33" s="38" t="s">
        <v>55</v>
      </c>
      <c r="D33" s="32"/>
      <c r="E33" s="82" t="s">
        <v>57</v>
      </c>
      <c r="F33" s="34">
        <v>20833.5</v>
      </c>
      <c r="G33" s="32" t="s">
        <v>118</v>
      </c>
      <c r="H33" s="1"/>
    </row>
    <row r="34" spans="1:8" ht="78" customHeight="1" x14ac:dyDescent="0.25">
      <c r="A34" s="25">
        <v>3</v>
      </c>
      <c r="B34" s="38" t="s">
        <v>29</v>
      </c>
      <c r="C34" s="38" t="s">
        <v>54</v>
      </c>
      <c r="D34" s="32"/>
      <c r="E34" s="82" t="s">
        <v>57</v>
      </c>
      <c r="F34" s="34">
        <f>COSTOS!C152</f>
        <v>16695.66</v>
      </c>
      <c r="G34" s="32" t="s">
        <v>118</v>
      </c>
      <c r="H34" s="1"/>
    </row>
    <row r="35" spans="1:8" x14ac:dyDescent="0.25">
      <c r="A35" s="72"/>
      <c r="B35" s="76"/>
      <c r="C35" s="78"/>
      <c r="D35" s="72"/>
      <c r="E35" s="86"/>
      <c r="F35" s="36"/>
    </row>
    <row r="36" spans="1:8" x14ac:dyDescent="0.25">
      <c r="A36" s="40" t="s">
        <v>35</v>
      </c>
      <c r="B36" s="40"/>
      <c r="C36" s="40"/>
      <c r="D36" s="40"/>
      <c r="E36" s="40"/>
      <c r="F36" s="40"/>
      <c r="G36" s="40"/>
      <c r="H36" s="40"/>
    </row>
    <row r="37" spans="1:8" ht="45" x14ac:dyDescent="0.25">
      <c r="A37" s="26" t="s">
        <v>0</v>
      </c>
      <c r="B37" s="75" t="s">
        <v>112</v>
      </c>
      <c r="C37" s="79" t="s">
        <v>113</v>
      </c>
      <c r="D37" s="27" t="s">
        <v>114</v>
      </c>
      <c r="E37" s="79" t="s">
        <v>115</v>
      </c>
      <c r="F37" s="31" t="s">
        <v>63</v>
      </c>
      <c r="G37" s="28" t="s">
        <v>71</v>
      </c>
      <c r="H37" s="28" t="s">
        <v>73</v>
      </c>
    </row>
    <row r="38" spans="1:8" ht="45" x14ac:dyDescent="0.25">
      <c r="A38" s="25">
        <v>1</v>
      </c>
      <c r="B38" s="38" t="s">
        <v>36</v>
      </c>
      <c r="C38" s="38" t="s">
        <v>37</v>
      </c>
      <c r="D38" s="32"/>
      <c r="E38" s="87" t="s">
        <v>58</v>
      </c>
      <c r="F38" s="34">
        <f>'[6]PRO 1'!$I$237</f>
        <v>25902.18</v>
      </c>
      <c r="G38" s="33" t="s">
        <v>119</v>
      </c>
      <c r="H38" s="1"/>
    </row>
    <row r="39" spans="1:8" ht="60" x14ac:dyDescent="0.25">
      <c r="A39" s="25">
        <v>2</v>
      </c>
      <c r="B39" s="38" t="s">
        <v>38</v>
      </c>
      <c r="C39" s="38" t="s">
        <v>39</v>
      </c>
      <c r="D39" s="32"/>
      <c r="E39" s="82" t="s">
        <v>59</v>
      </c>
      <c r="F39" s="34">
        <f>COSTOS!C192</f>
        <v>18725.109999999997</v>
      </c>
      <c r="G39" s="33" t="s">
        <v>119</v>
      </c>
      <c r="H39" s="1"/>
    </row>
    <row r="40" spans="1:8" ht="60" x14ac:dyDescent="0.25">
      <c r="A40" s="25">
        <v>3</v>
      </c>
      <c r="B40" s="38" t="s">
        <v>41</v>
      </c>
      <c r="C40" s="38" t="s">
        <v>39</v>
      </c>
      <c r="D40" s="32"/>
      <c r="E40" s="82" t="s">
        <v>60</v>
      </c>
      <c r="F40" s="34">
        <f>COSTOS!C224</f>
        <v>56838.06</v>
      </c>
      <c r="G40" s="33" t="s">
        <v>119</v>
      </c>
      <c r="H40" s="1"/>
    </row>
    <row r="41" spans="1:8" ht="75" x14ac:dyDescent="0.25">
      <c r="A41" s="25">
        <v>4</v>
      </c>
      <c r="B41" s="38" t="s">
        <v>43</v>
      </c>
      <c r="C41" s="38" t="s">
        <v>45</v>
      </c>
      <c r="D41" s="32"/>
      <c r="E41" s="82" t="s">
        <v>61</v>
      </c>
      <c r="F41" s="34">
        <f>COSTOS!C244</f>
        <v>124597.25</v>
      </c>
      <c r="G41" s="33" t="s">
        <v>119</v>
      </c>
      <c r="H41" s="1"/>
    </row>
    <row r="42" spans="1:8" x14ac:dyDescent="0.25">
      <c r="A42" s="72"/>
      <c r="B42" s="76"/>
      <c r="C42" s="78"/>
      <c r="D42" s="72"/>
      <c r="E42" s="85"/>
      <c r="F42" s="36"/>
    </row>
    <row r="43" spans="1:8" x14ac:dyDescent="0.25">
      <c r="A43" s="72"/>
      <c r="B43" s="76"/>
      <c r="C43" s="78"/>
      <c r="D43" s="72"/>
      <c r="E43" s="85"/>
      <c r="F43" s="36"/>
    </row>
    <row r="44" spans="1:8" x14ac:dyDescent="0.25">
      <c r="A44" s="72"/>
      <c r="B44" s="76"/>
      <c r="C44" s="78"/>
      <c r="D44" s="72"/>
      <c r="E44" s="85"/>
      <c r="F44" s="36"/>
    </row>
    <row r="45" spans="1:8" x14ac:dyDescent="0.25">
      <c r="A45" s="72"/>
      <c r="B45" s="76"/>
      <c r="C45" s="78"/>
      <c r="D45" s="72"/>
      <c r="E45" s="85"/>
      <c r="F45" s="36"/>
    </row>
    <row r="46" spans="1:8" x14ac:dyDescent="0.25">
      <c r="A46" s="72"/>
      <c r="B46" s="76"/>
      <c r="C46" s="78"/>
      <c r="D46" s="72"/>
      <c r="E46" s="85"/>
      <c r="F46" s="36"/>
    </row>
    <row r="47" spans="1:8" x14ac:dyDescent="0.25">
      <c r="A47" s="72"/>
      <c r="B47" s="76"/>
      <c r="C47" s="78"/>
      <c r="D47" s="72"/>
      <c r="E47" s="85"/>
      <c r="F47" s="36"/>
    </row>
    <row r="48" spans="1:8" x14ac:dyDescent="0.25">
      <c r="A48" s="72"/>
      <c r="B48" s="76"/>
      <c r="C48" s="78"/>
      <c r="D48" s="72"/>
      <c r="E48" s="85"/>
      <c r="F48" s="36"/>
    </row>
    <row r="49" spans="1:6" x14ac:dyDescent="0.25">
      <c r="A49" s="72"/>
      <c r="B49" s="77"/>
      <c r="C49" s="78"/>
      <c r="D49" s="72"/>
      <c r="E49" s="85"/>
      <c r="F49" s="36"/>
    </row>
    <row r="50" spans="1:6" x14ac:dyDescent="0.25">
      <c r="A50" s="72"/>
      <c r="B50" s="77"/>
      <c r="C50" s="78"/>
      <c r="D50" s="72"/>
      <c r="E50" s="85"/>
      <c r="F50" s="36"/>
    </row>
    <row r="51" spans="1:6" x14ac:dyDescent="0.25">
      <c r="A51" s="72"/>
      <c r="B51" s="77"/>
      <c r="C51" s="78"/>
      <c r="D51" s="72"/>
      <c r="E51" s="85"/>
      <c r="F51" s="36"/>
    </row>
    <row r="52" spans="1:6" x14ac:dyDescent="0.25">
      <c r="A52" s="72"/>
      <c r="B52" s="77"/>
      <c r="C52" s="78"/>
      <c r="D52" s="72"/>
      <c r="E52" s="85"/>
      <c r="F52" s="36"/>
    </row>
    <row r="53" spans="1:6" x14ac:dyDescent="0.25">
      <c r="A53" s="72"/>
      <c r="B53" s="77"/>
      <c r="C53" s="78"/>
      <c r="D53" s="72"/>
      <c r="E53" s="85"/>
      <c r="F53" s="36"/>
    </row>
    <row r="54" spans="1:6" x14ac:dyDescent="0.25">
      <c r="A54" s="72"/>
      <c r="B54" s="77"/>
      <c r="C54" s="78"/>
      <c r="D54" s="72"/>
      <c r="E54" s="85"/>
      <c r="F54" s="36"/>
    </row>
    <row r="55" spans="1:6" x14ac:dyDescent="0.25">
      <c r="A55" s="72"/>
      <c r="B55" s="77"/>
      <c r="C55" s="78"/>
      <c r="D55" s="72"/>
      <c r="E55" s="78"/>
      <c r="F55" s="36"/>
    </row>
    <row r="56" spans="1:6" x14ac:dyDescent="0.25">
      <c r="A56" s="72"/>
      <c r="B56" s="78"/>
      <c r="C56" s="78"/>
      <c r="D56" s="72"/>
      <c r="E56" s="78"/>
      <c r="F56" s="36"/>
    </row>
  </sheetData>
  <mergeCells count="6">
    <mergeCell ref="A15:H15"/>
    <mergeCell ref="A4:H4"/>
    <mergeCell ref="B2:H2"/>
    <mergeCell ref="A22:H22"/>
    <mergeCell ref="A29:H29"/>
    <mergeCell ref="A36:H36"/>
  </mergeCells>
  <pageMargins left="0.70866141732283472" right="0.70866141732283472" top="0.74803149606299213" bottom="0.74803149606299213" header="0.31496062992125984" footer="0.31496062992125984"/>
  <pageSetup paperSize="5" scale="67" orientation="landscape" horizontalDpi="200" verticalDpi="200" r:id="rId1"/>
  <colBreaks count="1" manualBreakCount="1">
    <brk id="8" max="9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74"/>
  <sheetViews>
    <sheetView topLeftCell="A282" zoomScaleNormal="100" workbookViewId="0">
      <selection activeCell="H159" sqref="H159"/>
    </sheetView>
  </sheetViews>
  <sheetFormatPr baseColWidth="10" defaultRowHeight="15" x14ac:dyDescent="0.25"/>
  <cols>
    <col min="2" max="2" width="37.28515625" customWidth="1"/>
    <col min="3" max="3" width="24.28515625" customWidth="1"/>
  </cols>
  <sheetData>
    <row r="1" spans="2:3" ht="15.75" thickBot="1" x14ac:dyDescent="0.3">
      <c r="B1" s="68" t="s">
        <v>26</v>
      </c>
      <c r="C1" s="69"/>
    </row>
    <row r="2" spans="2:3" x14ac:dyDescent="0.25">
      <c r="B2" s="65" t="s">
        <v>6</v>
      </c>
      <c r="C2" s="65"/>
    </row>
    <row r="3" spans="2:3" x14ac:dyDescent="0.25">
      <c r="B3" s="63" t="s">
        <v>49</v>
      </c>
      <c r="C3" s="4" t="s">
        <v>2</v>
      </c>
    </row>
    <row r="4" spans="2:3" x14ac:dyDescent="0.25">
      <c r="B4" s="63"/>
      <c r="C4" s="47">
        <f>'[1]PRO 1'!$I$86</f>
        <v>11727.953</v>
      </c>
    </row>
    <row r="5" spans="2:3" x14ac:dyDescent="0.25">
      <c r="B5" s="63"/>
      <c r="C5" s="47"/>
    </row>
    <row r="6" spans="2:3" x14ac:dyDescent="0.25">
      <c r="B6" s="63"/>
      <c r="C6" s="4" t="s">
        <v>3</v>
      </c>
    </row>
    <row r="7" spans="2:3" x14ac:dyDescent="0.25">
      <c r="B7" s="63"/>
      <c r="C7" s="47">
        <f>'[1]PRO 1'!$I$151</f>
        <v>17787.560000000001</v>
      </c>
    </row>
    <row r="8" spans="2:3" x14ac:dyDescent="0.25">
      <c r="B8" s="63"/>
      <c r="C8" s="47"/>
    </row>
    <row r="9" spans="2:3" x14ac:dyDescent="0.25">
      <c r="B9" s="63"/>
      <c r="C9" s="5" t="s">
        <v>4</v>
      </c>
    </row>
    <row r="10" spans="2:3" x14ac:dyDescent="0.25">
      <c r="B10" s="63"/>
      <c r="C10" s="47">
        <f>'[1]PRO 1'!$I$202</f>
        <v>114.80000000000001</v>
      </c>
    </row>
    <row r="11" spans="2:3" x14ac:dyDescent="0.25">
      <c r="B11" s="63"/>
      <c r="C11" s="47"/>
    </row>
    <row r="12" spans="2:3" x14ac:dyDescent="0.25">
      <c r="B12" s="63"/>
      <c r="C12" s="5" t="s">
        <v>5</v>
      </c>
    </row>
    <row r="13" spans="2:3" x14ac:dyDescent="0.25">
      <c r="B13" s="63"/>
      <c r="C13" s="47">
        <f>'[1]PRO 1'!$I$295</f>
        <v>1340</v>
      </c>
    </row>
    <row r="14" spans="2:3" x14ac:dyDescent="0.25">
      <c r="B14" s="63"/>
      <c r="C14" s="47"/>
    </row>
    <row r="15" spans="2:3" x14ac:dyDescent="0.25">
      <c r="B15" s="6" t="s">
        <v>12</v>
      </c>
      <c r="C15" s="9">
        <f>SUM(C4,C7,C10,C13)</f>
        <v>30970.312999999998</v>
      </c>
    </row>
    <row r="16" spans="2:3" ht="15.75" thickBot="1" x14ac:dyDescent="0.3">
      <c r="B16" s="15"/>
      <c r="C16" s="16"/>
    </row>
    <row r="17" spans="2:4" ht="15.75" thickBot="1" x14ac:dyDescent="0.3">
      <c r="B17" s="68" t="s">
        <v>26</v>
      </c>
      <c r="C17" s="69"/>
    </row>
    <row r="18" spans="2:4" ht="15.75" thickBot="1" x14ac:dyDescent="0.3">
      <c r="B18" s="43" t="s">
        <v>6</v>
      </c>
      <c r="C18" s="44"/>
    </row>
    <row r="19" spans="2:4" x14ac:dyDescent="0.25">
      <c r="B19" s="60" t="s">
        <v>47</v>
      </c>
      <c r="C19" s="13" t="s">
        <v>10</v>
      </c>
    </row>
    <row r="20" spans="2:4" x14ac:dyDescent="0.25">
      <c r="B20" s="63"/>
      <c r="C20" s="47">
        <f>'[2]PRO 1'!$I$85</f>
        <v>11670.74</v>
      </c>
    </row>
    <row r="21" spans="2:4" x14ac:dyDescent="0.25">
      <c r="B21" s="63"/>
      <c r="C21" s="47"/>
    </row>
    <row r="22" spans="2:4" x14ac:dyDescent="0.25">
      <c r="B22" s="63"/>
      <c r="C22" s="4" t="s">
        <v>3</v>
      </c>
    </row>
    <row r="23" spans="2:4" x14ac:dyDescent="0.25">
      <c r="B23" s="63"/>
      <c r="C23" s="47">
        <f>'[2]PRO 1'!$I$146</f>
        <v>19913.55</v>
      </c>
      <c r="D23" s="8"/>
    </row>
    <row r="24" spans="2:4" x14ac:dyDescent="0.25">
      <c r="B24" s="63"/>
      <c r="C24" s="47"/>
    </row>
    <row r="25" spans="2:4" x14ac:dyDescent="0.25">
      <c r="B25" s="63"/>
      <c r="C25" s="6" t="s">
        <v>4</v>
      </c>
    </row>
    <row r="26" spans="2:4" x14ac:dyDescent="0.25">
      <c r="B26" s="63"/>
      <c r="C26" s="47">
        <f>'[2]PRO 1'!$I$196</f>
        <v>73.2</v>
      </c>
    </row>
    <row r="27" spans="2:4" x14ac:dyDescent="0.25">
      <c r="B27" s="63"/>
      <c r="C27" s="47"/>
    </row>
    <row r="28" spans="2:4" x14ac:dyDescent="0.25">
      <c r="B28" s="63"/>
      <c r="C28" s="6" t="s">
        <v>11</v>
      </c>
    </row>
    <row r="29" spans="2:4" x14ac:dyDescent="0.25">
      <c r="B29" s="63"/>
      <c r="C29" s="47">
        <f>'[2]PRO 1'!$I$245</f>
        <v>820.3599999999999</v>
      </c>
    </row>
    <row r="30" spans="2:4" x14ac:dyDescent="0.25">
      <c r="B30" s="63"/>
      <c r="C30" s="47"/>
    </row>
    <row r="31" spans="2:4" x14ac:dyDescent="0.25">
      <c r="B31" s="63"/>
      <c r="C31" s="4" t="s">
        <v>5</v>
      </c>
    </row>
    <row r="32" spans="2:4" x14ac:dyDescent="0.25">
      <c r="B32" s="63"/>
      <c r="C32" s="47">
        <f>'[2]PRO 1'!$I$289</f>
        <v>2000</v>
      </c>
    </row>
    <row r="33" spans="2:3" x14ac:dyDescent="0.25">
      <c r="B33" s="63"/>
      <c r="C33" s="47"/>
    </row>
    <row r="34" spans="2:3" x14ac:dyDescent="0.25">
      <c r="B34" s="4" t="s">
        <v>12</v>
      </c>
      <c r="C34" s="10">
        <f>SUM(C20,C23,C26,C29,C32)</f>
        <v>34477.850000000006</v>
      </c>
    </row>
    <row r="35" spans="2:3" x14ac:dyDescent="0.25">
      <c r="B35" s="17"/>
      <c r="C35" s="18"/>
    </row>
    <row r="36" spans="2:3" ht="15.75" thickBot="1" x14ac:dyDescent="0.3">
      <c r="B36" s="17"/>
      <c r="C36" s="18"/>
    </row>
    <row r="37" spans="2:3" ht="15.75" thickBot="1" x14ac:dyDescent="0.3">
      <c r="B37" s="68" t="s">
        <v>26</v>
      </c>
      <c r="C37" s="69"/>
    </row>
    <row r="38" spans="2:3" ht="15.75" thickBot="1" x14ac:dyDescent="0.3">
      <c r="B38" s="43" t="s">
        <v>6</v>
      </c>
      <c r="C38" s="44"/>
    </row>
    <row r="39" spans="2:3" x14ac:dyDescent="0.25">
      <c r="B39" s="59" t="s">
        <v>18</v>
      </c>
      <c r="C39" s="13" t="s">
        <v>2</v>
      </c>
    </row>
    <row r="40" spans="2:3" x14ac:dyDescent="0.25">
      <c r="B40" s="59"/>
      <c r="C40" s="47">
        <f>'[3]PRO 1'!$I$78</f>
        <v>5500.0000000000009</v>
      </c>
    </row>
    <row r="41" spans="2:3" x14ac:dyDescent="0.25">
      <c r="B41" s="59"/>
      <c r="C41" s="47"/>
    </row>
    <row r="42" spans="2:3" x14ac:dyDescent="0.25">
      <c r="B42" s="59"/>
      <c r="C42" s="4" t="s">
        <v>3</v>
      </c>
    </row>
    <row r="43" spans="2:3" x14ac:dyDescent="0.25">
      <c r="B43" s="59"/>
      <c r="C43" s="47">
        <f>'[3]PRO 1'!$I$141</f>
        <v>15383.749999999998</v>
      </c>
    </row>
    <row r="44" spans="2:3" x14ac:dyDescent="0.25">
      <c r="B44" s="59"/>
      <c r="C44" s="47"/>
    </row>
    <row r="45" spans="2:3" x14ac:dyDescent="0.25">
      <c r="B45" s="59"/>
      <c r="C45" s="7" t="s">
        <v>5</v>
      </c>
    </row>
    <row r="46" spans="2:3" x14ac:dyDescent="0.25">
      <c r="B46" s="59"/>
      <c r="C46" s="47">
        <f>'[3]PRO 1'!$I$191</f>
        <v>1435.65</v>
      </c>
    </row>
    <row r="47" spans="2:3" x14ac:dyDescent="0.25">
      <c r="B47" s="60"/>
      <c r="C47" s="47"/>
    </row>
    <row r="48" spans="2:3" x14ac:dyDescent="0.25">
      <c r="B48" s="4" t="s">
        <v>17</v>
      </c>
      <c r="C48" s="14">
        <f>SUM(C40,C43,C46)</f>
        <v>22319.4</v>
      </c>
    </row>
    <row r="54" spans="2:3" ht="15.75" thickBot="1" x14ac:dyDescent="0.3"/>
    <row r="55" spans="2:3" ht="15.75" thickBot="1" x14ac:dyDescent="0.3">
      <c r="B55" s="68" t="s">
        <v>26</v>
      </c>
      <c r="C55" s="69"/>
    </row>
    <row r="56" spans="2:3" x14ac:dyDescent="0.25">
      <c r="B56" s="61" t="s">
        <v>6</v>
      </c>
      <c r="C56" s="62"/>
    </row>
    <row r="57" spans="2:3" x14ac:dyDescent="0.25">
      <c r="B57" s="63" t="s">
        <v>48</v>
      </c>
      <c r="C57" s="4" t="s">
        <v>2</v>
      </c>
    </row>
    <row r="58" spans="2:3" x14ac:dyDescent="0.25">
      <c r="B58" s="63"/>
      <c r="C58" s="47">
        <f>'[4]PRO 1'!$I$81</f>
        <v>8573.4599999999991</v>
      </c>
    </row>
    <row r="59" spans="2:3" x14ac:dyDescent="0.25">
      <c r="B59" s="63"/>
      <c r="C59" s="47"/>
    </row>
    <row r="60" spans="2:3" x14ac:dyDescent="0.25">
      <c r="B60" s="63"/>
      <c r="C60" s="4" t="s">
        <v>21</v>
      </c>
    </row>
    <row r="61" spans="2:3" x14ac:dyDescent="0.25">
      <c r="B61" s="63"/>
      <c r="C61" s="47">
        <f>'[4]PRO 1'!$I$139</f>
        <v>8457.91</v>
      </c>
    </row>
    <row r="62" spans="2:3" x14ac:dyDescent="0.25">
      <c r="B62" s="63"/>
      <c r="C62" s="47"/>
    </row>
    <row r="63" spans="2:3" x14ac:dyDescent="0.25">
      <c r="B63" s="63"/>
      <c r="C63" s="11" t="s">
        <v>22</v>
      </c>
    </row>
    <row r="64" spans="2:3" x14ac:dyDescent="0.25">
      <c r="B64" s="63"/>
      <c r="C64" s="47">
        <f>'[4]PRO 1'!$I$189</f>
        <v>30.5</v>
      </c>
    </row>
    <row r="65" spans="2:3" x14ac:dyDescent="0.25">
      <c r="B65" s="63"/>
      <c r="C65" s="47"/>
    </row>
    <row r="66" spans="2:3" x14ac:dyDescent="0.25">
      <c r="B66" s="63"/>
      <c r="C66" s="11" t="s">
        <v>5</v>
      </c>
    </row>
    <row r="67" spans="2:3" x14ac:dyDescent="0.25">
      <c r="B67" s="63"/>
      <c r="C67" s="47">
        <f>'[4]PRO 1'!$I$239</f>
        <v>1500</v>
      </c>
    </row>
    <row r="68" spans="2:3" x14ac:dyDescent="0.25">
      <c r="B68" s="63"/>
      <c r="C68" s="47"/>
    </row>
    <row r="69" spans="2:3" x14ac:dyDescent="0.25">
      <c r="B69" s="4" t="s">
        <v>12</v>
      </c>
      <c r="C69" s="10">
        <f>SUM(C58,C61,C64,C67)</f>
        <v>18561.87</v>
      </c>
    </row>
    <row r="70" spans="2:3" x14ac:dyDescent="0.25">
      <c r="B70" s="17"/>
      <c r="C70" s="18"/>
    </row>
    <row r="71" spans="2:3" ht="15.75" thickBot="1" x14ac:dyDescent="0.3"/>
    <row r="72" spans="2:3" ht="15.75" thickBot="1" x14ac:dyDescent="0.3">
      <c r="B72" s="57" t="s">
        <v>25</v>
      </c>
      <c r="C72" s="58"/>
    </row>
    <row r="73" spans="2:3" x14ac:dyDescent="0.25">
      <c r="B73" s="61" t="s">
        <v>6</v>
      </c>
      <c r="C73" s="62"/>
    </row>
    <row r="74" spans="2:3" x14ac:dyDescent="0.25">
      <c r="B74" s="63" t="s">
        <v>50</v>
      </c>
      <c r="C74" s="4" t="s">
        <v>2</v>
      </c>
    </row>
    <row r="75" spans="2:3" x14ac:dyDescent="0.25">
      <c r="B75" s="63"/>
      <c r="C75" s="47">
        <f>'[5]PRO 1'!$K$82</f>
        <v>17769</v>
      </c>
    </row>
    <row r="76" spans="2:3" x14ac:dyDescent="0.25">
      <c r="B76" s="63"/>
      <c r="C76" s="47"/>
    </row>
    <row r="77" spans="2:3" x14ac:dyDescent="0.25">
      <c r="B77" s="63"/>
      <c r="C77" s="4" t="s">
        <v>21</v>
      </c>
    </row>
    <row r="78" spans="2:3" x14ac:dyDescent="0.25">
      <c r="B78" s="63"/>
      <c r="C78" s="47">
        <f>'[5]PRO 1'!$K$148</f>
        <v>15958.590000000002</v>
      </c>
    </row>
    <row r="79" spans="2:3" x14ac:dyDescent="0.25">
      <c r="B79" s="63"/>
      <c r="C79" s="47"/>
    </row>
    <row r="80" spans="2:3" x14ac:dyDescent="0.25">
      <c r="B80" s="63"/>
      <c r="C80" s="12" t="s">
        <v>22</v>
      </c>
    </row>
    <row r="81" spans="2:3" x14ac:dyDescent="0.25">
      <c r="B81" s="63"/>
      <c r="C81" s="47">
        <f>'[5]PRO 1'!$K$198</f>
        <v>199.01</v>
      </c>
    </row>
    <row r="82" spans="2:3" x14ac:dyDescent="0.25">
      <c r="B82" s="63"/>
      <c r="C82" s="47"/>
    </row>
    <row r="83" spans="2:3" x14ac:dyDescent="0.25">
      <c r="B83" s="63"/>
      <c r="C83" s="12" t="s">
        <v>11</v>
      </c>
    </row>
    <row r="84" spans="2:3" x14ac:dyDescent="0.25">
      <c r="B84" s="63"/>
      <c r="C84" s="64">
        <f>'[5]PRO 1'!$K$248</f>
        <v>1030</v>
      </c>
    </row>
    <row r="85" spans="2:3" x14ac:dyDescent="0.25">
      <c r="B85" s="63"/>
      <c r="C85" s="65"/>
    </row>
    <row r="86" spans="2:3" x14ac:dyDescent="0.25">
      <c r="B86" s="63"/>
      <c r="C86" s="12" t="s">
        <v>5</v>
      </c>
    </row>
    <row r="87" spans="2:3" x14ac:dyDescent="0.25">
      <c r="B87" s="63"/>
      <c r="C87" s="47">
        <f>'[5]PRO 1'!$K$291</f>
        <v>750</v>
      </c>
    </row>
    <row r="88" spans="2:3" x14ac:dyDescent="0.25">
      <c r="B88" s="63"/>
      <c r="C88" s="47"/>
    </row>
    <row r="89" spans="2:3" x14ac:dyDescent="0.25">
      <c r="B89" s="4" t="s">
        <v>12</v>
      </c>
      <c r="C89" s="10">
        <f>SUM(C75,C78,C81,C84,C87)</f>
        <v>35706.600000000006</v>
      </c>
    </row>
    <row r="103" spans="2:3" ht="15.75" thickBot="1" x14ac:dyDescent="0.3"/>
    <row r="104" spans="2:3" ht="15.75" thickBot="1" x14ac:dyDescent="0.3">
      <c r="B104" s="57" t="s">
        <v>25</v>
      </c>
      <c r="C104" s="58"/>
    </row>
    <row r="105" spans="2:3" x14ac:dyDescent="0.25">
      <c r="B105" s="61" t="s">
        <v>6</v>
      </c>
      <c r="C105" s="62"/>
    </row>
    <row r="106" spans="2:3" x14ac:dyDescent="0.25">
      <c r="B106" s="63" t="s">
        <v>51</v>
      </c>
      <c r="C106" s="4" t="s">
        <v>2</v>
      </c>
    </row>
    <row r="107" spans="2:3" x14ac:dyDescent="0.25">
      <c r="B107" s="63"/>
      <c r="C107" s="47">
        <f>'[7]PRO 1'!$K$75</f>
        <v>5888.9000000000005</v>
      </c>
    </row>
    <row r="108" spans="2:3" x14ac:dyDescent="0.25">
      <c r="B108" s="63"/>
      <c r="C108" s="47"/>
    </row>
    <row r="109" spans="2:3" x14ac:dyDescent="0.25">
      <c r="B109" s="63"/>
      <c r="C109" s="4" t="s">
        <v>3</v>
      </c>
    </row>
    <row r="110" spans="2:3" x14ac:dyDescent="0.25">
      <c r="B110" s="63"/>
      <c r="C110" s="47">
        <f>'[7]PRO 1'!$K$131</f>
        <v>11019.15</v>
      </c>
    </row>
    <row r="111" spans="2:3" x14ac:dyDescent="0.25">
      <c r="B111" s="63"/>
      <c r="C111" s="47"/>
    </row>
    <row r="112" spans="2:3" x14ac:dyDescent="0.25">
      <c r="B112" s="63"/>
      <c r="C112" s="12" t="s">
        <v>22</v>
      </c>
    </row>
    <row r="113" spans="2:3" x14ac:dyDescent="0.25">
      <c r="B113" s="63"/>
      <c r="C113" s="47">
        <f>'[7]PRO 1'!$K$180</f>
        <v>170.14</v>
      </c>
    </row>
    <row r="114" spans="2:3" x14ac:dyDescent="0.25">
      <c r="B114" s="63"/>
      <c r="C114" s="47"/>
    </row>
    <row r="115" spans="2:3" x14ac:dyDescent="0.25">
      <c r="B115" s="63"/>
      <c r="C115" s="12" t="s">
        <v>5</v>
      </c>
    </row>
    <row r="116" spans="2:3" x14ac:dyDescent="0.25">
      <c r="B116" s="63"/>
      <c r="C116" s="64">
        <f>'[7]PRO 1'!$K$270</f>
        <v>1000</v>
      </c>
    </row>
    <row r="117" spans="2:3" x14ac:dyDescent="0.25">
      <c r="B117" s="63"/>
      <c r="C117" s="65"/>
    </row>
    <row r="118" spans="2:3" x14ac:dyDescent="0.25">
      <c r="B118" s="20" t="s">
        <v>12</v>
      </c>
      <c r="C118" s="21">
        <f>SUM(C107,C110,C113,C116)</f>
        <v>18078.189999999999</v>
      </c>
    </row>
    <row r="119" spans="2:3" x14ac:dyDescent="0.25">
      <c r="B119" s="19"/>
      <c r="C119" s="23"/>
    </row>
    <row r="120" spans="2:3" ht="15.75" thickBot="1" x14ac:dyDescent="0.3">
      <c r="B120" s="19"/>
      <c r="C120" s="19"/>
    </row>
    <row r="121" spans="2:3" ht="15.75" thickBot="1" x14ac:dyDescent="0.3">
      <c r="B121" s="57" t="s">
        <v>25</v>
      </c>
      <c r="C121" s="58"/>
    </row>
    <row r="122" spans="2:3" x14ac:dyDescent="0.25">
      <c r="B122" s="61" t="s">
        <v>6</v>
      </c>
      <c r="C122" s="62"/>
    </row>
    <row r="123" spans="2:3" x14ac:dyDescent="0.25">
      <c r="B123" s="63" t="s">
        <v>52</v>
      </c>
      <c r="C123" s="4" t="s">
        <v>2</v>
      </c>
    </row>
    <row r="124" spans="2:3" x14ac:dyDescent="0.25">
      <c r="B124" s="63"/>
      <c r="C124" s="47">
        <v>10047.280000000001</v>
      </c>
    </row>
    <row r="125" spans="2:3" x14ac:dyDescent="0.25">
      <c r="B125" s="63"/>
      <c r="C125" s="47"/>
    </row>
    <row r="126" spans="2:3" x14ac:dyDescent="0.25">
      <c r="B126" s="63"/>
      <c r="C126" s="4" t="s">
        <v>3</v>
      </c>
    </row>
    <row r="127" spans="2:3" x14ac:dyDescent="0.25">
      <c r="B127" s="63"/>
      <c r="C127" s="47">
        <v>9357.9500000000007</v>
      </c>
    </row>
    <row r="128" spans="2:3" x14ac:dyDescent="0.25">
      <c r="B128" s="63"/>
      <c r="C128" s="47"/>
    </row>
    <row r="129" spans="2:3" x14ac:dyDescent="0.25">
      <c r="B129" s="63"/>
      <c r="C129" s="12" t="s">
        <v>22</v>
      </c>
    </row>
    <row r="130" spans="2:3" x14ac:dyDescent="0.25">
      <c r="B130" s="63"/>
      <c r="C130" s="47">
        <v>50</v>
      </c>
    </row>
    <row r="131" spans="2:3" x14ac:dyDescent="0.25">
      <c r="B131" s="63"/>
      <c r="C131" s="47"/>
    </row>
    <row r="132" spans="2:3" x14ac:dyDescent="0.25">
      <c r="B132" s="63"/>
      <c r="C132" s="12" t="s">
        <v>28</v>
      </c>
    </row>
    <row r="133" spans="2:3" x14ac:dyDescent="0.25">
      <c r="B133" s="63"/>
      <c r="C133" s="66">
        <v>378.27</v>
      </c>
    </row>
    <row r="134" spans="2:3" x14ac:dyDescent="0.25">
      <c r="B134" s="63"/>
      <c r="C134" s="67"/>
    </row>
    <row r="135" spans="2:3" x14ac:dyDescent="0.25">
      <c r="B135" s="63"/>
      <c r="C135" s="22" t="s">
        <v>5</v>
      </c>
    </row>
    <row r="136" spans="2:3" x14ac:dyDescent="0.25">
      <c r="B136" s="63"/>
      <c r="C136" s="64">
        <v>1000</v>
      </c>
    </row>
    <row r="137" spans="2:3" x14ac:dyDescent="0.25">
      <c r="B137" s="63"/>
      <c r="C137" s="65"/>
    </row>
    <row r="138" spans="2:3" x14ac:dyDescent="0.25">
      <c r="B138" s="20" t="s">
        <v>12</v>
      </c>
      <c r="C138" s="21">
        <f>SUM(C124,C127,C130,C133,C136)</f>
        <v>20833.500000000004</v>
      </c>
    </row>
    <row r="140" spans="2:3" ht="15.75" thickBot="1" x14ac:dyDescent="0.3"/>
    <row r="141" spans="2:3" ht="15.75" thickBot="1" x14ac:dyDescent="0.3">
      <c r="B141" s="57" t="s">
        <v>25</v>
      </c>
      <c r="C141" s="58"/>
    </row>
    <row r="142" spans="2:3" ht="15.75" thickBot="1" x14ac:dyDescent="0.3">
      <c r="B142" s="43" t="s">
        <v>6</v>
      </c>
      <c r="C142" s="44"/>
    </row>
    <row r="143" spans="2:3" x14ac:dyDescent="0.25">
      <c r="B143" s="59" t="s">
        <v>30</v>
      </c>
      <c r="C143" s="13" t="s">
        <v>2</v>
      </c>
    </row>
    <row r="144" spans="2:3" x14ac:dyDescent="0.25">
      <c r="B144" s="59"/>
      <c r="C144" s="47">
        <f>3992.87+782.21</f>
        <v>4775.08</v>
      </c>
    </row>
    <row r="145" spans="2:3" x14ac:dyDescent="0.25">
      <c r="B145" s="59"/>
      <c r="C145" s="47"/>
    </row>
    <row r="146" spans="2:3" x14ac:dyDescent="0.25">
      <c r="B146" s="59"/>
      <c r="C146" s="4" t="s">
        <v>3</v>
      </c>
    </row>
    <row r="147" spans="2:3" x14ac:dyDescent="0.25">
      <c r="B147" s="59"/>
      <c r="C147" s="47">
        <f>7052.54+3568.04</f>
        <v>10620.58</v>
      </c>
    </row>
    <row r="148" spans="2:3" x14ac:dyDescent="0.25">
      <c r="B148" s="59"/>
      <c r="C148" s="47"/>
    </row>
    <row r="149" spans="2:3" x14ac:dyDescent="0.25">
      <c r="B149" s="59"/>
      <c r="C149" s="12" t="s">
        <v>5</v>
      </c>
    </row>
    <row r="150" spans="2:3" x14ac:dyDescent="0.25">
      <c r="B150" s="59"/>
      <c r="C150" s="47">
        <v>1300</v>
      </c>
    </row>
    <row r="151" spans="2:3" x14ac:dyDescent="0.25">
      <c r="B151" s="60"/>
      <c r="C151" s="47"/>
    </row>
    <row r="152" spans="2:3" x14ac:dyDescent="0.25">
      <c r="B152" s="4" t="s">
        <v>17</v>
      </c>
      <c r="C152" s="14">
        <f>SUM(C144,C147,C150)</f>
        <v>16695.66</v>
      </c>
    </row>
    <row r="155" spans="2:3" ht="15.75" thickBot="1" x14ac:dyDescent="0.3"/>
    <row r="156" spans="2:3" ht="15.75" thickBot="1" x14ac:dyDescent="0.3">
      <c r="B156" s="70"/>
      <c r="C156" s="71"/>
    </row>
    <row r="157" spans="2:3" ht="15.75" thickBot="1" x14ac:dyDescent="0.3">
      <c r="B157" s="53" t="s">
        <v>31</v>
      </c>
      <c r="C157" s="54"/>
    </row>
    <row r="158" spans="2:3" ht="15.75" thickBot="1" x14ac:dyDescent="0.3">
      <c r="B158" s="43" t="s">
        <v>6</v>
      </c>
      <c r="C158" s="44"/>
    </row>
    <row r="159" spans="2:3" x14ac:dyDescent="0.25">
      <c r="B159" s="59" t="s">
        <v>32</v>
      </c>
      <c r="C159" s="13" t="s">
        <v>2</v>
      </c>
    </row>
    <row r="160" spans="2:3" x14ac:dyDescent="0.25">
      <c r="B160" s="59"/>
      <c r="C160" s="47">
        <f>'[6]PRO 1'!$I$79</f>
        <v>7615.55</v>
      </c>
    </row>
    <row r="161" spans="2:3" x14ac:dyDescent="0.25">
      <c r="B161" s="59"/>
      <c r="C161" s="47"/>
    </row>
    <row r="162" spans="2:3" x14ac:dyDescent="0.25">
      <c r="B162" s="59"/>
      <c r="C162" s="4" t="s">
        <v>3</v>
      </c>
    </row>
    <row r="163" spans="2:3" x14ac:dyDescent="0.25">
      <c r="B163" s="59"/>
      <c r="C163" s="47">
        <f>'[6]PRO 1'!$I$137</f>
        <v>17268.09</v>
      </c>
    </row>
    <row r="164" spans="2:3" x14ac:dyDescent="0.25">
      <c r="B164" s="59"/>
      <c r="C164" s="47"/>
    </row>
    <row r="165" spans="2:3" x14ac:dyDescent="0.25">
      <c r="B165" s="59"/>
      <c r="C165" s="12" t="s">
        <v>22</v>
      </c>
    </row>
    <row r="166" spans="2:3" x14ac:dyDescent="0.25">
      <c r="B166" s="59"/>
      <c r="C166" s="48">
        <f>'[6]PRO 1'!$I$187</f>
        <v>118.53999999999999</v>
      </c>
    </row>
    <row r="167" spans="2:3" x14ac:dyDescent="0.25">
      <c r="B167" s="59"/>
      <c r="C167" s="49"/>
    </row>
    <row r="168" spans="2:3" x14ac:dyDescent="0.25">
      <c r="B168" s="59"/>
      <c r="C168" s="24" t="s">
        <v>33</v>
      </c>
    </row>
    <row r="169" spans="2:3" x14ac:dyDescent="0.25">
      <c r="B169" s="59"/>
      <c r="C169" s="50">
        <f>'[6]PRO 1'!$I$235</f>
        <v>900</v>
      </c>
    </row>
    <row r="170" spans="2:3" x14ac:dyDescent="0.25">
      <c r="B170" s="60"/>
      <c r="C170" s="52"/>
    </row>
    <row r="171" spans="2:3" x14ac:dyDescent="0.25">
      <c r="B171" s="4" t="s">
        <v>17</v>
      </c>
      <c r="C171" s="14">
        <f>SUM(C160,C163,C166,C169)</f>
        <v>25902.18</v>
      </c>
    </row>
    <row r="173" spans="2:3" ht="15.75" thickBot="1" x14ac:dyDescent="0.3"/>
    <row r="174" spans="2:3" ht="15.75" thickBot="1" x14ac:dyDescent="0.3">
      <c r="B174" s="70"/>
      <c r="C174" s="71"/>
    </row>
    <row r="175" spans="2:3" ht="15.75" thickBot="1" x14ac:dyDescent="0.3">
      <c r="B175" s="53" t="s">
        <v>31</v>
      </c>
      <c r="C175" s="54"/>
    </row>
    <row r="176" spans="2:3" ht="15.75" thickBot="1" x14ac:dyDescent="0.3">
      <c r="B176" s="43" t="s">
        <v>6</v>
      </c>
      <c r="C176" s="44"/>
    </row>
    <row r="177" spans="2:3" x14ac:dyDescent="0.25">
      <c r="B177" s="55" t="s">
        <v>40</v>
      </c>
      <c r="C177" s="13" t="s">
        <v>2</v>
      </c>
    </row>
    <row r="178" spans="2:3" x14ac:dyDescent="0.25">
      <c r="B178" s="55"/>
      <c r="C178" s="47">
        <f>'[8]PRO 1'!$I$77</f>
        <v>4947.16</v>
      </c>
    </row>
    <row r="179" spans="2:3" x14ac:dyDescent="0.25">
      <c r="B179" s="55"/>
      <c r="C179" s="47"/>
    </row>
    <row r="180" spans="2:3" x14ac:dyDescent="0.25">
      <c r="B180" s="55"/>
      <c r="C180" s="4" t="s">
        <v>3</v>
      </c>
    </row>
    <row r="181" spans="2:3" x14ac:dyDescent="0.25">
      <c r="B181" s="55"/>
      <c r="C181" s="47">
        <f>'[8]PRO 1'!$I$135</f>
        <v>13490.48</v>
      </c>
    </row>
    <row r="182" spans="2:3" x14ac:dyDescent="0.25">
      <c r="B182" s="55"/>
      <c r="C182" s="47"/>
    </row>
    <row r="183" spans="2:3" x14ac:dyDescent="0.25">
      <c r="B183" s="55"/>
      <c r="C183" s="12" t="s">
        <v>22</v>
      </c>
    </row>
    <row r="184" spans="2:3" x14ac:dyDescent="0.25">
      <c r="B184" s="55"/>
      <c r="C184" s="48">
        <f>'[8]PRO 1'!$I$185</f>
        <v>127.96</v>
      </c>
    </row>
    <row r="185" spans="2:3" x14ac:dyDescent="0.25">
      <c r="B185" s="55"/>
      <c r="C185" s="49"/>
    </row>
    <row r="186" spans="2:3" x14ac:dyDescent="0.25">
      <c r="B186" s="55"/>
      <c r="C186" s="24" t="s">
        <v>11</v>
      </c>
    </row>
    <row r="187" spans="2:3" x14ac:dyDescent="0.25">
      <c r="B187" s="55"/>
      <c r="C187" s="50">
        <f>'[8]PRO 1'!$I$235</f>
        <v>159.51</v>
      </c>
    </row>
    <row r="188" spans="2:3" x14ac:dyDescent="0.25">
      <c r="B188" s="55"/>
      <c r="C188" s="51"/>
    </row>
    <row r="189" spans="2:3" x14ac:dyDescent="0.25">
      <c r="B189" s="55"/>
      <c r="C189" s="24" t="s">
        <v>5</v>
      </c>
    </row>
    <row r="190" spans="2:3" x14ac:dyDescent="0.25">
      <c r="B190" s="55"/>
      <c r="C190" s="50">
        <f>'[8]PRO 1'!$I$280</f>
        <v>1000</v>
      </c>
    </row>
    <row r="191" spans="2:3" x14ac:dyDescent="0.25">
      <c r="B191" s="56"/>
      <c r="C191" s="52"/>
    </row>
    <row r="192" spans="2:3" x14ac:dyDescent="0.25">
      <c r="B192" s="4" t="s">
        <v>17</v>
      </c>
      <c r="C192" s="14">
        <f>SUM(C178,C181,C184,C187)</f>
        <v>18725.109999999997</v>
      </c>
    </row>
    <row r="206" spans="2:3" ht="15.75" thickBot="1" x14ac:dyDescent="0.3"/>
    <row r="207" spans="2:3" ht="15.75" thickBot="1" x14ac:dyDescent="0.3">
      <c r="B207" s="53" t="s">
        <v>31</v>
      </c>
      <c r="C207" s="54"/>
    </row>
    <row r="208" spans="2:3" ht="15.75" thickBot="1" x14ac:dyDescent="0.3">
      <c r="B208" s="43" t="s">
        <v>6</v>
      </c>
      <c r="C208" s="44"/>
    </row>
    <row r="209" spans="2:3" x14ac:dyDescent="0.25">
      <c r="B209" s="55" t="s">
        <v>42</v>
      </c>
      <c r="C209" s="13" t="s">
        <v>2</v>
      </c>
    </row>
    <row r="210" spans="2:3" x14ac:dyDescent="0.25">
      <c r="B210" s="55"/>
      <c r="C210" s="47">
        <f>'[9]PRO 1'!$I$83</f>
        <v>15706.68</v>
      </c>
    </row>
    <row r="211" spans="2:3" x14ac:dyDescent="0.25">
      <c r="B211" s="55"/>
      <c r="C211" s="47"/>
    </row>
    <row r="212" spans="2:3" x14ac:dyDescent="0.25">
      <c r="B212" s="55"/>
      <c r="C212" s="4" t="s">
        <v>3</v>
      </c>
    </row>
    <row r="213" spans="2:3" x14ac:dyDescent="0.25">
      <c r="B213" s="55"/>
      <c r="C213" s="47">
        <f>'[9]PRO 1'!$I$147</f>
        <v>36506.17</v>
      </c>
    </row>
    <row r="214" spans="2:3" x14ac:dyDescent="0.25">
      <c r="B214" s="55"/>
      <c r="C214" s="47"/>
    </row>
    <row r="215" spans="2:3" x14ac:dyDescent="0.25">
      <c r="B215" s="55"/>
      <c r="C215" s="12" t="s">
        <v>22</v>
      </c>
    </row>
    <row r="216" spans="2:3" x14ac:dyDescent="0.25">
      <c r="B216" s="55"/>
      <c r="C216" s="48">
        <f>'[9]PRO 1'!$I$199</f>
        <v>744.56</v>
      </c>
    </row>
    <row r="217" spans="2:3" x14ac:dyDescent="0.25">
      <c r="B217" s="55"/>
      <c r="C217" s="49"/>
    </row>
    <row r="218" spans="2:3" x14ac:dyDescent="0.25">
      <c r="B218" s="55"/>
      <c r="C218" s="24" t="s">
        <v>11</v>
      </c>
    </row>
    <row r="219" spans="2:3" x14ac:dyDescent="0.25">
      <c r="B219" s="55"/>
      <c r="C219" s="50">
        <f>'[9]PRO 1'!$I$249</f>
        <v>1880.6499999999999</v>
      </c>
    </row>
    <row r="220" spans="2:3" x14ac:dyDescent="0.25">
      <c r="B220" s="55"/>
      <c r="C220" s="51"/>
    </row>
    <row r="221" spans="2:3" x14ac:dyDescent="0.25">
      <c r="B221" s="55"/>
      <c r="C221" s="24" t="s">
        <v>5</v>
      </c>
    </row>
    <row r="222" spans="2:3" x14ac:dyDescent="0.25">
      <c r="B222" s="55"/>
      <c r="C222" s="50">
        <f>'[9]PRO 1'!$I$294</f>
        <v>2000</v>
      </c>
    </row>
    <row r="223" spans="2:3" x14ac:dyDescent="0.25">
      <c r="B223" s="56"/>
      <c r="C223" s="52"/>
    </row>
    <row r="224" spans="2:3" x14ac:dyDescent="0.25">
      <c r="B224" s="4" t="s">
        <v>17</v>
      </c>
      <c r="C224" s="14">
        <f>SUM(C210,C213,C216,C219,C222)</f>
        <v>56838.06</v>
      </c>
    </row>
    <row r="226" spans="2:3" ht="15.75" thickBot="1" x14ac:dyDescent="0.3"/>
    <row r="227" spans="2:3" ht="15.75" thickBot="1" x14ac:dyDescent="0.3">
      <c r="B227" s="53" t="s">
        <v>31</v>
      </c>
      <c r="C227" s="54"/>
    </row>
    <row r="228" spans="2:3" ht="15.75" thickBot="1" x14ac:dyDescent="0.3">
      <c r="B228" s="43" t="s">
        <v>6</v>
      </c>
      <c r="C228" s="44"/>
    </row>
    <row r="229" spans="2:3" x14ac:dyDescent="0.25">
      <c r="B229" s="45" t="s">
        <v>44</v>
      </c>
      <c r="C229" s="13" t="s">
        <v>2</v>
      </c>
    </row>
    <row r="230" spans="2:3" x14ac:dyDescent="0.25">
      <c r="B230" s="45"/>
      <c r="C230" s="47">
        <f>'[10]PRO 1'!$I$36</f>
        <v>120597.25</v>
      </c>
    </row>
    <row r="231" spans="2:3" x14ac:dyDescent="0.25">
      <c r="B231" s="45"/>
      <c r="C231" s="47"/>
    </row>
    <row r="232" spans="2:3" x14ac:dyDescent="0.25">
      <c r="B232" s="45"/>
      <c r="C232" s="4" t="s">
        <v>3</v>
      </c>
    </row>
    <row r="233" spans="2:3" x14ac:dyDescent="0.25">
      <c r="B233" s="45"/>
      <c r="C233" s="47">
        <v>0</v>
      </c>
    </row>
    <row r="234" spans="2:3" x14ac:dyDescent="0.25">
      <c r="B234" s="45"/>
      <c r="C234" s="47"/>
    </row>
    <row r="235" spans="2:3" x14ac:dyDescent="0.25">
      <c r="B235" s="45"/>
      <c r="C235" s="12" t="s">
        <v>22</v>
      </c>
    </row>
    <row r="236" spans="2:3" x14ac:dyDescent="0.25">
      <c r="B236" s="45"/>
      <c r="C236" s="48">
        <v>0</v>
      </c>
    </row>
    <row r="237" spans="2:3" x14ac:dyDescent="0.25">
      <c r="B237" s="45"/>
      <c r="C237" s="49"/>
    </row>
    <row r="238" spans="2:3" x14ac:dyDescent="0.25">
      <c r="B238" s="45"/>
      <c r="C238" s="24">
        <v>0</v>
      </c>
    </row>
    <row r="239" spans="2:3" x14ac:dyDescent="0.25">
      <c r="B239" s="45"/>
      <c r="C239" s="50"/>
    </row>
    <row r="240" spans="2:3" x14ac:dyDescent="0.25">
      <c r="B240" s="45"/>
      <c r="C240" s="51"/>
    </row>
    <row r="241" spans="2:3" x14ac:dyDescent="0.25">
      <c r="B241" s="45"/>
      <c r="C241" s="24" t="s">
        <v>5</v>
      </c>
    </row>
    <row r="242" spans="2:3" x14ac:dyDescent="0.25">
      <c r="B242" s="45"/>
      <c r="C242" s="50">
        <f>'[10]PRO 1'!$I$88</f>
        <v>4000</v>
      </c>
    </row>
    <row r="243" spans="2:3" x14ac:dyDescent="0.25">
      <c r="B243" s="46"/>
      <c r="C243" s="52"/>
    </row>
    <row r="244" spans="2:3" x14ac:dyDescent="0.25">
      <c r="B244" s="4" t="s">
        <v>17</v>
      </c>
      <c r="C244" s="14">
        <f>SUM(C230,C233,C236,C239,C242)</f>
        <v>124597.25</v>
      </c>
    </row>
    <row r="256" spans="2:3" ht="15.75" thickBot="1" x14ac:dyDescent="0.3"/>
    <row r="257" spans="2:3" ht="15.75" thickBot="1" x14ac:dyDescent="0.3">
      <c r="B257" s="41" t="s">
        <v>31</v>
      </c>
      <c r="C257" s="42"/>
    </row>
    <row r="258" spans="2:3" ht="15.75" thickBot="1" x14ac:dyDescent="0.3">
      <c r="B258" s="43" t="s">
        <v>62</v>
      </c>
      <c r="C258" s="44"/>
    </row>
    <row r="259" spans="2:3" x14ac:dyDescent="0.25">
      <c r="B259" s="45"/>
      <c r="C259" s="13" t="s">
        <v>2</v>
      </c>
    </row>
    <row r="260" spans="2:3" x14ac:dyDescent="0.25">
      <c r="B260" s="45"/>
      <c r="C260" s="47"/>
    </row>
    <row r="261" spans="2:3" x14ac:dyDescent="0.25">
      <c r="B261" s="45"/>
      <c r="C261" s="47"/>
    </row>
    <row r="262" spans="2:3" x14ac:dyDescent="0.25">
      <c r="B262" s="45"/>
      <c r="C262" s="4" t="s">
        <v>3</v>
      </c>
    </row>
    <row r="263" spans="2:3" x14ac:dyDescent="0.25">
      <c r="B263" s="45"/>
      <c r="C263" s="47">
        <v>0</v>
      </c>
    </row>
    <row r="264" spans="2:3" x14ac:dyDescent="0.25">
      <c r="B264" s="45"/>
      <c r="C264" s="47"/>
    </row>
    <row r="265" spans="2:3" x14ac:dyDescent="0.25">
      <c r="B265" s="45"/>
      <c r="C265" s="12" t="s">
        <v>22</v>
      </c>
    </row>
    <row r="266" spans="2:3" x14ac:dyDescent="0.25">
      <c r="B266" s="45"/>
      <c r="C266" s="48">
        <v>0</v>
      </c>
    </row>
    <row r="267" spans="2:3" x14ac:dyDescent="0.25">
      <c r="B267" s="45"/>
      <c r="C267" s="49"/>
    </row>
    <row r="268" spans="2:3" x14ac:dyDescent="0.25">
      <c r="B268" s="45"/>
      <c r="C268" s="24">
        <v>0</v>
      </c>
    </row>
    <row r="269" spans="2:3" x14ac:dyDescent="0.25">
      <c r="B269" s="45"/>
      <c r="C269" s="50"/>
    </row>
    <row r="270" spans="2:3" x14ac:dyDescent="0.25">
      <c r="B270" s="45"/>
      <c r="C270" s="51"/>
    </row>
    <row r="271" spans="2:3" x14ac:dyDescent="0.25">
      <c r="B271" s="45"/>
      <c r="C271" s="24" t="s">
        <v>5</v>
      </c>
    </row>
    <row r="272" spans="2:3" x14ac:dyDescent="0.25">
      <c r="B272" s="45"/>
      <c r="C272" s="50">
        <f>'[10]PRO 1'!$I$88</f>
        <v>4000</v>
      </c>
    </row>
    <row r="273" spans="2:3" x14ac:dyDescent="0.25">
      <c r="B273" s="46"/>
      <c r="C273" s="52"/>
    </row>
    <row r="274" spans="2:3" x14ac:dyDescent="0.25">
      <c r="B274" s="4" t="s">
        <v>17</v>
      </c>
      <c r="C274" s="14">
        <f>SUM(C260,C263,C266,C269,C272)</f>
        <v>4000</v>
      </c>
    </row>
  </sheetData>
  <mergeCells count="98">
    <mergeCell ref="B174:C174"/>
    <mergeCell ref="B175:C175"/>
    <mergeCell ref="B176:C176"/>
    <mergeCell ref="B177:B191"/>
    <mergeCell ref="C178:C179"/>
    <mergeCell ref="C181:C182"/>
    <mergeCell ref="C184:C185"/>
    <mergeCell ref="C187:C188"/>
    <mergeCell ref="C190:C191"/>
    <mergeCell ref="B156:C156"/>
    <mergeCell ref="C166:C167"/>
    <mergeCell ref="C169:C170"/>
    <mergeCell ref="B157:C157"/>
    <mergeCell ref="B158:C158"/>
    <mergeCell ref="B159:B170"/>
    <mergeCell ref="C160:C161"/>
    <mergeCell ref="C163:C164"/>
    <mergeCell ref="C67:C68"/>
    <mergeCell ref="B57:B68"/>
    <mergeCell ref="B18:C18"/>
    <mergeCell ref="B38:C38"/>
    <mergeCell ref="B56:C56"/>
    <mergeCell ref="C58:C59"/>
    <mergeCell ref="C61:C62"/>
    <mergeCell ref="C64:C65"/>
    <mergeCell ref="C40:C41"/>
    <mergeCell ref="C43:C44"/>
    <mergeCell ref="C46:C47"/>
    <mergeCell ref="B39:B47"/>
    <mergeCell ref="C32:C33"/>
    <mergeCell ref="B19:B33"/>
    <mergeCell ref="C20:C21"/>
    <mergeCell ref="C23:C24"/>
    <mergeCell ref="C4:C5"/>
    <mergeCell ref="C7:C8"/>
    <mergeCell ref="C10:C11"/>
    <mergeCell ref="C13:C14"/>
    <mergeCell ref="B3:B14"/>
    <mergeCell ref="B1:C1"/>
    <mergeCell ref="B17:C17"/>
    <mergeCell ref="B37:C37"/>
    <mergeCell ref="B55:C55"/>
    <mergeCell ref="B104:C104"/>
    <mergeCell ref="C26:C27"/>
    <mergeCell ref="C29:C30"/>
    <mergeCell ref="B73:C73"/>
    <mergeCell ref="B74:B88"/>
    <mergeCell ref="C75:C76"/>
    <mergeCell ref="C78:C79"/>
    <mergeCell ref="C81:C82"/>
    <mergeCell ref="C87:C88"/>
    <mergeCell ref="B72:C72"/>
    <mergeCell ref="C84:C85"/>
    <mergeCell ref="B2:C2"/>
    <mergeCell ref="B105:C105"/>
    <mergeCell ref="B106:B117"/>
    <mergeCell ref="C107:C108"/>
    <mergeCell ref="C110:C111"/>
    <mergeCell ref="C113:C114"/>
    <mergeCell ref="C116:C117"/>
    <mergeCell ref="B121:C121"/>
    <mergeCell ref="B122:C122"/>
    <mergeCell ref="B123:B137"/>
    <mergeCell ref="C124:C125"/>
    <mergeCell ref="C127:C128"/>
    <mergeCell ref="C130:C131"/>
    <mergeCell ref="C136:C137"/>
    <mergeCell ref="C133:C134"/>
    <mergeCell ref="B141:C141"/>
    <mergeCell ref="B142:C142"/>
    <mergeCell ref="B143:B151"/>
    <mergeCell ref="C144:C145"/>
    <mergeCell ref="C147:C148"/>
    <mergeCell ref="C150:C151"/>
    <mergeCell ref="B207:C207"/>
    <mergeCell ref="B208:C208"/>
    <mergeCell ref="B209:B223"/>
    <mergeCell ref="C210:C211"/>
    <mergeCell ref="C213:C214"/>
    <mergeCell ref="C216:C217"/>
    <mergeCell ref="C219:C220"/>
    <mergeCell ref="C222:C223"/>
    <mergeCell ref="B227:C227"/>
    <mergeCell ref="B228:C228"/>
    <mergeCell ref="B229:B243"/>
    <mergeCell ref="C230:C231"/>
    <mergeCell ref="C233:C234"/>
    <mergeCell ref="C236:C237"/>
    <mergeCell ref="C239:C240"/>
    <mergeCell ref="C242:C243"/>
    <mergeCell ref="B257:C257"/>
    <mergeCell ref="B258:C258"/>
    <mergeCell ref="B259:B273"/>
    <mergeCell ref="C260:C261"/>
    <mergeCell ref="C263:C264"/>
    <mergeCell ref="C266:C267"/>
    <mergeCell ref="C269:C270"/>
    <mergeCell ref="C272:C273"/>
  </mergeCell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DATOSGENERLAES</vt:lpstr>
      <vt:lpstr>COSTOS</vt:lpstr>
      <vt:lpstr>COSTOS!Área_de_impresión</vt:lpstr>
      <vt:lpstr>DATOSGENERLAES!Área_de_impresión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2023-06-20T17:50:33Z</dcterms:modified>
</cp:coreProperties>
</file>