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a Interna\Desktop\TENFI\"/>
    </mc:Choice>
  </mc:AlternateContent>
  <bookViews>
    <workbookView xWindow="0" yWindow="0" windowWidth="20490" windowHeight="7755"/>
  </bookViews>
  <sheets>
    <sheet name="agosto a diciem 2019" sheetId="2" r:id="rId1"/>
    <sheet name="RENTA 2019" sheetId="1" r:id="rId2"/>
    <sheet name="Consolidado por dptos. 2019" sheetId="3" r:id="rId3"/>
  </sheets>
  <definedNames>
    <definedName name="_xlnm._FilterDatabase" localSheetId="0" hidden="1">'agosto a diciem 2019'!$A$8:$H$57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2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D25" i="3"/>
  <c r="D22" i="3"/>
  <c r="H12" i="2" l="1"/>
  <c r="H33" i="2"/>
  <c r="G32" i="2"/>
  <c r="H29" i="2"/>
  <c r="H36" i="2"/>
  <c r="H56" i="2"/>
  <c r="H35" i="2"/>
  <c r="H34" i="2"/>
  <c r="H26" i="2"/>
  <c r="H51" i="2" l="1"/>
  <c r="H50" i="2"/>
  <c r="H49" i="2"/>
  <c r="H11" i="2" l="1"/>
  <c r="H13" i="2"/>
  <c r="H16" i="2"/>
  <c r="G38" i="2" l="1"/>
  <c r="G41" i="2"/>
  <c r="H9" i="2" l="1"/>
  <c r="H21" i="2"/>
  <c r="H25" i="2"/>
  <c r="E13" i="1"/>
  <c r="D13" i="1"/>
  <c r="G55" i="2"/>
  <c r="G54" i="2"/>
  <c r="G53" i="2"/>
  <c r="G52" i="2"/>
  <c r="H18" i="2" l="1"/>
  <c r="H19" i="2"/>
  <c r="H22" i="2"/>
  <c r="H23" i="2"/>
  <c r="H24" i="2"/>
  <c r="H27" i="2"/>
  <c r="H42" i="2"/>
  <c r="H43" i="2"/>
  <c r="H44" i="2"/>
  <c r="H45" i="2"/>
  <c r="H46" i="2"/>
  <c r="H47" i="2"/>
  <c r="H28" i="2"/>
  <c r="H30" i="2"/>
  <c r="H31" i="2"/>
  <c r="H10" i="2"/>
  <c r="H14" i="2"/>
  <c r="H20" i="2"/>
  <c r="H15" i="2"/>
  <c r="H40" i="2"/>
  <c r="H39" i="2"/>
  <c r="H37" i="2"/>
  <c r="H48" i="2"/>
  <c r="F57" i="2" l="1"/>
  <c r="G57" i="2"/>
  <c r="H57" i="2"/>
</calcChain>
</file>

<file path=xl/sharedStrings.xml><?xml version="1.0" encoding="utf-8"?>
<sst xmlns="http://schemas.openxmlformats.org/spreadsheetml/2006/main" count="215" uniqueCount="116">
  <si>
    <t>ALCALDIA MUNICIPAL DE PANCHIMALCO</t>
  </si>
  <si>
    <t xml:space="preserve">Monto a liquidar: </t>
  </si>
  <si>
    <t>N°</t>
  </si>
  <si>
    <t>FECHA</t>
  </si>
  <si>
    <t>NETO PAGADO</t>
  </si>
  <si>
    <t>IMPUESTO SOBRE LA RENTA</t>
  </si>
  <si>
    <t>MONTO TOTAL</t>
  </si>
  <si>
    <t>DIFERENCIA</t>
  </si>
  <si>
    <t>DESCRIPCIÓN</t>
  </si>
  <si>
    <t>N° DE COMPROBANTE DE PAGO</t>
  </si>
  <si>
    <t>DEPARTAMENTO SOLICITANTE</t>
  </si>
  <si>
    <t>Responsable del Fondo Circulante: Licda. Silvia Guadalupe Sotelo Vásquez</t>
  </si>
  <si>
    <t>FONDO CIRCULANTE DE CAJA CHICA</t>
  </si>
  <si>
    <t>No.</t>
  </si>
  <si>
    <t xml:space="preserve">ingreso sujeto a retencion </t>
  </si>
  <si>
    <t xml:space="preserve">impuesto retenido </t>
  </si>
  <si>
    <t>Licda. Silvia Guadalupe Sotelo Vásquez</t>
  </si>
  <si>
    <t>Encargada de Fondo Circulante</t>
  </si>
  <si>
    <t>TOTALES</t>
  </si>
  <si>
    <t>NIT</t>
  </si>
  <si>
    <t xml:space="preserve">NOMBRE </t>
  </si>
  <si>
    <t>INFORME DE RETENCIONES DE RENTA</t>
  </si>
  <si>
    <t>Gerencia</t>
  </si>
  <si>
    <t>Unidad Juridica</t>
  </si>
  <si>
    <t>Concejo Municipal</t>
  </si>
  <si>
    <t>Recibo</t>
  </si>
  <si>
    <t>Tesoreria</t>
  </si>
  <si>
    <t>Productos Alimenticios</t>
  </si>
  <si>
    <t>Gestión y Riesgo</t>
  </si>
  <si>
    <t>DHI</t>
  </si>
  <si>
    <t>0710-150687-102-2</t>
  </si>
  <si>
    <t>Marlon Isidro Nieto García</t>
  </si>
  <si>
    <t>Presatacion de Servicios</t>
  </si>
  <si>
    <t>Edwin Enrique Rodriguez Perez</t>
  </si>
  <si>
    <t>0610-221084-101-5</t>
  </si>
  <si>
    <t>Herramientas Repuestos o Accesorios</t>
  </si>
  <si>
    <t>Factura N°556420</t>
  </si>
  <si>
    <t>Factura N°0728720</t>
  </si>
  <si>
    <t>GERENCIA</t>
  </si>
  <si>
    <t>Pasajes</t>
  </si>
  <si>
    <t>Factura N°09658</t>
  </si>
  <si>
    <t>Planificación y Proyectos</t>
  </si>
  <si>
    <t>Factura N°04294</t>
  </si>
  <si>
    <t xml:space="preserve">Factura N°000012 </t>
  </si>
  <si>
    <t>Servicio de Transporte</t>
  </si>
  <si>
    <t>Pago  de factibilidad en ANDA</t>
  </si>
  <si>
    <t>Factura N° 8321478</t>
  </si>
  <si>
    <t>Dennis Alejandro Vasquez Benitez</t>
  </si>
  <si>
    <t>0610-201200-102-8</t>
  </si>
  <si>
    <t>Factura N°064712</t>
  </si>
  <si>
    <t>Factura N°064713</t>
  </si>
  <si>
    <t>Reparación de Llantas</t>
  </si>
  <si>
    <t>Servicos Generales</t>
  </si>
  <si>
    <t>Compra de Materiales Electricos</t>
  </si>
  <si>
    <t>Factura N°1580599</t>
  </si>
  <si>
    <t>Materiales para remodelación y reparación</t>
  </si>
  <si>
    <t>Factura N°2662</t>
  </si>
  <si>
    <t>Repuestos de Vehiculo</t>
  </si>
  <si>
    <t>Factura N°0004</t>
  </si>
  <si>
    <t>Tinta y Boligrafos</t>
  </si>
  <si>
    <t>Factura N°5660</t>
  </si>
  <si>
    <t>Pago de pasajes</t>
  </si>
  <si>
    <t>Cuentas Corrientes</t>
  </si>
  <si>
    <t>Materiales de Computo</t>
  </si>
  <si>
    <t>Factura N°0212</t>
  </si>
  <si>
    <t>Materiales Electricos</t>
  </si>
  <si>
    <t>Factura N°553309</t>
  </si>
  <si>
    <t>UAIP</t>
  </si>
  <si>
    <t>Impresiones y Publicaciones</t>
  </si>
  <si>
    <t>Factura N°00135</t>
  </si>
  <si>
    <t>Factura N° 0407815</t>
  </si>
  <si>
    <t>Herramientasa, Repuestos y Accesorios</t>
  </si>
  <si>
    <t>Compra de tinta</t>
  </si>
  <si>
    <t>Factura N°16715</t>
  </si>
  <si>
    <t>Factura N°5686</t>
  </si>
  <si>
    <t>Secretaria Municipal</t>
  </si>
  <si>
    <t>Factura N°00551</t>
  </si>
  <si>
    <t>Factura N°16716</t>
  </si>
  <si>
    <t>Factura N°16717</t>
  </si>
  <si>
    <t>Auditoria</t>
  </si>
  <si>
    <t>Factura N°16718</t>
  </si>
  <si>
    <t>Factura N°02587</t>
  </si>
  <si>
    <t>0610-130154-102-6</t>
  </si>
  <si>
    <t>Hebert Napoleon Andres Ramos</t>
  </si>
  <si>
    <t>Materiales o Reparacion de Equipo de Computo</t>
  </si>
  <si>
    <t>Registro del Estado Familiar</t>
  </si>
  <si>
    <t>Compra de Combustible</t>
  </si>
  <si>
    <t>Factura N°07412</t>
  </si>
  <si>
    <t>Prestacion de Servicios</t>
  </si>
  <si>
    <t>AUDITORIA INTERNA</t>
  </si>
  <si>
    <t xml:space="preserve">    LIQUIDACIÓN FINAL FONDO CIRCULANTE DE CAJA CHICA AÑO 2019</t>
  </si>
  <si>
    <t>AUDITORÍA INTERNA</t>
  </si>
  <si>
    <t xml:space="preserve">CUADRO PORCENTUAL POR UNIDADES </t>
  </si>
  <si>
    <t>O DEPARTAMENTOS QUE RECIBIERON DEL</t>
  </si>
  <si>
    <t>Unidad o Departamento</t>
  </si>
  <si>
    <t>Monto</t>
  </si>
  <si>
    <t>%</t>
  </si>
  <si>
    <t>Tesorería</t>
  </si>
  <si>
    <t>DHIS -UNAS</t>
  </si>
  <si>
    <t>Servicios Generales</t>
  </si>
  <si>
    <t xml:space="preserve">Total </t>
  </si>
  <si>
    <t>Renta</t>
  </si>
  <si>
    <t>Total General</t>
  </si>
  <si>
    <t>Auditoría</t>
  </si>
  <si>
    <t>Cuentas corrientes</t>
  </si>
  <si>
    <t>Gestión de Riesgos</t>
  </si>
  <si>
    <t>Registro Familiar</t>
  </si>
  <si>
    <t xml:space="preserve">Secretaria </t>
  </si>
  <si>
    <t>UIAP</t>
  </si>
  <si>
    <t xml:space="preserve">Jurídico </t>
  </si>
  <si>
    <t>Reintegro</t>
  </si>
  <si>
    <t xml:space="preserve">FONDO CIRCULANTE DE CAJA CHICA CENTRAL LIQUIDACION 2019 </t>
  </si>
  <si>
    <t>MONTO A LIQUIDAR</t>
  </si>
  <si>
    <t>SOBRANTE</t>
  </si>
  <si>
    <t>ANEXO No.1</t>
  </si>
  <si>
    <t>ANEXO No:2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</si>
</sst>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00206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2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164" fontId="6" fillId="2" borderId="1" xfId="1" applyFont="1" applyFill="1" applyBorder="1"/>
    <xf numFmtId="164" fontId="6" fillId="2" borderId="1" xfId="0" applyNumberFormat="1" applyFont="1" applyFill="1" applyBorder="1"/>
    <xf numFmtId="164" fontId="6" fillId="0" borderId="6" xfId="0" applyNumberFormat="1" applyFont="1" applyBorder="1"/>
    <xf numFmtId="164" fontId="6" fillId="2" borderId="6" xfId="0" applyNumberFormat="1" applyFont="1" applyFill="1" applyBorder="1"/>
    <xf numFmtId="164" fontId="6" fillId="0" borderId="1" xfId="1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64" fontId="6" fillId="3" borderId="1" xfId="1" applyFont="1" applyFill="1" applyBorder="1"/>
    <xf numFmtId="164" fontId="6" fillId="3" borderId="1" xfId="0" applyNumberFormat="1" applyFont="1" applyFill="1" applyBorder="1"/>
    <xf numFmtId="164" fontId="6" fillId="3" borderId="6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4" fontId="6" fillId="0" borderId="6" xfId="0" applyNumberFormat="1" applyFont="1" applyFill="1" applyBorder="1"/>
    <xf numFmtId="1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/>
    <xf numFmtId="0" fontId="6" fillId="2" borderId="1" xfId="0" applyFont="1" applyFill="1" applyBorder="1" applyAlignment="1">
      <alignment horizontal="center"/>
    </xf>
    <xf numFmtId="0" fontId="8" fillId="0" borderId="0" xfId="0" applyFont="1" applyBorder="1"/>
    <xf numFmtId="4" fontId="8" fillId="0" borderId="0" xfId="0" applyNumberFormat="1" applyFont="1" applyBorder="1" applyAlignment="1">
      <alignment horizontal="left"/>
    </xf>
    <xf numFmtId="15" fontId="0" fillId="0" borderId="0" xfId="0" applyNumberFormat="1" applyBorder="1" applyAlignment="1">
      <alignment horizontal="left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0" borderId="0" xfId="0" applyFont="1" applyBorder="1" applyAlignment="1"/>
    <xf numFmtId="0" fontId="6" fillId="2" borderId="1" xfId="0" applyFont="1" applyFill="1" applyBorder="1" applyAlignment="1">
      <alignment horizontal="left" vertical="justify"/>
    </xf>
    <xf numFmtId="0" fontId="6" fillId="0" borderId="1" xfId="0" applyFont="1" applyBorder="1" applyAlignment="1">
      <alignment horizontal="left" vertical="justify" wrapText="1"/>
    </xf>
    <xf numFmtId="14" fontId="6" fillId="0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/>
    <xf numFmtId="164" fontId="8" fillId="4" borderId="1" xfId="0" applyNumberFormat="1" applyFont="1" applyFill="1" applyBorder="1"/>
    <xf numFmtId="0" fontId="8" fillId="4" borderId="5" xfId="0" applyFont="1" applyFill="1" applyBorder="1"/>
    <xf numFmtId="164" fontId="8" fillId="4" borderId="6" xfId="0" applyNumberFormat="1" applyFont="1" applyFill="1" applyBorder="1"/>
    <xf numFmtId="0" fontId="12" fillId="0" borderId="0" xfId="0" applyFont="1"/>
    <xf numFmtId="0" fontId="12" fillId="0" borderId="14" xfId="0" applyFont="1" applyBorder="1"/>
    <xf numFmtId="165" fontId="17" fillId="0" borderId="3" xfId="0" applyNumberFormat="1" applyFont="1" applyBorder="1"/>
    <xf numFmtId="10" fontId="17" fillId="0" borderId="15" xfId="0" applyNumberFormat="1" applyFont="1" applyBorder="1"/>
    <xf numFmtId="0" fontId="12" fillId="0" borderId="5" xfId="0" applyFont="1" applyBorder="1"/>
    <xf numFmtId="165" fontId="17" fillId="0" borderId="1" xfId="0" applyNumberFormat="1" applyFont="1" applyBorder="1"/>
    <xf numFmtId="0" fontId="12" fillId="0" borderId="16" xfId="0" applyFont="1" applyBorder="1"/>
    <xf numFmtId="165" fontId="17" fillId="0" borderId="17" xfId="0" applyNumberFormat="1" applyFont="1" applyBorder="1"/>
    <xf numFmtId="0" fontId="0" fillId="0" borderId="5" xfId="0" applyBorder="1"/>
    <xf numFmtId="165" fontId="18" fillId="0" borderId="1" xfId="0" applyNumberFormat="1" applyFont="1" applyFill="1" applyBorder="1"/>
    <xf numFmtId="0" fontId="0" fillId="0" borderId="16" xfId="0" applyBorder="1"/>
    <xf numFmtId="165" fontId="18" fillId="0" borderId="17" xfId="0" applyNumberFormat="1" applyFont="1" applyFill="1" applyBorder="1"/>
    <xf numFmtId="0" fontId="0" fillId="0" borderId="18" xfId="0" applyBorder="1"/>
    <xf numFmtId="164" fontId="0" fillId="0" borderId="0" xfId="0" applyNumberFormat="1" applyBorder="1"/>
    <xf numFmtId="0" fontId="17" fillId="0" borderId="3" xfId="0" applyFont="1" applyBorder="1" applyAlignment="1">
      <alignment horizontal="justify" vertical="justify"/>
    </xf>
    <xf numFmtId="0" fontId="17" fillId="0" borderId="1" xfId="0" applyFont="1" applyBorder="1" applyAlignment="1">
      <alignment horizontal="justify" vertical="justify"/>
    </xf>
    <xf numFmtId="0" fontId="17" fillId="0" borderId="17" xfId="0" applyFont="1" applyBorder="1" applyAlignment="1">
      <alignment horizontal="justify" vertical="justify"/>
    </xf>
    <xf numFmtId="0" fontId="18" fillId="0" borderId="1" xfId="0" applyFont="1" applyFill="1" applyBorder="1" applyAlignment="1">
      <alignment horizontal="justify" vertical="justify"/>
    </xf>
    <xf numFmtId="0" fontId="18" fillId="0" borderId="17" xfId="0" applyFont="1" applyFill="1" applyBorder="1" applyAlignment="1">
      <alignment horizontal="justify" vertical="justify"/>
    </xf>
    <xf numFmtId="0" fontId="16" fillId="5" borderId="11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justify"/>
    </xf>
    <xf numFmtId="0" fontId="16" fillId="5" borderId="12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1" fillId="5" borderId="7" xfId="0" applyFont="1" applyFill="1" applyBorder="1"/>
    <xf numFmtId="0" fontId="11" fillId="5" borderId="8" xfId="0" applyFont="1" applyFill="1" applyBorder="1"/>
    <xf numFmtId="165" fontId="11" fillId="5" borderId="8" xfId="0" applyNumberFormat="1" applyFont="1" applyFill="1" applyBorder="1"/>
    <xf numFmtId="0" fontId="18" fillId="5" borderId="19" xfId="0" applyFont="1" applyFill="1" applyBorder="1"/>
    <xf numFmtId="0" fontId="18" fillId="5" borderId="4" xfId="0" applyFont="1" applyFill="1" applyBorder="1" applyAlignment="1">
      <alignment horizontal="justify" vertical="justify"/>
    </xf>
    <xf numFmtId="165" fontId="18" fillId="5" borderId="4" xfId="0" applyNumberFormat="1" applyFont="1" applyFill="1" applyBorder="1"/>
    <xf numFmtId="10" fontId="18" fillId="5" borderId="15" xfId="0" applyNumberFormat="1" applyFont="1" applyFill="1" applyBorder="1"/>
    <xf numFmtId="8" fontId="8" fillId="0" borderId="0" xfId="0" applyNumberFormat="1" applyFont="1" applyBorder="1"/>
    <xf numFmtId="0" fontId="6" fillId="5" borderId="5" xfId="0" applyFont="1" applyFill="1" applyBorder="1"/>
    <xf numFmtId="0" fontId="8" fillId="5" borderId="1" xfId="0" applyFont="1" applyFill="1" applyBorder="1"/>
    <xf numFmtId="0" fontId="6" fillId="5" borderId="1" xfId="0" applyFont="1" applyFill="1" applyBorder="1"/>
    <xf numFmtId="14" fontId="6" fillId="5" borderId="1" xfId="0" applyNumberFormat="1" applyFont="1" applyFill="1" applyBorder="1" applyAlignment="1">
      <alignment horizontal="center"/>
    </xf>
    <xf numFmtId="165" fontId="8" fillId="5" borderId="6" xfId="0" applyNumberFormat="1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14" fontId="6" fillId="5" borderId="8" xfId="0" applyNumberFormat="1" applyFont="1" applyFill="1" applyBorder="1" applyAlignment="1">
      <alignment horizontal="center"/>
    </xf>
    <xf numFmtId="0" fontId="8" fillId="5" borderId="8" xfId="0" applyFont="1" applyFill="1" applyBorder="1"/>
    <xf numFmtId="164" fontId="8" fillId="5" borderId="9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justify"/>
    </xf>
    <xf numFmtId="14" fontId="6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7" fillId="2" borderId="3" xfId="1" applyFont="1" applyFill="1" applyBorder="1"/>
    <xf numFmtId="164" fontId="6" fillId="2" borderId="3" xfId="0" applyNumberFormat="1" applyFont="1" applyFill="1" applyBorder="1"/>
    <xf numFmtId="164" fontId="6" fillId="0" borderId="15" xfId="0" applyNumberFormat="1" applyFont="1" applyBorder="1"/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justify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165" fontId="2" fillId="0" borderId="6" xfId="0" applyNumberFormat="1" applyFont="1" applyBorder="1"/>
    <xf numFmtId="165" fontId="11" fillId="5" borderId="9" xfId="0" applyNumberFormat="1" applyFont="1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Montos</a:t>
            </a:r>
            <a:r>
              <a:rPr lang="es-SV" baseline="0"/>
              <a:t> por Unidad</a:t>
            </a:r>
          </a:p>
          <a:p>
            <a:pPr>
              <a:defRPr/>
            </a:pP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por dptos. 2019'!$C$9:$C$21</c:f>
              <c:strCache>
                <c:ptCount val="13"/>
                <c:pt idx="0">
                  <c:v>Auditoría</c:v>
                </c:pt>
                <c:pt idx="1">
                  <c:v>Concejo Municipal</c:v>
                </c:pt>
                <c:pt idx="2">
                  <c:v>Cuentas corrientes</c:v>
                </c:pt>
                <c:pt idx="3">
                  <c:v>DHIS -UNAS</c:v>
                </c:pt>
                <c:pt idx="4">
                  <c:v>Gerencia</c:v>
                </c:pt>
                <c:pt idx="5">
                  <c:v>Gestión de Riesgos</c:v>
                </c:pt>
                <c:pt idx="6">
                  <c:v>Planificación y Proyectos</c:v>
                </c:pt>
                <c:pt idx="7">
                  <c:v>Registro Familiar</c:v>
                </c:pt>
                <c:pt idx="8">
                  <c:v>Secretaria </c:v>
                </c:pt>
                <c:pt idx="9">
                  <c:v>Servicios Generales</c:v>
                </c:pt>
                <c:pt idx="10">
                  <c:v>Tesorería</c:v>
                </c:pt>
                <c:pt idx="11">
                  <c:v>UIAP</c:v>
                </c:pt>
                <c:pt idx="12">
                  <c:v>Jurídico </c:v>
                </c:pt>
              </c:strCache>
            </c:strRef>
          </c:cat>
          <c:val>
            <c:numRef>
              <c:f>'Consolidado por dptos. 2019'!$D$9:$D$21</c:f>
              <c:numCache>
                <c:formatCode>"$"#,##0.00</c:formatCode>
                <c:ptCount val="13"/>
                <c:pt idx="0">
                  <c:v>9.9499999999999993</c:v>
                </c:pt>
                <c:pt idx="1">
                  <c:v>13.56</c:v>
                </c:pt>
                <c:pt idx="2">
                  <c:v>94.8</c:v>
                </c:pt>
                <c:pt idx="3">
                  <c:v>77.319999999999993</c:v>
                </c:pt>
                <c:pt idx="4">
                  <c:v>148.97999999999999</c:v>
                </c:pt>
                <c:pt idx="5">
                  <c:v>37</c:v>
                </c:pt>
                <c:pt idx="6">
                  <c:v>41.5</c:v>
                </c:pt>
                <c:pt idx="7">
                  <c:v>15</c:v>
                </c:pt>
                <c:pt idx="8">
                  <c:v>31.84</c:v>
                </c:pt>
                <c:pt idx="9">
                  <c:v>204.9</c:v>
                </c:pt>
                <c:pt idx="10">
                  <c:v>152.80000000000001</c:v>
                </c:pt>
                <c:pt idx="11">
                  <c:v>33.44</c:v>
                </c:pt>
                <c:pt idx="12">
                  <c:v>105.95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'Consolidado por dptos. 2019'!$C$9:$C$21</c:f>
              <c:strCache>
                <c:ptCount val="13"/>
                <c:pt idx="0">
                  <c:v>Auditoría</c:v>
                </c:pt>
                <c:pt idx="1">
                  <c:v>Concejo Municipal</c:v>
                </c:pt>
                <c:pt idx="2">
                  <c:v>Cuentas corrientes</c:v>
                </c:pt>
                <c:pt idx="3">
                  <c:v>DHIS -UNAS</c:v>
                </c:pt>
                <c:pt idx="4">
                  <c:v>Gerencia</c:v>
                </c:pt>
                <c:pt idx="5">
                  <c:v>Gestión de Riesgos</c:v>
                </c:pt>
                <c:pt idx="6">
                  <c:v>Planificación y Proyectos</c:v>
                </c:pt>
                <c:pt idx="7">
                  <c:v>Registro Familiar</c:v>
                </c:pt>
                <c:pt idx="8">
                  <c:v>Secretaria </c:v>
                </c:pt>
                <c:pt idx="9">
                  <c:v>Servicios Generales</c:v>
                </c:pt>
                <c:pt idx="10">
                  <c:v>Tesorería</c:v>
                </c:pt>
                <c:pt idx="11">
                  <c:v>UIAP</c:v>
                </c:pt>
                <c:pt idx="12">
                  <c:v>Jurídico </c:v>
                </c:pt>
              </c:strCache>
            </c:strRef>
          </c:cat>
          <c:val>
            <c:numRef>
              <c:f>'Consolidado por dptos. 2019'!$E$9:$E$21</c:f>
              <c:numCache>
                <c:formatCode>0.00%</c:formatCode>
                <c:ptCount val="13"/>
                <c:pt idx="0">
                  <c:v>1.0289129715420248E-2</c:v>
                </c:pt>
                <c:pt idx="1">
                  <c:v>1.4022170747849104E-2</c:v>
                </c:pt>
                <c:pt idx="2">
                  <c:v>9.8031105228325588E-2</c:v>
                </c:pt>
                <c:pt idx="3">
                  <c:v>7.9955327597617448E-2</c:v>
                </c:pt>
                <c:pt idx="4">
                  <c:v>0.15405774321641294</c:v>
                </c:pt>
                <c:pt idx="5">
                  <c:v>3.8261085373924544E-2</c:v>
                </c:pt>
                <c:pt idx="6">
                  <c:v>4.2914460622104557E-2</c:v>
                </c:pt>
                <c:pt idx="7">
                  <c:v>1.5511250827266707E-2</c:v>
                </c:pt>
                <c:pt idx="8">
                  <c:v>3.2925215089344796E-2</c:v>
                </c:pt>
                <c:pt idx="9">
                  <c:v>0.21188368630046323</c:v>
                </c:pt>
                <c:pt idx="10">
                  <c:v>0.15800794176042354</c:v>
                </c:pt>
                <c:pt idx="11">
                  <c:v>3.4579748510919911E-2</c:v>
                </c:pt>
                <c:pt idx="12">
                  <c:v>0.10956113500992719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</xdr:col>
      <xdr:colOff>1381125</xdr:colOff>
      <xdr:row>3</xdr:row>
      <xdr:rowOff>180975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181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466725</xdr:colOff>
      <xdr:row>0</xdr:row>
      <xdr:rowOff>171450</xdr:rowOff>
    </xdr:from>
    <xdr:to>
      <xdr:col>7</xdr:col>
      <xdr:colOff>552450</xdr:colOff>
      <xdr:row>3</xdr:row>
      <xdr:rowOff>228600</xdr:rowOff>
    </xdr:to>
    <xdr:pic>
      <xdr:nvPicPr>
        <xdr:cNvPr id="4" name="Imagen 4" descr="C:\Users\TESORERIA MUNICIPAL\AppData\Local\Microsoft\Windows\Temporary Internet Files\Content.Word\CO-LATINO008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71450"/>
          <a:ext cx="847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881471</xdr:colOff>
      <xdr:row>1</xdr:row>
      <xdr:rowOff>38100</xdr:rowOff>
    </xdr:from>
    <xdr:to>
      <xdr:col>5</xdr:col>
      <xdr:colOff>428625</xdr:colOff>
      <xdr:row>3</xdr:row>
      <xdr:rowOff>142875</xdr:rowOff>
    </xdr:to>
    <xdr:pic>
      <xdr:nvPicPr>
        <xdr:cNvPr id="4" name="Imagen 4" descr="C:\Users\TESORERIA MUNICIPAL\AppData\Local\Microsoft\Windows\Temporary Internet Files\Content.Word\CO-LATINO00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9946" y="257175"/>
          <a:ext cx="45202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95249</xdr:colOff>
      <xdr:row>0</xdr:row>
      <xdr:rowOff>200025</xdr:rowOff>
    </xdr:from>
    <xdr:to>
      <xdr:col>1</xdr:col>
      <xdr:colOff>123824</xdr:colOff>
      <xdr:row>4</xdr:row>
      <xdr:rowOff>161048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00025"/>
          <a:ext cx="790575" cy="78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</xdr:colOff>
      <xdr:row>9</xdr:row>
      <xdr:rowOff>209550</xdr:rowOff>
    </xdr:from>
    <xdr:to>
      <xdr:col>10</xdr:col>
      <xdr:colOff>504825</xdr:colOff>
      <xdr:row>21</xdr:row>
      <xdr:rowOff>90487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showRuler="0" zoomScaleNormal="100" zoomScalePageLayoutView="82" workbookViewId="0">
      <selection activeCell="B9" sqref="B9"/>
    </sheetView>
  </sheetViews>
  <sheetFormatPr baseColWidth="10" defaultRowHeight="15" x14ac:dyDescent="0.25"/>
  <cols>
    <col min="1" max="1" width="6.42578125" customWidth="1"/>
    <col min="2" max="2" width="32.85546875" customWidth="1"/>
    <col min="3" max="3" width="17" customWidth="1"/>
    <col min="4" max="4" width="17.140625" customWidth="1"/>
    <col min="5" max="5" width="26.85546875" style="3" customWidth="1"/>
    <col min="6" max="6" width="13.140625" customWidth="1"/>
    <col min="8" max="8" width="13.28515625" customWidth="1"/>
    <col min="9" max="9" width="13.5703125" customWidth="1"/>
  </cols>
  <sheetData>
    <row r="1" spans="1:9" x14ac:dyDescent="0.25">
      <c r="A1" s="27"/>
      <c r="B1" s="27"/>
      <c r="C1" s="27"/>
      <c r="D1" s="27"/>
      <c r="E1" s="27"/>
      <c r="F1" s="27"/>
      <c r="G1" s="27"/>
      <c r="H1" s="27"/>
      <c r="I1" s="27"/>
    </row>
    <row r="2" spans="1:9" ht="18.7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spans="1:9" ht="18.75" x14ac:dyDescent="0.3">
      <c r="A3" s="118" t="s">
        <v>90</v>
      </c>
      <c r="B3" s="118"/>
      <c r="C3" s="118"/>
      <c r="D3" s="118"/>
      <c r="E3" s="118"/>
      <c r="F3" s="118"/>
      <c r="G3" s="118"/>
      <c r="H3" s="118"/>
      <c r="I3" s="118"/>
    </row>
    <row r="4" spans="1:9" ht="18.75" x14ac:dyDescent="0.3">
      <c r="A4" s="119" t="s">
        <v>89</v>
      </c>
      <c r="B4" s="119"/>
      <c r="C4" s="119"/>
      <c r="D4" s="119"/>
      <c r="E4" s="119"/>
      <c r="F4" s="119"/>
      <c r="G4" s="119"/>
      <c r="H4" s="119"/>
      <c r="I4" s="119"/>
    </row>
    <row r="5" spans="1:9" ht="15.75" x14ac:dyDescent="0.25">
      <c r="A5" s="27"/>
      <c r="B5" s="28"/>
      <c r="C5" s="28"/>
      <c r="D5" s="120" t="s">
        <v>114</v>
      </c>
      <c r="E5" s="120"/>
      <c r="F5" s="27"/>
      <c r="G5" s="27"/>
      <c r="H5" s="27"/>
      <c r="I5" s="27"/>
    </row>
    <row r="6" spans="1:9" ht="15.75" x14ac:dyDescent="0.25">
      <c r="A6" s="54" t="s">
        <v>11</v>
      </c>
      <c r="B6" s="18"/>
      <c r="C6" s="18"/>
      <c r="D6" s="18"/>
      <c r="E6" s="18"/>
      <c r="F6" s="49" t="s">
        <v>1</v>
      </c>
      <c r="G6" s="50"/>
      <c r="H6" s="92">
        <v>1000</v>
      </c>
      <c r="I6" s="27"/>
    </row>
    <row r="7" spans="1:9" ht="15.75" thickBot="1" x14ac:dyDescent="0.3">
      <c r="A7" s="27"/>
      <c r="B7" s="51"/>
      <c r="C7" s="27"/>
      <c r="D7" s="27"/>
      <c r="E7" s="27"/>
      <c r="F7" s="27"/>
      <c r="G7" s="27"/>
      <c r="H7" s="27"/>
      <c r="I7" s="27"/>
    </row>
    <row r="8" spans="1:9" ht="47.25" customHeight="1" thickBot="1" x14ac:dyDescent="0.3">
      <c r="A8" s="110" t="s">
        <v>2</v>
      </c>
      <c r="B8" s="111" t="s">
        <v>8</v>
      </c>
      <c r="C8" s="112" t="s">
        <v>9</v>
      </c>
      <c r="D8" s="113" t="s">
        <v>3</v>
      </c>
      <c r="E8" s="113" t="s">
        <v>10</v>
      </c>
      <c r="F8" s="111" t="s">
        <v>4</v>
      </c>
      <c r="G8" s="111" t="s">
        <v>5</v>
      </c>
      <c r="H8" s="114" t="s">
        <v>6</v>
      </c>
      <c r="I8" s="27"/>
    </row>
    <row r="9" spans="1:9" s="12" customFormat="1" ht="15.75" x14ac:dyDescent="0.25">
      <c r="A9" s="103">
        <v>1</v>
      </c>
      <c r="B9" s="104" t="s">
        <v>72</v>
      </c>
      <c r="C9" s="105" t="s">
        <v>78</v>
      </c>
      <c r="D9" s="105">
        <v>43818</v>
      </c>
      <c r="E9" s="106" t="s">
        <v>79</v>
      </c>
      <c r="F9" s="107">
        <v>9.9499999999999993</v>
      </c>
      <c r="G9" s="108"/>
      <c r="H9" s="109">
        <f t="shared" ref="H9:H16" si="0">F9+G9</f>
        <v>9.9499999999999993</v>
      </c>
      <c r="I9" s="75"/>
    </row>
    <row r="10" spans="1:9" s="17" customFormat="1" ht="31.5" x14ac:dyDescent="0.25">
      <c r="A10" s="29">
        <f>1+A9</f>
        <v>2</v>
      </c>
      <c r="B10" s="56" t="s">
        <v>45</v>
      </c>
      <c r="C10" s="30" t="s">
        <v>46</v>
      </c>
      <c r="D10" s="31">
        <v>43815</v>
      </c>
      <c r="E10" s="31" t="s">
        <v>24</v>
      </c>
      <c r="F10" s="32">
        <v>13.56</v>
      </c>
      <c r="G10" s="33"/>
      <c r="H10" s="44">
        <f t="shared" si="0"/>
        <v>13.56</v>
      </c>
      <c r="I10" s="75"/>
    </row>
    <row r="11" spans="1:9" s="17" customFormat="1" ht="15.75" x14ac:dyDescent="0.25">
      <c r="A11" s="29">
        <f t="shared" ref="A11:A56" si="1">1+A10</f>
        <v>3</v>
      </c>
      <c r="B11" s="56" t="s">
        <v>61</v>
      </c>
      <c r="C11" s="30" t="s">
        <v>25</v>
      </c>
      <c r="D11" s="31">
        <v>43798</v>
      </c>
      <c r="E11" s="31" t="s">
        <v>62</v>
      </c>
      <c r="F11" s="32">
        <v>58.4</v>
      </c>
      <c r="G11" s="33"/>
      <c r="H11" s="35">
        <f t="shared" si="0"/>
        <v>58.4</v>
      </c>
      <c r="I11" s="27"/>
    </row>
    <row r="12" spans="1:9" s="17" customFormat="1" ht="15.75" x14ac:dyDescent="0.25">
      <c r="A12" s="29">
        <f t="shared" si="1"/>
        <v>4</v>
      </c>
      <c r="B12" s="56" t="s">
        <v>86</v>
      </c>
      <c r="C12" s="30" t="s">
        <v>87</v>
      </c>
      <c r="D12" s="31">
        <v>43817</v>
      </c>
      <c r="E12" s="31" t="s">
        <v>62</v>
      </c>
      <c r="F12" s="32">
        <v>10</v>
      </c>
      <c r="G12" s="33"/>
      <c r="H12" s="35">
        <f t="shared" si="0"/>
        <v>10</v>
      </c>
      <c r="I12" s="27"/>
    </row>
    <row r="13" spans="1:9" s="17" customFormat="1" ht="15.75" x14ac:dyDescent="0.25">
      <c r="A13" s="29">
        <f t="shared" si="1"/>
        <v>5</v>
      </c>
      <c r="B13" s="55" t="s">
        <v>61</v>
      </c>
      <c r="C13" s="45" t="s">
        <v>25</v>
      </c>
      <c r="D13" s="45">
        <v>43817</v>
      </c>
      <c r="E13" s="46" t="s">
        <v>62</v>
      </c>
      <c r="F13" s="47">
        <v>26.4</v>
      </c>
      <c r="G13" s="33"/>
      <c r="H13" s="35">
        <f t="shared" si="0"/>
        <v>26.4</v>
      </c>
      <c r="I13" s="75"/>
    </row>
    <row r="14" spans="1:9" s="17" customFormat="1" ht="31.5" x14ac:dyDescent="0.25">
      <c r="A14" s="29">
        <f t="shared" si="1"/>
        <v>6</v>
      </c>
      <c r="B14" s="56" t="s">
        <v>35</v>
      </c>
      <c r="C14" s="52" t="s">
        <v>25</v>
      </c>
      <c r="D14" s="31">
        <v>43790</v>
      </c>
      <c r="E14" s="42" t="s">
        <v>29</v>
      </c>
      <c r="F14" s="36">
        <v>11.5</v>
      </c>
      <c r="G14" s="37"/>
      <c r="H14" s="34">
        <f t="shared" si="0"/>
        <v>11.5</v>
      </c>
      <c r="I14" s="27"/>
    </row>
    <row r="15" spans="1:9" s="17" customFormat="1" ht="31.5" x14ac:dyDescent="0.25">
      <c r="A15" s="29">
        <f t="shared" si="1"/>
        <v>7</v>
      </c>
      <c r="B15" s="56" t="s">
        <v>35</v>
      </c>
      <c r="C15" s="30" t="s">
        <v>50</v>
      </c>
      <c r="D15" s="31">
        <v>43790</v>
      </c>
      <c r="E15" s="31" t="s">
        <v>29</v>
      </c>
      <c r="F15" s="32">
        <v>17.05</v>
      </c>
      <c r="G15" s="33"/>
      <c r="H15" s="35">
        <f t="shared" si="0"/>
        <v>17.05</v>
      </c>
      <c r="I15" s="27"/>
    </row>
    <row r="16" spans="1:9" s="17" customFormat="1" ht="15.75" x14ac:dyDescent="0.25">
      <c r="A16" s="29">
        <f t="shared" si="1"/>
        <v>8</v>
      </c>
      <c r="B16" s="56" t="s">
        <v>27</v>
      </c>
      <c r="C16" s="57" t="s">
        <v>25</v>
      </c>
      <c r="D16" s="31">
        <v>43804</v>
      </c>
      <c r="E16" s="43" t="s">
        <v>29</v>
      </c>
      <c r="F16" s="32">
        <v>21</v>
      </c>
      <c r="G16" s="33"/>
      <c r="H16" s="35">
        <f t="shared" si="0"/>
        <v>21</v>
      </c>
      <c r="I16" s="75"/>
    </row>
    <row r="17" spans="1:9" s="17" customFormat="1" ht="15.75" x14ac:dyDescent="0.25">
      <c r="A17" s="29">
        <f t="shared" si="1"/>
        <v>9</v>
      </c>
      <c r="B17" s="56" t="s">
        <v>44</v>
      </c>
      <c r="C17" s="30" t="s">
        <v>25</v>
      </c>
      <c r="D17" s="31">
        <v>43814</v>
      </c>
      <c r="E17" s="31" t="s">
        <v>29</v>
      </c>
      <c r="F17" s="39">
        <v>25</v>
      </c>
      <c r="G17" s="40">
        <v>2.77</v>
      </c>
      <c r="H17" s="41">
        <v>27.77</v>
      </c>
      <c r="I17" s="75"/>
    </row>
    <row r="18" spans="1:9" s="17" customFormat="1" ht="15.75" x14ac:dyDescent="0.25">
      <c r="A18" s="29">
        <f t="shared" si="1"/>
        <v>10</v>
      </c>
      <c r="B18" s="56" t="s">
        <v>27</v>
      </c>
      <c r="C18" s="30" t="s">
        <v>25</v>
      </c>
      <c r="D18" s="31">
        <v>43775</v>
      </c>
      <c r="E18" s="38" t="s">
        <v>22</v>
      </c>
      <c r="F18" s="32">
        <v>37.5</v>
      </c>
      <c r="G18" s="33"/>
      <c r="H18" s="34">
        <f t="shared" ref="H18:H31" si="2">F18+G18</f>
        <v>37.5</v>
      </c>
      <c r="I18" s="27"/>
    </row>
    <row r="19" spans="1:9" s="17" customFormat="1" ht="15.75" x14ac:dyDescent="0.25">
      <c r="A19" s="29">
        <f t="shared" si="1"/>
        <v>11</v>
      </c>
      <c r="B19" s="56" t="s">
        <v>27</v>
      </c>
      <c r="C19" s="30" t="s">
        <v>25</v>
      </c>
      <c r="D19" s="31">
        <v>43788</v>
      </c>
      <c r="E19" s="38" t="s">
        <v>22</v>
      </c>
      <c r="F19" s="32">
        <v>10</v>
      </c>
      <c r="G19" s="33"/>
      <c r="H19" s="34">
        <f t="shared" si="2"/>
        <v>10</v>
      </c>
      <c r="I19" s="27"/>
    </row>
    <row r="20" spans="1:9" s="17" customFormat="1" ht="31.5" x14ac:dyDescent="0.25">
      <c r="A20" s="29">
        <f t="shared" si="1"/>
        <v>12</v>
      </c>
      <c r="B20" s="56" t="s">
        <v>35</v>
      </c>
      <c r="C20" s="30" t="s">
        <v>49</v>
      </c>
      <c r="D20" s="31">
        <v>43790</v>
      </c>
      <c r="E20" s="31" t="s">
        <v>22</v>
      </c>
      <c r="F20" s="32">
        <v>8.5299999999999994</v>
      </c>
      <c r="G20" s="33"/>
      <c r="H20" s="34">
        <f t="shared" si="2"/>
        <v>8.5299999999999994</v>
      </c>
      <c r="I20" s="27"/>
    </row>
    <row r="21" spans="1:9" s="17" customFormat="1" ht="31.5" x14ac:dyDescent="0.25">
      <c r="A21" s="29">
        <f t="shared" si="1"/>
        <v>13</v>
      </c>
      <c r="B21" s="56" t="s">
        <v>35</v>
      </c>
      <c r="C21" s="30" t="s">
        <v>36</v>
      </c>
      <c r="D21" s="31">
        <v>43795</v>
      </c>
      <c r="E21" s="38" t="s">
        <v>22</v>
      </c>
      <c r="F21" s="32">
        <v>2.1</v>
      </c>
      <c r="G21" s="33"/>
      <c r="H21" s="34">
        <f t="shared" si="2"/>
        <v>2.1</v>
      </c>
      <c r="I21" s="27"/>
    </row>
    <row r="22" spans="1:9" s="17" customFormat="1" ht="31.5" x14ac:dyDescent="0.25">
      <c r="A22" s="29">
        <f t="shared" si="1"/>
        <v>14</v>
      </c>
      <c r="B22" s="56" t="s">
        <v>35</v>
      </c>
      <c r="C22" s="30" t="s">
        <v>25</v>
      </c>
      <c r="D22" s="31">
        <v>43797</v>
      </c>
      <c r="E22" s="38" t="s">
        <v>22</v>
      </c>
      <c r="F22" s="32">
        <v>2</v>
      </c>
      <c r="G22" s="33"/>
      <c r="H22" s="34">
        <f t="shared" si="2"/>
        <v>2</v>
      </c>
      <c r="I22" s="27"/>
    </row>
    <row r="23" spans="1:9" s="17" customFormat="1" ht="31.5" x14ac:dyDescent="0.25">
      <c r="A23" s="29">
        <f t="shared" si="1"/>
        <v>15</v>
      </c>
      <c r="B23" s="56" t="s">
        <v>35</v>
      </c>
      <c r="C23" s="30" t="s">
        <v>37</v>
      </c>
      <c r="D23" s="31">
        <v>43801</v>
      </c>
      <c r="E23" s="38" t="s">
        <v>22</v>
      </c>
      <c r="F23" s="32">
        <v>2.9</v>
      </c>
      <c r="G23" s="33"/>
      <c r="H23" s="34">
        <f t="shared" si="2"/>
        <v>2.9</v>
      </c>
      <c r="I23" s="27"/>
    </row>
    <row r="24" spans="1:9" s="17" customFormat="1" ht="31.5" x14ac:dyDescent="0.25">
      <c r="A24" s="29">
        <f t="shared" si="1"/>
        <v>16</v>
      </c>
      <c r="B24" s="56" t="s">
        <v>35</v>
      </c>
      <c r="C24" s="57" t="s">
        <v>25</v>
      </c>
      <c r="D24" s="31">
        <v>43802</v>
      </c>
      <c r="E24" s="43" t="s">
        <v>22</v>
      </c>
      <c r="F24" s="32">
        <v>1</v>
      </c>
      <c r="G24" s="33"/>
      <c r="H24" s="34">
        <f t="shared" si="2"/>
        <v>1</v>
      </c>
      <c r="I24" s="27"/>
    </row>
    <row r="25" spans="1:9" s="17" customFormat="1" ht="15.75" x14ac:dyDescent="0.25">
      <c r="A25" s="29">
        <f t="shared" si="1"/>
        <v>17</v>
      </c>
      <c r="B25" s="55" t="s">
        <v>63</v>
      </c>
      <c r="C25" s="45" t="s">
        <v>64</v>
      </c>
      <c r="D25" s="45">
        <v>43817</v>
      </c>
      <c r="E25" s="48" t="s">
        <v>38</v>
      </c>
      <c r="F25" s="32">
        <v>75</v>
      </c>
      <c r="G25" s="33"/>
      <c r="H25" s="34">
        <f t="shared" si="2"/>
        <v>75</v>
      </c>
      <c r="I25" s="75"/>
    </row>
    <row r="26" spans="1:9" s="16" customFormat="1" ht="15.75" x14ac:dyDescent="0.25">
      <c r="A26" s="29">
        <f t="shared" si="1"/>
        <v>18</v>
      </c>
      <c r="B26" s="55" t="s">
        <v>72</v>
      </c>
      <c r="C26" s="45" t="s">
        <v>73</v>
      </c>
      <c r="D26" s="45">
        <v>43818</v>
      </c>
      <c r="E26" s="48" t="s">
        <v>22</v>
      </c>
      <c r="F26" s="32">
        <v>9.9499999999999993</v>
      </c>
      <c r="G26" s="33"/>
      <c r="H26" s="35">
        <f t="shared" si="2"/>
        <v>9.9499999999999993</v>
      </c>
      <c r="I26" s="75"/>
    </row>
    <row r="27" spans="1:9" s="9" customFormat="1" ht="15.75" x14ac:dyDescent="0.25">
      <c r="A27" s="29">
        <f t="shared" si="1"/>
        <v>19</v>
      </c>
      <c r="B27" s="56" t="s">
        <v>27</v>
      </c>
      <c r="C27" s="30" t="s">
        <v>25</v>
      </c>
      <c r="D27" s="45">
        <v>43809</v>
      </c>
      <c r="E27" s="38" t="s">
        <v>28</v>
      </c>
      <c r="F27" s="32">
        <v>37</v>
      </c>
      <c r="G27" s="33"/>
      <c r="H27" s="34">
        <f t="shared" si="2"/>
        <v>37</v>
      </c>
      <c r="I27" s="75"/>
    </row>
    <row r="28" spans="1:9" s="14" customFormat="1" ht="31.5" x14ac:dyDescent="0.25">
      <c r="A28" s="29">
        <f t="shared" si="1"/>
        <v>20</v>
      </c>
      <c r="B28" s="56" t="s">
        <v>35</v>
      </c>
      <c r="C28" s="30" t="s">
        <v>40</v>
      </c>
      <c r="D28" s="31">
        <v>43762</v>
      </c>
      <c r="E28" s="31" t="s">
        <v>41</v>
      </c>
      <c r="F28" s="32">
        <v>3.5</v>
      </c>
      <c r="G28" s="33"/>
      <c r="H28" s="35">
        <f t="shared" si="2"/>
        <v>3.5</v>
      </c>
      <c r="I28" s="27"/>
    </row>
    <row r="29" spans="1:9" s="17" customFormat="1" ht="31.5" x14ac:dyDescent="0.25">
      <c r="A29" s="29">
        <f t="shared" si="1"/>
        <v>21</v>
      </c>
      <c r="B29" s="56" t="s">
        <v>35</v>
      </c>
      <c r="C29" s="30" t="s">
        <v>81</v>
      </c>
      <c r="D29" s="31">
        <v>43755</v>
      </c>
      <c r="E29" s="31" t="s">
        <v>41</v>
      </c>
      <c r="F29" s="32">
        <v>2.25</v>
      </c>
      <c r="G29" s="33"/>
      <c r="H29" s="35">
        <f t="shared" si="2"/>
        <v>2.25</v>
      </c>
      <c r="I29" s="27"/>
    </row>
    <row r="30" spans="1:9" ht="31.5" x14ac:dyDescent="0.25">
      <c r="A30" s="29">
        <f t="shared" si="1"/>
        <v>22</v>
      </c>
      <c r="B30" s="56" t="s">
        <v>35</v>
      </c>
      <c r="C30" s="30" t="s">
        <v>42</v>
      </c>
      <c r="D30" s="31">
        <v>43795</v>
      </c>
      <c r="E30" s="31" t="s">
        <v>41</v>
      </c>
      <c r="F30" s="32">
        <v>2.75</v>
      </c>
      <c r="G30" s="33"/>
      <c r="H30" s="34">
        <f t="shared" si="2"/>
        <v>2.75</v>
      </c>
      <c r="I30" s="27"/>
    </row>
    <row r="31" spans="1:9" s="17" customFormat="1" ht="31.5" x14ac:dyDescent="0.25">
      <c r="A31" s="29">
        <f t="shared" si="1"/>
        <v>23</v>
      </c>
      <c r="B31" s="56" t="s">
        <v>35</v>
      </c>
      <c r="C31" s="30" t="s">
        <v>43</v>
      </c>
      <c r="D31" s="31">
        <v>43801</v>
      </c>
      <c r="E31" s="31" t="s">
        <v>41</v>
      </c>
      <c r="F31" s="32">
        <v>20</v>
      </c>
      <c r="G31" s="33"/>
      <c r="H31" s="35">
        <f t="shared" si="2"/>
        <v>20</v>
      </c>
      <c r="I31" s="27"/>
    </row>
    <row r="32" spans="1:9" s="17" customFormat="1" ht="15.75" x14ac:dyDescent="0.25">
      <c r="A32" s="29">
        <f t="shared" si="1"/>
        <v>24</v>
      </c>
      <c r="B32" s="56" t="s">
        <v>51</v>
      </c>
      <c r="C32" s="30" t="s">
        <v>25</v>
      </c>
      <c r="D32" s="31">
        <v>43811</v>
      </c>
      <c r="E32" s="38" t="s">
        <v>41</v>
      </c>
      <c r="F32" s="39">
        <v>13</v>
      </c>
      <c r="G32" s="40">
        <f>H32*10%</f>
        <v>1.3</v>
      </c>
      <c r="H32" s="41">
        <v>13</v>
      </c>
      <c r="I32" s="75"/>
    </row>
    <row r="33" spans="1:9" s="17" customFormat="1" ht="31.5" x14ac:dyDescent="0.25">
      <c r="A33" s="29">
        <f t="shared" si="1"/>
        <v>25</v>
      </c>
      <c r="B33" s="55" t="s">
        <v>84</v>
      </c>
      <c r="C33" s="45" t="s">
        <v>25</v>
      </c>
      <c r="D33" s="45">
        <v>43819</v>
      </c>
      <c r="E33" s="46" t="s">
        <v>85</v>
      </c>
      <c r="F33" s="47">
        <v>15</v>
      </c>
      <c r="G33" s="33"/>
      <c r="H33" s="35">
        <f>F33+G33</f>
        <v>15</v>
      </c>
      <c r="I33" s="75"/>
    </row>
    <row r="34" spans="1:9" s="17" customFormat="1" ht="31.5" x14ac:dyDescent="0.25">
      <c r="A34" s="29">
        <f t="shared" si="1"/>
        <v>26</v>
      </c>
      <c r="B34" s="55" t="s">
        <v>35</v>
      </c>
      <c r="C34" s="45" t="s">
        <v>74</v>
      </c>
      <c r="D34" s="45">
        <v>43817</v>
      </c>
      <c r="E34" s="48" t="s">
        <v>75</v>
      </c>
      <c r="F34" s="32">
        <v>10.9</v>
      </c>
      <c r="G34" s="33"/>
      <c r="H34" s="35">
        <f>F34+G34</f>
        <v>10.9</v>
      </c>
      <c r="I34" s="27"/>
    </row>
    <row r="35" spans="1:9" s="17" customFormat="1" ht="31.5" x14ac:dyDescent="0.25">
      <c r="A35" s="29">
        <f t="shared" si="1"/>
        <v>27</v>
      </c>
      <c r="B35" s="55" t="s">
        <v>35</v>
      </c>
      <c r="C35" s="45" t="s">
        <v>76</v>
      </c>
      <c r="D35" s="45">
        <v>43817</v>
      </c>
      <c r="E35" s="48" t="s">
        <v>75</v>
      </c>
      <c r="F35" s="32">
        <v>10.99</v>
      </c>
      <c r="G35" s="33"/>
      <c r="H35" s="35">
        <f>F35+G35</f>
        <v>10.99</v>
      </c>
      <c r="I35" s="27"/>
    </row>
    <row r="36" spans="1:9" s="17" customFormat="1" ht="15.75" x14ac:dyDescent="0.25">
      <c r="A36" s="29">
        <f t="shared" si="1"/>
        <v>28</v>
      </c>
      <c r="B36" s="55" t="s">
        <v>72</v>
      </c>
      <c r="C36" s="45" t="s">
        <v>80</v>
      </c>
      <c r="D36" s="45">
        <v>43818</v>
      </c>
      <c r="E36" s="46" t="s">
        <v>75</v>
      </c>
      <c r="F36" s="47">
        <v>9.9499999999999993</v>
      </c>
      <c r="G36" s="33"/>
      <c r="H36" s="35">
        <f>F36+G36</f>
        <v>9.9499999999999993</v>
      </c>
      <c r="I36" s="75"/>
    </row>
    <row r="37" spans="1:9" s="15" customFormat="1" ht="15.75" x14ac:dyDescent="0.25">
      <c r="A37" s="29">
        <f t="shared" si="1"/>
        <v>29</v>
      </c>
      <c r="B37" s="56" t="s">
        <v>57</v>
      </c>
      <c r="C37" s="53" t="s">
        <v>58</v>
      </c>
      <c r="D37" s="31">
        <v>43790</v>
      </c>
      <c r="E37" s="31" t="s">
        <v>52</v>
      </c>
      <c r="F37" s="36">
        <v>75</v>
      </c>
      <c r="G37" s="37"/>
      <c r="H37" s="34">
        <f>F37+G37</f>
        <v>75</v>
      </c>
      <c r="I37" s="27"/>
    </row>
    <row r="38" spans="1:9" s="15" customFormat="1" ht="15.75" x14ac:dyDescent="0.25">
      <c r="A38" s="29">
        <f t="shared" si="1"/>
        <v>30</v>
      </c>
      <c r="B38" s="56" t="s">
        <v>51</v>
      </c>
      <c r="C38" s="30" t="s">
        <v>25</v>
      </c>
      <c r="D38" s="31">
        <v>43797</v>
      </c>
      <c r="E38" s="31" t="s">
        <v>52</v>
      </c>
      <c r="F38" s="39">
        <v>12.6</v>
      </c>
      <c r="G38" s="40">
        <f>H38*10%</f>
        <v>1.4000000000000001</v>
      </c>
      <c r="H38" s="41">
        <v>14</v>
      </c>
      <c r="I38" s="27"/>
    </row>
    <row r="39" spans="1:9" s="17" customFormat="1" ht="31.5" x14ac:dyDescent="0.25">
      <c r="A39" s="29">
        <f t="shared" si="1"/>
        <v>31</v>
      </c>
      <c r="B39" s="56" t="s">
        <v>55</v>
      </c>
      <c r="C39" s="30" t="s">
        <v>56</v>
      </c>
      <c r="D39" s="31">
        <v>43797</v>
      </c>
      <c r="E39" s="31" t="s">
        <v>52</v>
      </c>
      <c r="F39" s="32">
        <v>74.400000000000006</v>
      </c>
      <c r="G39" s="33"/>
      <c r="H39" s="34">
        <f>F39+G39</f>
        <v>74.400000000000006</v>
      </c>
      <c r="I39" s="27"/>
    </row>
    <row r="40" spans="1:9" s="17" customFormat="1" ht="31.5" x14ac:dyDescent="0.25">
      <c r="A40" s="29">
        <f t="shared" si="1"/>
        <v>32</v>
      </c>
      <c r="B40" s="56" t="s">
        <v>53</v>
      </c>
      <c r="C40" s="30" t="s">
        <v>54</v>
      </c>
      <c r="D40" s="31">
        <v>43806</v>
      </c>
      <c r="E40" s="31" t="s">
        <v>52</v>
      </c>
      <c r="F40" s="32">
        <v>9.5</v>
      </c>
      <c r="G40" s="33"/>
      <c r="H40" s="44">
        <f>F40+G40</f>
        <v>9.5</v>
      </c>
      <c r="I40" s="27"/>
    </row>
    <row r="41" spans="1:9" s="17" customFormat="1" ht="15.75" x14ac:dyDescent="0.25">
      <c r="A41" s="29">
        <f t="shared" si="1"/>
        <v>33</v>
      </c>
      <c r="B41" s="56" t="s">
        <v>51</v>
      </c>
      <c r="C41" s="30" t="s">
        <v>25</v>
      </c>
      <c r="D41" s="31">
        <v>43811</v>
      </c>
      <c r="E41" s="31" t="s">
        <v>52</v>
      </c>
      <c r="F41" s="39">
        <v>28.8</v>
      </c>
      <c r="G41" s="40">
        <f>H41*10%</f>
        <v>3.2</v>
      </c>
      <c r="H41" s="41">
        <v>32</v>
      </c>
      <c r="I41" s="75"/>
    </row>
    <row r="42" spans="1:9" s="17" customFormat="1" ht="15.75" x14ac:dyDescent="0.25">
      <c r="A42" s="29">
        <f t="shared" si="1"/>
        <v>34</v>
      </c>
      <c r="B42" s="56" t="s">
        <v>39</v>
      </c>
      <c r="C42" s="30" t="s">
        <v>25</v>
      </c>
      <c r="D42" s="31">
        <v>43738</v>
      </c>
      <c r="E42" s="31" t="s">
        <v>26</v>
      </c>
      <c r="F42" s="32">
        <v>12.2</v>
      </c>
      <c r="G42" s="33"/>
      <c r="H42" s="34">
        <f t="shared" ref="H42:H51" si="3">F42+G42</f>
        <v>12.2</v>
      </c>
      <c r="I42" s="27"/>
    </row>
    <row r="43" spans="1:9" s="15" customFormat="1" ht="15.75" x14ac:dyDescent="0.25">
      <c r="A43" s="29">
        <f t="shared" si="1"/>
        <v>35</v>
      </c>
      <c r="B43" s="56" t="s">
        <v>39</v>
      </c>
      <c r="C43" s="30" t="s">
        <v>25</v>
      </c>
      <c r="D43" s="31">
        <v>43749</v>
      </c>
      <c r="E43" s="31" t="s">
        <v>26</v>
      </c>
      <c r="F43" s="32">
        <v>16.3</v>
      </c>
      <c r="G43" s="33"/>
      <c r="H43" s="34">
        <f t="shared" si="3"/>
        <v>16.3</v>
      </c>
      <c r="I43" s="27"/>
    </row>
    <row r="44" spans="1:9" s="15" customFormat="1" ht="15.75" x14ac:dyDescent="0.25">
      <c r="A44" s="29">
        <f t="shared" si="1"/>
        <v>36</v>
      </c>
      <c r="B44" s="56" t="s">
        <v>39</v>
      </c>
      <c r="C44" s="52" t="s">
        <v>25</v>
      </c>
      <c r="D44" s="31">
        <v>43769</v>
      </c>
      <c r="E44" s="42" t="s">
        <v>26</v>
      </c>
      <c r="F44" s="36">
        <v>25.8</v>
      </c>
      <c r="G44" s="37"/>
      <c r="H44" s="34">
        <f t="shared" si="3"/>
        <v>25.8</v>
      </c>
      <c r="I44" s="27"/>
    </row>
    <row r="45" spans="1:9" s="15" customFormat="1" ht="15.75" x14ac:dyDescent="0.25">
      <c r="A45" s="29">
        <f t="shared" si="1"/>
        <v>37</v>
      </c>
      <c r="B45" s="56" t="s">
        <v>39</v>
      </c>
      <c r="C45" s="30" t="s">
        <v>25</v>
      </c>
      <c r="D45" s="31">
        <v>43784</v>
      </c>
      <c r="E45" s="31" t="s">
        <v>26</v>
      </c>
      <c r="F45" s="32">
        <v>20.7</v>
      </c>
      <c r="G45" s="33"/>
      <c r="H45" s="35">
        <f t="shared" si="3"/>
        <v>20.7</v>
      </c>
      <c r="I45" s="27"/>
    </row>
    <row r="46" spans="1:9" s="17" customFormat="1" ht="15.75" x14ac:dyDescent="0.25">
      <c r="A46" s="29">
        <f t="shared" si="1"/>
        <v>38</v>
      </c>
      <c r="B46" s="56" t="s">
        <v>39</v>
      </c>
      <c r="C46" s="30" t="s">
        <v>25</v>
      </c>
      <c r="D46" s="31">
        <v>43798</v>
      </c>
      <c r="E46" s="31" t="s">
        <v>26</v>
      </c>
      <c r="F46" s="32">
        <v>18.5</v>
      </c>
      <c r="G46" s="33"/>
      <c r="H46" s="35">
        <f t="shared" si="3"/>
        <v>18.5</v>
      </c>
      <c r="I46" s="27"/>
    </row>
    <row r="47" spans="1:9" s="16" customFormat="1" ht="15.75" x14ac:dyDescent="0.25">
      <c r="A47" s="29">
        <f t="shared" si="1"/>
        <v>39</v>
      </c>
      <c r="B47" s="56" t="s">
        <v>39</v>
      </c>
      <c r="C47" s="30" t="s">
        <v>25</v>
      </c>
      <c r="D47" s="31">
        <v>43812</v>
      </c>
      <c r="E47" s="31" t="s">
        <v>26</v>
      </c>
      <c r="F47" s="32">
        <v>20.5</v>
      </c>
      <c r="G47" s="33"/>
      <c r="H47" s="35">
        <f t="shared" si="3"/>
        <v>20.5</v>
      </c>
      <c r="I47" s="27"/>
    </row>
    <row r="48" spans="1:9" s="17" customFormat="1" ht="15.75" x14ac:dyDescent="0.25">
      <c r="A48" s="29">
        <f t="shared" si="1"/>
        <v>40</v>
      </c>
      <c r="B48" s="56" t="s">
        <v>59</v>
      </c>
      <c r="C48" s="30" t="s">
        <v>60</v>
      </c>
      <c r="D48" s="45">
        <v>43817</v>
      </c>
      <c r="E48" s="38" t="s">
        <v>26</v>
      </c>
      <c r="F48" s="32">
        <v>38.799999999999997</v>
      </c>
      <c r="G48" s="33"/>
      <c r="H48" s="34">
        <f t="shared" si="3"/>
        <v>38.799999999999997</v>
      </c>
      <c r="I48" s="27"/>
    </row>
    <row r="49" spans="1:9" s="17" customFormat="1" ht="31.5" x14ac:dyDescent="0.25">
      <c r="A49" s="29">
        <f t="shared" si="1"/>
        <v>41</v>
      </c>
      <c r="B49" s="56" t="s">
        <v>65</v>
      </c>
      <c r="C49" s="30" t="s">
        <v>66</v>
      </c>
      <c r="D49" s="31">
        <v>43798</v>
      </c>
      <c r="E49" s="31" t="s">
        <v>67</v>
      </c>
      <c r="F49" s="32">
        <v>9.86</v>
      </c>
      <c r="G49" s="33"/>
      <c r="H49" s="35">
        <f t="shared" si="3"/>
        <v>9.86</v>
      </c>
      <c r="I49" s="27"/>
    </row>
    <row r="50" spans="1:9" s="17" customFormat="1" ht="15.75" x14ac:dyDescent="0.25">
      <c r="A50" s="29">
        <f t="shared" si="1"/>
        <v>42</v>
      </c>
      <c r="B50" s="56" t="s">
        <v>68</v>
      </c>
      <c r="C50" s="30" t="s">
        <v>69</v>
      </c>
      <c r="D50" s="31">
        <v>43801</v>
      </c>
      <c r="E50" s="31" t="s">
        <v>67</v>
      </c>
      <c r="F50" s="32">
        <v>14.62</v>
      </c>
      <c r="G50" s="33"/>
      <c r="H50" s="35">
        <f t="shared" si="3"/>
        <v>14.62</v>
      </c>
      <c r="I50" s="27"/>
    </row>
    <row r="51" spans="1:9" s="17" customFormat="1" ht="31.5" x14ac:dyDescent="0.25">
      <c r="A51" s="29">
        <f t="shared" si="1"/>
        <v>43</v>
      </c>
      <c r="B51" s="56" t="s">
        <v>71</v>
      </c>
      <c r="C51" s="30" t="s">
        <v>70</v>
      </c>
      <c r="D51" s="31">
        <v>43811</v>
      </c>
      <c r="E51" s="38" t="s">
        <v>67</v>
      </c>
      <c r="F51" s="32">
        <v>8.9600000000000009</v>
      </c>
      <c r="G51" s="33"/>
      <c r="H51" s="35">
        <f t="shared" si="3"/>
        <v>8.9600000000000009</v>
      </c>
      <c r="I51" s="75"/>
    </row>
    <row r="52" spans="1:9" s="17" customFormat="1" ht="15.75" x14ac:dyDescent="0.25">
      <c r="A52" s="29">
        <f t="shared" si="1"/>
        <v>44</v>
      </c>
      <c r="B52" s="56" t="s">
        <v>88</v>
      </c>
      <c r="C52" s="30" t="s">
        <v>25</v>
      </c>
      <c r="D52" s="31">
        <v>43703</v>
      </c>
      <c r="E52" s="38" t="s">
        <v>23</v>
      </c>
      <c r="F52" s="39">
        <v>10.8</v>
      </c>
      <c r="G52" s="40">
        <f>H52*10%</f>
        <v>1.2000000000000002</v>
      </c>
      <c r="H52" s="41">
        <v>12</v>
      </c>
      <c r="I52" s="27"/>
    </row>
    <row r="53" spans="1:9" s="16" customFormat="1" ht="15.75" x14ac:dyDescent="0.25">
      <c r="A53" s="29">
        <f t="shared" si="1"/>
        <v>45</v>
      </c>
      <c r="B53" s="56" t="s">
        <v>32</v>
      </c>
      <c r="C53" s="30" t="s">
        <v>25</v>
      </c>
      <c r="D53" s="31">
        <v>43788</v>
      </c>
      <c r="E53" s="38" t="s">
        <v>23</v>
      </c>
      <c r="F53" s="39">
        <v>10.8</v>
      </c>
      <c r="G53" s="40">
        <f>H53*10%</f>
        <v>1.2000000000000002</v>
      </c>
      <c r="H53" s="41">
        <v>12</v>
      </c>
      <c r="I53" s="27"/>
    </row>
    <row r="54" spans="1:9" s="15" customFormat="1" ht="15.75" x14ac:dyDescent="0.25">
      <c r="A54" s="29">
        <f t="shared" si="1"/>
        <v>46</v>
      </c>
      <c r="B54" s="56" t="s">
        <v>32</v>
      </c>
      <c r="C54" s="30" t="s">
        <v>25</v>
      </c>
      <c r="D54" s="31">
        <v>43790</v>
      </c>
      <c r="E54" s="38" t="s">
        <v>23</v>
      </c>
      <c r="F54" s="39">
        <v>10.8</v>
      </c>
      <c r="G54" s="40">
        <f>H54*10%</f>
        <v>1.2000000000000002</v>
      </c>
      <c r="H54" s="41">
        <v>12</v>
      </c>
      <c r="I54" s="27"/>
    </row>
    <row r="55" spans="1:9" s="17" customFormat="1" ht="15.75" x14ac:dyDescent="0.25">
      <c r="A55" s="29">
        <f t="shared" si="1"/>
        <v>47</v>
      </c>
      <c r="B55" s="56" t="s">
        <v>32</v>
      </c>
      <c r="C55" s="30" t="s">
        <v>25</v>
      </c>
      <c r="D55" s="31">
        <v>43810</v>
      </c>
      <c r="E55" s="38" t="s">
        <v>23</v>
      </c>
      <c r="F55" s="39">
        <v>54</v>
      </c>
      <c r="G55" s="40">
        <f>H55*10%</f>
        <v>6</v>
      </c>
      <c r="H55" s="41">
        <v>60</v>
      </c>
      <c r="I55" s="27"/>
    </row>
    <row r="56" spans="1:9" s="17" customFormat="1" ht="15.75" x14ac:dyDescent="0.25">
      <c r="A56" s="29">
        <f t="shared" si="1"/>
        <v>48</v>
      </c>
      <c r="B56" s="55" t="s">
        <v>72</v>
      </c>
      <c r="C56" s="45" t="s">
        <v>77</v>
      </c>
      <c r="D56" s="45">
        <v>43818</v>
      </c>
      <c r="E56" s="46" t="s">
        <v>23</v>
      </c>
      <c r="F56" s="47">
        <v>9.9499999999999993</v>
      </c>
      <c r="G56" s="33"/>
      <c r="H56" s="35">
        <f>F56+G56</f>
        <v>9.9499999999999993</v>
      </c>
      <c r="I56" s="75"/>
    </row>
    <row r="57" spans="1:9" ht="15.75" x14ac:dyDescent="0.25">
      <c r="A57" s="60"/>
      <c r="B57" s="58" t="s">
        <v>18</v>
      </c>
      <c r="C57" s="58"/>
      <c r="D57" s="58"/>
      <c r="E57" s="58"/>
      <c r="F57" s="59">
        <f>SUM(F9:F56)</f>
        <v>950.06999999999982</v>
      </c>
      <c r="G57" s="59">
        <f>SUM(G9:G56)</f>
        <v>18.27</v>
      </c>
      <c r="H57" s="61">
        <f>SUM(H9:H56)</f>
        <v>967.04000000000008</v>
      </c>
      <c r="I57" s="27"/>
    </row>
    <row r="58" spans="1:9" ht="15.75" x14ac:dyDescent="0.25">
      <c r="A58" s="93"/>
      <c r="B58" s="94" t="s">
        <v>112</v>
      </c>
      <c r="C58" s="95"/>
      <c r="D58" s="95"/>
      <c r="E58" s="96"/>
      <c r="F58" s="95"/>
      <c r="G58" s="95"/>
      <c r="H58" s="97">
        <v>1000</v>
      </c>
      <c r="I58" s="27"/>
    </row>
    <row r="59" spans="1:9" ht="14.25" customHeight="1" thickBot="1" x14ac:dyDescent="0.3">
      <c r="A59" s="98"/>
      <c r="B59" s="101" t="s">
        <v>113</v>
      </c>
      <c r="C59" s="99"/>
      <c r="D59" s="99"/>
      <c r="E59" s="100"/>
      <c r="F59" s="99"/>
      <c r="G59" s="101" t="s">
        <v>7</v>
      </c>
      <c r="H59" s="102">
        <f>+H58-H57</f>
        <v>32.959999999999923</v>
      </c>
      <c r="I59" s="27"/>
    </row>
    <row r="60" spans="1:9" x14ac:dyDescent="0.25">
      <c r="A60" s="27"/>
      <c r="B60" s="27"/>
      <c r="C60" s="27"/>
      <c r="D60" s="27"/>
      <c r="E60" s="11"/>
      <c r="F60" s="27"/>
      <c r="G60" s="27"/>
      <c r="H60" s="27"/>
      <c r="I60" s="27"/>
    </row>
    <row r="61" spans="1:9" x14ac:dyDescent="0.25">
      <c r="A61" s="27"/>
      <c r="B61" s="27"/>
      <c r="C61" s="27"/>
      <c r="D61" s="27"/>
      <c r="E61" s="11"/>
      <c r="F61" s="26"/>
      <c r="G61" s="27"/>
      <c r="H61" s="27"/>
      <c r="I61" s="27"/>
    </row>
    <row r="62" spans="1:9" x14ac:dyDescent="0.25">
      <c r="A62" s="27"/>
      <c r="B62" s="121"/>
      <c r="C62" s="121"/>
      <c r="D62" s="27"/>
      <c r="E62" s="11"/>
      <c r="F62" s="122"/>
      <c r="G62" s="122"/>
      <c r="H62" s="27"/>
      <c r="I62" s="27"/>
    </row>
    <row r="63" spans="1:9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9" x14ac:dyDescent="0.25">
      <c r="A64" s="7"/>
      <c r="B64" s="7"/>
      <c r="C64" s="7"/>
      <c r="D64" s="7"/>
      <c r="E64" s="11"/>
      <c r="F64" s="7"/>
      <c r="G64" s="7"/>
      <c r="H64" s="7"/>
      <c r="I64" s="7"/>
    </row>
    <row r="65" spans="3:5" x14ac:dyDescent="0.25">
      <c r="C65" s="7"/>
      <c r="D65" s="7"/>
      <c r="E65" s="11"/>
    </row>
    <row r="66" spans="3:5" x14ac:dyDescent="0.25">
      <c r="E66" s="11"/>
    </row>
    <row r="67" spans="3:5" x14ac:dyDescent="0.25">
      <c r="E67" s="11"/>
    </row>
    <row r="68" spans="3:5" x14ac:dyDescent="0.25">
      <c r="E68" s="11"/>
    </row>
    <row r="69" spans="3:5" x14ac:dyDescent="0.25">
      <c r="E69" s="11"/>
    </row>
    <row r="70" spans="3:5" x14ac:dyDescent="0.25">
      <c r="E70" s="11"/>
    </row>
    <row r="71" spans="3:5" x14ac:dyDescent="0.25">
      <c r="E71" s="11"/>
    </row>
    <row r="72" spans="3:5" x14ac:dyDescent="0.25">
      <c r="E72" s="11"/>
    </row>
  </sheetData>
  <sortState ref="A11:H51">
    <sortCondition ref="D11:D51"/>
  </sortState>
  <mergeCells count="6">
    <mergeCell ref="A2:I2"/>
    <mergeCell ref="A3:I3"/>
    <mergeCell ref="A4:I4"/>
    <mergeCell ref="D5:E5"/>
    <mergeCell ref="B62:C62"/>
    <mergeCell ref="F62:G62"/>
  </mergeCells>
  <printOptions horizontalCentered="1"/>
  <pageMargins left="0" right="0" top="0" bottom="0" header="0" footer="0"/>
  <pageSetup paperSize="9" scale="6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Normal="100" workbookViewId="0">
      <selection activeCell="C4" sqref="C4"/>
    </sheetView>
  </sheetViews>
  <sheetFormatPr baseColWidth="10" defaultRowHeight="15" x14ac:dyDescent="0.25"/>
  <cols>
    <col min="1" max="1" width="4" customWidth="1"/>
    <col min="2" max="2" width="34" customWidth="1"/>
    <col min="3" max="3" width="16.85546875" customWidth="1"/>
    <col min="4" max="4" width="13.85546875" customWidth="1"/>
  </cols>
  <sheetData>
    <row r="1" spans="1:6" x14ac:dyDescent="0.25">
      <c r="A1" s="123" t="s">
        <v>21</v>
      </c>
      <c r="B1" s="123"/>
      <c r="C1" s="123"/>
      <c r="D1" s="123"/>
      <c r="E1" s="123"/>
      <c r="F1" s="123"/>
    </row>
    <row r="2" spans="1:6" x14ac:dyDescent="0.25">
      <c r="A2" s="123" t="s">
        <v>12</v>
      </c>
      <c r="B2" s="123"/>
      <c r="C2" s="123"/>
      <c r="D2" s="123"/>
      <c r="E2" s="123"/>
      <c r="F2" s="123"/>
    </row>
    <row r="3" spans="1:6" x14ac:dyDescent="0.25">
      <c r="A3" s="124"/>
      <c r="B3" s="124"/>
      <c r="C3" s="124"/>
      <c r="D3" s="124"/>
      <c r="E3" s="124"/>
      <c r="F3" s="125"/>
    </row>
    <row r="4" spans="1:6" ht="47.25" customHeight="1" x14ac:dyDescent="0.25">
      <c r="A4" s="6" t="s">
        <v>13</v>
      </c>
      <c r="B4" s="1" t="s">
        <v>20</v>
      </c>
      <c r="C4" s="6" t="s">
        <v>19</v>
      </c>
      <c r="D4" s="8" t="s">
        <v>14</v>
      </c>
      <c r="E4" s="8" t="s">
        <v>15</v>
      </c>
      <c r="F4" s="22"/>
    </row>
    <row r="5" spans="1:6" s="10" customFormat="1" x14ac:dyDescent="0.25">
      <c r="A5" s="4">
        <v>1</v>
      </c>
      <c r="B5" s="2" t="s">
        <v>33</v>
      </c>
      <c r="C5" s="2" t="s">
        <v>34</v>
      </c>
      <c r="D5" s="5">
        <v>12</v>
      </c>
      <c r="E5" s="5">
        <v>1.2</v>
      </c>
      <c r="F5" s="20"/>
    </row>
    <row r="6" spans="1:6" s="17" customFormat="1" x14ac:dyDescent="0.25">
      <c r="A6" s="4">
        <v>2</v>
      </c>
      <c r="B6" s="2" t="s">
        <v>31</v>
      </c>
      <c r="C6" s="2" t="s">
        <v>30</v>
      </c>
      <c r="D6" s="5">
        <v>12</v>
      </c>
      <c r="E6" s="5">
        <v>1.2</v>
      </c>
      <c r="F6" s="24"/>
    </row>
    <row r="7" spans="1:6" s="17" customFormat="1" x14ac:dyDescent="0.25">
      <c r="A7" s="4">
        <v>3</v>
      </c>
      <c r="B7" s="2" t="s">
        <v>31</v>
      </c>
      <c r="C7" s="2" t="s">
        <v>30</v>
      </c>
      <c r="D7" s="5">
        <v>12</v>
      </c>
      <c r="E7" s="5">
        <v>1.2</v>
      </c>
      <c r="F7" s="23"/>
    </row>
    <row r="8" spans="1:6" s="17" customFormat="1" x14ac:dyDescent="0.25">
      <c r="A8" s="4">
        <v>4</v>
      </c>
      <c r="B8" s="2" t="s">
        <v>83</v>
      </c>
      <c r="C8" s="2" t="s">
        <v>82</v>
      </c>
      <c r="D8" s="5">
        <v>14</v>
      </c>
      <c r="E8" s="5">
        <v>1.4</v>
      </c>
      <c r="F8" s="25"/>
    </row>
    <row r="9" spans="1:6" s="13" customFormat="1" x14ac:dyDescent="0.25">
      <c r="A9" s="4">
        <v>5</v>
      </c>
      <c r="B9" s="2" t="s">
        <v>31</v>
      </c>
      <c r="C9" s="2" t="s">
        <v>30</v>
      </c>
      <c r="D9" s="5">
        <v>60</v>
      </c>
      <c r="E9" s="5">
        <v>6</v>
      </c>
      <c r="F9" s="20"/>
    </row>
    <row r="10" spans="1:6" s="17" customFormat="1" x14ac:dyDescent="0.25">
      <c r="A10" s="4">
        <v>6</v>
      </c>
      <c r="B10" s="2" t="s">
        <v>83</v>
      </c>
      <c r="C10" s="2" t="s">
        <v>82</v>
      </c>
      <c r="D10" s="5">
        <v>13</v>
      </c>
      <c r="E10" s="5">
        <v>1.3</v>
      </c>
      <c r="F10" s="25"/>
    </row>
    <row r="11" spans="1:6" s="17" customFormat="1" x14ac:dyDescent="0.25">
      <c r="A11" s="4">
        <v>7</v>
      </c>
      <c r="B11" s="2" t="s">
        <v>83</v>
      </c>
      <c r="C11" s="2" t="s">
        <v>82</v>
      </c>
      <c r="D11" s="5">
        <v>32</v>
      </c>
      <c r="E11" s="5">
        <v>3.2</v>
      </c>
      <c r="F11" s="25"/>
    </row>
    <row r="12" spans="1:6" s="17" customFormat="1" x14ac:dyDescent="0.25">
      <c r="A12" s="4">
        <v>8</v>
      </c>
      <c r="B12" s="2" t="s">
        <v>47</v>
      </c>
      <c r="C12" s="2" t="s">
        <v>48</v>
      </c>
      <c r="D12" s="5">
        <v>27.77</v>
      </c>
      <c r="E12" s="5">
        <v>2.77</v>
      </c>
      <c r="F12" s="25"/>
    </row>
    <row r="13" spans="1:6" x14ac:dyDescent="0.25">
      <c r="A13" s="2"/>
      <c r="B13" s="126" t="s">
        <v>18</v>
      </c>
      <c r="C13" s="127"/>
      <c r="D13" s="5">
        <f>SUM(D5:D12)</f>
        <v>182.77</v>
      </c>
      <c r="E13" s="5">
        <f>SUM(E5:E12)</f>
        <v>18.27</v>
      </c>
      <c r="F13" s="20"/>
    </row>
    <row r="14" spans="1:6" x14ac:dyDescent="0.25">
      <c r="A14" s="20"/>
      <c r="B14" s="20"/>
      <c r="C14" s="20"/>
      <c r="D14" s="20"/>
      <c r="E14" s="20"/>
      <c r="F14" s="20"/>
    </row>
    <row r="15" spans="1:6" x14ac:dyDescent="0.25">
      <c r="A15" s="20"/>
      <c r="B15" s="20"/>
      <c r="C15" s="20"/>
      <c r="D15" s="20"/>
      <c r="E15" s="20"/>
      <c r="F15" s="20"/>
    </row>
    <row r="16" spans="1:6" x14ac:dyDescent="0.25">
      <c r="A16" s="20"/>
      <c r="B16" s="21" t="s">
        <v>16</v>
      </c>
      <c r="C16" s="18"/>
      <c r="D16" s="20"/>
      <c r="E16" s="20"/>
      <c r="F16" s="20"/>
    </row>
    <row r="17" spans="1:6" x14ac:dyDescent="0.25">
      <c r="A17" s="20"/>
      <c r="B17" s="21" t="s">
        <v>17</v>
      </c>
      <c r="C17" s="18"/>
      <c r="D17" s="20"/>
      <c r="E17" s="20"/>
      <c r="F17" s="20"/>
    </row>
    <row r="18" spans="1:6" x14ac:dyDescent="0.25">
      <c r="A18" s="20"/>
      <c r="B18" s="20"/>
      <c r="C18" s="20"/>
      <c r="D18" s="20"/>
      <c r="E18" s="20"/>
      <c r="F18" s="20"/>
    </row>
    <row r="19" spans="1:6" x14ac:dyDescent="0.25">
      <c r="A19" s="19"/>
      <c r="B19" s="20"/>
      <c r="C19" s="20"/>
      <c r="D19" s="20"/>
      <c r="E19" s="20"/>
      <c r="F19" s="20"/>
    </row>
    <row r="20" spans="1:6" x14ac:dyDescent="0.25">
      <c r="A20" s="20"/>
      <c r="B20" s="20"/>
      <c r="C20" s="20"/>
      <c r="D20" s="20"/>
      <c r="E20" s="20"/>
      <c r="F20" s="20"/>
    </row>
    <row r="21" spans="1:6" x14ac:dyDescent="0.25">
      <c r="A21" s="20"/>
      <c r="B21" s="20"/>
      <c r="C21" s="20"/>
      <c r="D21" s="20"/>
      <c r="E21" s="20"/>
      <c r="F21" s="20"/>
    </row>
    <row r="22" spans="1:6" x14ac:dyDescent="0.25">
      <c r="A22" s="20"/>
      <c r="B22" s="20"/>
      <c r="C22" s="20"/>
      <c r="D22" s="20"/>
      <c r="E22" s="20"/>
      <c r="F22" s="20"/>
    </row>
    <row r="23" spans="1:6" x14ac:dyDescent="0.25">
      <c r="F23" s="7"/>
    </row>
    <row r="24" spans="1:6" x14ac:dyDescent="0.25">
      <c r="F24" s="7"/>
    </row>
    <row r="25" spans="1:6" x14ac:dyDescent="0.25">
      <c r="F25" s="7"/>
    </row>
  </sheetData>
  <mergeCells count="4">
    <mergeCell ref="A1:F1"/>
    <mergeCell ref="A2:F2"/>
    <mergeCell ref="A3:F3"/>
    <mergeCell ref="B13:C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16" workbookViewId="0">
      <selection activeCell="E27" sqref="E27"/>
    </sheetView>
  </sheetViews>
  <sheetFormatPr baseColWidth="10" defaultRowHeight="15" x14ac:dyDescent="0.25"/>
  <cols>
    <col min="1" max="1" width="11.42578125" style="17"/>
    <col min="2" max="2" width="3.85546875" customWidth="1"/>
    <col min="3" max="3" width="17" customWidth="1"/>
    <col min="4" max="4" width="13.28515625" customWidth="1"/>
    <col min="5" max="5" width="15.7109375" customWidth="1"/>
    <col min="6" max="6" width="14.5703125" customWidth="1"/>
    <col min="8" max="8" width="13.28515625" customWidth="1"/>
    <col min="9" max="9" width="13.5703125" customWidth="1"/>
  </cols>
  <sheetData>
    <row r="1" spans="2:6" ht="18.75" x14ac:dyDescent="0.3">
      <c r="B1" s="129" t="s">
        <v>0</v>
      </c>
      <c r="C1" s="129"/>
      <c r="D1" s="129"/>
      <c r="E1" s="129"/>
      <c r="F1" s="62"/>
    </row>
    <row r="2" spans="2:6" ht="15.75" x14ac:dyDescent="0.25">
      <c r="B2" s="130" t="s">
        <v>91</v>
      </c>
      <c r="C2" s="130"/>
      <c r="D2" s="130"/>
      <c r="E2" s="130"/>
      <c r="F2" s="62"/>
    </row>
    <row r="3" spans="2:6" x14ac:dyDescent="0.25">
      <c r="B3" s="62"/>
      <c r="C3" s="62"/>
      <c r="D3" s="62"/>
      <c r="E3" s="62"/>
      <c r="F3" s="62"/>
    </row>
    <row r="4" spans="2:6" x14ac:dyDescent="0.25">
      <c r="B4" s="131" t="s">
        <v>92</v>
      </c>
      <c r="C4" s="131"/>
      <c r="D4" s="131"/>
      <c r="E4" s="131"/>
      <c r="F4" s="62"/>
    </row>
    <row r="5" spans="2:6" x14ac:dyDescent="0.25">
      <c r="B5" s="131" t="s">
        <v>93</v>
      </c>
      <c r="C5" s="131"/>
      <c r="D5" s="131"/>
      <c r="E5" s="131"/>
      <c r="F5" s="62"/>
    </row>
    <row r="6" spans="2:6" x14ac:dyDescent="0.25">
      <c r="B6" s="132" t="s">
        <v>111</v>
      </c>
      <c r="C6" s="132"/>
      <c r="D6" s="132"/>
      <c r="E6" s="132"/>
      <c r="F6" s="62"/>
    </row>
    <row r="7" spans="2:6" ht="15.75" thickBot="1" x14ac:dyDescent="0.3">
      <c r="B7" s="128" t="s">
        <v>115</v>
      </c>
      <c r="C7" s="128"/>
      <c r="D7" s="128"/>
      <c r="E7" s="128"/>
      <c r="F7" s="62"/>
    </row>
    <row r="8" spans="2:6" ht="30.75" thickBot="1" x14ac:dyDescent="0.3">
      <c r="B8" s="81" t="s">
        <v>13</v>
      </c>
      <c r="C8" s="82" t="s">
        <v>94</v>
      </c>
      <c r="D8" s="83" t="s">
        <v>95</v>
      </c>
      <c r="E8" s="84" t="s">
        <v>96</v>
      </c>
      <c r="F8" s="62"/>
    </row>
    <row r="9" spans="2:6" x14ac:dyDescent="0.25">
      <c r="B9" s="63">
        <v>1</v>
      </c>
      <c r="C9" s="76" t="s">
        <v>103</v>
      </c>
      <c r="D9" s="64">
        <v>9.9499999999999993</v>
      </c>
      <c r="E9" s="65">
        <f>D9/$D$22</f>
        <v>1.0289129715420248E-2</v>
      </c>
      <c r="F9" s="62"/>
    </row>
    <row r="10" spans="2:6" ht="30" x14ac:dyDescent="0.25">
      <c r="B10" s="66">
        <v>2</v>
      </c>
      <c r="C10" s="77" t="s">
        <v>24</v>
      </c>
      <c r="D10" s="67">
        <v>13.56</v>
      </c>
      <c r="E10" s="65">
        <f t="shared" ref="E10:E22" si="0">D10/$D$22</f>
        <v>1.4022170747849104E-2</v>
      </c>
      <c r="F10" s="62"/>
    </row>
    <row r="11" spans="2:6" ht="30" x14ac:dyDescent="0.25">
      <c r="B11" s="66">
        <v>3</v>
      </c>
      <c r="C11" s="77" t="s">
        <v>104</v>
      </c>
      <c r="D11" s="67">
        <v>94.8</v>
      </c>
      <c r="E11" s="65">
        <f t="shared" si="0"/>
        <v>9.8031105228325588E-2</v>
      </c>
      <c r="F11" s="62"/>
    </row>
    <row r="12" spans="2:6" x14ac:dyDescent="0.25">
      <c r="B12" s="66">
        <v>4</v>
      </c>
      <c r="C12" s="77" t="s">
        <v>98</v>
      </c>
      <c r="D12" s="67">
        <v>77.319999999999993</v>
      </c>
      <c r="E12" s="65">
        <f t="shared" si="0"/>
        <v>7.9955327597617448E-2</v>
      </c>
      <c r="F12" s="62"/>
    </row>
    <row r="13" spans="2:6" x14ac:dyDescent="0.25">
      <c r="B13" s="66">
        <v>6</v>
      </c>
      <c r="C13" s="77" t="s">
        <v>22</v>
      </c>
      <c r="D13" s="67">
        <v>148.97999999999999</v>
      </c>
      <c r="E13" s="65">
        <f t="shared" si="0"/>
        <v>0.15405774321641294</v>
      </c>
      <c r="F13" s="62"/>
    </row>
    <row r="14" spans="2:6" ht="30" x14ac:dyDescent="0.25">
      <c r="B14" s="66">
        <v>7</v>
      </c>
      <c r="C14" s="77" t="s">
        <v>105</v>
      </c>
      <c r="D14" s="67">
        <v>37</v>
      </c>
      <c r="E14" s="65">
        <f t="shared" si="0"/>
        <v>3.8261085373924544E-2</v>
      </c>
      <c r="F14" s="62"/>
    </row>
    <row r="15" spans="2:6" ht="30" x14ac:dyDescent="0.25">
      <c r="B15" s="66">
        <v>9</v>
      </c>
      <c r="C15" s="77" t="s">
        <v>41</v>
      </c>
      <c r="D15" s="67">
        <v>41.5</v>
      </c>
      <c r="E15" s="65">
        <f t="shared" si="0"/>
        <v>4.2914460622104557E-2</v>
      </c>
      <c r="F15" s="62"/>
    </row>
    <row r="16" spans="2:6" x14ac:dyDescent="0.25">
      <c r="B16" s="66">
        <v>10</v>
      </c>
      <c r="C16" s="77" t="s">
        <v>106</v>
      </c>
      <c r="D16" s="67">
        <v>15</v>
      </c>
      <c r="E16" s="65">
        <f t="shared" si="0"/>
        <v>1.5511250827266707E-2</v>
      </c>
      <c r="F16" s="62"/>
    </row>
    <row r="17" spans="2:6" x14ac:dyDescent="0.25">
      <c r="B17" s="66">
        <v>16</v>
      </c>
      <c r="C17" s="77" t="s">
        <v>107</v>
      </c>
      <c r="D17" s="67">
        <v>31.84</v>
      </c>
      <c r="E17" s="65">
        <f t="shared" si="0"/>
        <v>3.2925215089344796E-2</v>
      </c>
      <c r="F17" s="62"/>
    </row>
    <row r="18" spans="2:6" ht="30" x14ac:dyDescent="0.25">
      <c r="B18" s="66">
        <v>17</v>
      </c>
      <c r="C18" s="77" t="s">
        <v>99</v>
      </c>
      <c r="D18" s="67">
        <v>204.9</v>
      </c>
      <c r="E18" s="65">
        <f t="shared" si="0"/>
        <v>0.21188368630046323</v>
      </c>
      <c r="F18" s="62"/>
    </row>
    <row r="19" spans="2:6" x14ac:dyDescent="0.25">
      <c r="B19" s="68">
        <v>18</v>
      </c>
      <c r="C19" s="78" t="s">
        <v>97</v>
      </c>
      <c r="D19" s="69">
        <v>152.80000000000001</v>
      </c>
      <c r="E19" s="65">
        <f t="shared" si="0"/>
        <v>0.15800794176042354</v>
      </c>
      <c r="F19" s="62"/>
    </row>
    <row r="20" spans="2:6" s="17" customFormat="1" x14ac:dyDescent="0.25">
      <c r="B20" s="66">
        <v>19</v>
      </c>
      <c r="C20" s="77" t="s">
        <v>108</v>
      </c>
      <c r="D20" s="67">
        <v>33.44</v>
      </c>
      <c r="E20" s="65">
        <f t="shared" si="0"/>
        <v>3.4579748510919911E-2</v>
      </c>
      <c r="F20" s="62"/>
    </row>
    <row r="21" spans="2:6" s="17" customFormat="1" x14ac:dyDescent="0.25">
      <c r="B21" s="66">
        <v>20</v>
      </c>
      <c r="C21" s="77" t="s">
        <v>109</v>
      </c>
      <c r="D21" s="67">
        <v>105.95</v>
      </c>
      <c r="E21" s="65">
        <f t="shared" si="0"/>
        <v>0.10956113500992719</v>
      </c>
      <c r="F21" s="62"/>
    </row>
    <row r="22" spans="2:6" x14ac:dyDescent="0.25">
      <c r="B22" s="88"/>
      <c r="C22" s="89" t="s">
        <v>100</v>
      </c>
      <c r="D22" s="90">
        <f>SUM(D9:D21)</f>
        <v>967.04000000000019</v>
      </c>
      <c r="E22" s="91">
        <f t="shared" si="0"/>
        <v>1</v>
      </c>
      <c r="F22" s="62"/>
    </row>
    <row r="23" spans="2:6" x14ac:dyDescent="0.25">
      <c r="B23" s="70"/>
      <c r="C23" s="79" t="s">
        <v>101</v>
      </c>
      <c r="D23" s="71">
        <v>18.27</v>
      </c>
      <c r="E23" s="115"/>
      <c r="F23" s="17"/>
    </row>
    <row r="24" spans="2:6" x14ac:dyDescent="0.25">
      <c r="B24" s="72"/>
      <c r="C24" s="80" t="s">
        <v>110</v>
      </c>
      <c r="D24" s="73">
        <v>32.96</v>
      </c>
      <c r="E24" s="74"/>
      <c r="F24" s="17"/>
    </row>
    <row r="25" spans="2:6" ht="15.75" thickBot="1" x14ac:dyDescent="0.3">
      <c r="B25" s="85"/>
      <c r="C25" s="86" t="s">
        <v>102</v>
      </c>
      <c r="D25" s="87">
        <f>SUM(D22+D24)</f>
        <v>1000.0000000000002</v>
      </c>
      <c r="E25" s="116"/>
      <c r="F25" s="17"/>
    </row>
    <row r="26" spans="2:6" x14ac:dyDescent="0.25">
      <c r="B26" s="17"/>
      <c r="C26" s="17"/>
      <c r="D26" s="17"/>
      <c r="E26" s="17"/>
      <c r="F26" s="17"/>
    </row>
    <row r="27" spans="2:6" x14ac:dyDescent="0.25">
      <c r="B27" s="17"/>
      <c r="C27" s="17"/>
      <c r="D27" s="17"/>
      <c r="E27" s="17"/>
      <c r="F27" s="17"/>
    </row>
    <row r="28" spans="2:6" x14ac:dyDescent="0.25">
      <c r="B28" s="17"/>
      <c r="C28" s="17"/>
      <c r="D28" s="17"/>
      <c r="E28" s="17"/>
      <c r="F28" s="17"/>
    </row>
  </sheetData>
  <mergeCells count="6">
    <mergeCell ref="B7:E7"/>
    <mergeCell ref="B1:E1"/>
    <mergeCell ref="B2:E2"/>
    <mergeCell ref="B4:E4"/>
    <mergeCell ref="B5:E5"/>
    <mergeCell ref="B6:E6"/>
  </mergeCells>
  <printOptions horizontalCentered="1"/>
  <pageMargins left="0" right="0" top="0.59055118110236227" bottom="0" header="0" footer="0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a diciem 2019</vt:lpstr>
      <vt:lpstr>RENTA 2019</vt:lpstr>
      <vt:lpstr>Consolidado por dptos. 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Auditoria Interna</cp:lastModifiedBy>
  <cp:lastPrinted>2020-01-20T14:49:14Z</cp:lastPrinted>
  <dcterms:created xsi:type="dcterms:W3CDTF">2017-12-06T11:36:15Z</dcterms:created>
  <dcterms:modified xsi:type="dcterms:W3CDTF">2020-10-26T13:59:07Z</dcterms:modified>
</cp:coreProperties>
</file>