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ejapa3\Desktop\"/>
    </mc:Choice>
  </mc:AlternateContent>
  <bookViews>
    <workbookView xWindow="60" yWindow="0" windowWidth="10455" windowHeight="4440" tabRatio="781" activeTab="3"/>
  </bookViews>
  <sheets>
    <sheet name="Hoja2" sheetId="80" r:id="rId1"/>
    <sheet name="PORTADA" sheetId="48" r:id="rId2"/>
    <sheet name="PRESUPUESTO" sheetId="75" r:id="rId3"/>
    <sheet name="SOL DE FIN  " sheetId="44" r:id="rId4"/>
    <sheet name="10" sheetId="1" r:id="rId5"/>
    <sheet name="20 " sheetId="54" r:id="rId6"/>
    <sheet name="30.1 " sheetId="55" r:id="rId7"/>
    <sheet name="60.1" sheetId="9" r:id="rId8"/>
    <sheet name="60.2" sheetId="18" r:id="rId9"/>
    <sheet name="90" sheetId="12" r:id="rId10"/>
  </sheets>
  <externalReferences>
    <externalReference r:id="rId11"/>
  </externalReferences>
  <definedNames>
    <definedName name="_xlnm.Print_Area" localSheetId="4">'10'!$B$1:$K$47</definedName>
    <definedName name="_xlnm.Print_Area" localSheetId="5">'20 '!$A$1:$G$120</definedName>
    <definedName name="_xlnm.Print_Area" localSheetId="6">'30.1 '!$A$1:$C$42</definedName>
    <definedName name="_xlnm.Print_Area" localSheetId="7">'60.1'!$A$1:$C$42</definedName>
    <definedName name="_xlnm.Print_Area" localSheetId="8">'60.2'!$A$1:$R$22</definedName>
  </definedNames>
  <calcPr calcId="162913"/>
</workbook>
</file>

<file path=xl/calcChain.xml><?xml version="1.0" encoding="utf-8"?>
<calcChain xmlns="http://schemas.openxmlformats.org/spreadsheetml/2006/main">
  <c r="F21" i="1" l="1"/>
  <c r="F25" i="48"/>
  <c r="D34" i="44"/>
  <c r="F29" i="48"/>
  <c r="I109" i="75" l="1"/>
  <c r="I118" i="75"/>
  <c r="I13" i="75"/>
  <c r="I110" i="75"/>
  <c r="H78" i="75"/>
  <c r="H24" i="75" l="1"/>
  <c r="H98" i="75"/>
  <c r="H97" i="75" l="1"/>
  <c r="H95" i="75"/>
  <c r="H47" i="75" l="1"/>
  <c r="H46" i="75"/>
  <c r="H48" i="75"/>
  <c r="H42" i="75"/>
  <c r="H43" i="75"/>
  <c r="H37" i="75"/>
  <c r="H84" i="75"/>
  <c r="H83" i="75"/>
  <c r="H94" i="75"/>
  <c r="H18" i="75"/>
  <c r="H25" i="75"/>
  <c r="H20" i="75"/>
  <c r="H36" i="75" l="1"/>
  <c r="H34" i="75"/>
  <c r="H117" i="75"/>
  <c r="H96" i="75"/>
  <c r="H35" i="75"/>
  <c r="I33" i="75" l="1"/>
  <c r="C33" i="44"/>
  <c r="C32" i="44"/>
  <c r="D31" i="44"/>
  <c r="C31" i="44"/>
  <c r="C30" i="44"/>
  <c r="C29" i="44"/>
  <c r="C28" i="44"/>
  <c r="C27" i="44"/>
  <c r="C26" i="44"/>
  <c r="C25" i="44"/>
  <c r="C24" i="44"/>
  <c r="C23" i="44"/>
  <c r="C22" i="44"/>
  <c r="C21" i="44"/>
  <c r="C20" i="44"/>
  <c r="I74" i="75"/>
  <c r="D28" i="44" s="1"/>
  <c r="H93" i="75" l="1"/>
  <c r="I116" i="75" l="1"/>
  <c r="H92" i="75"/>
  <c r="H91" i="75"/>
  <c r="H90" i="75"/>
  <c r="H89" i="75"/>
  <c r="H88" i="75"/>
  <c r="H87" i="75"/>
  <c r="H86" i="75"/>
  <c r="H85" i="75"/>
  <c r="H82" i="75"/>
  <c r="H81" i="75"/>
  <c r="H80" i="75"/>
  <c r="H79" i="75"/>
  <c r="H59" i="75"/>
  <c r="H58" i="75"/>
  <c r="H57" i="75"/>
  <c r="H56" i="75"/>
  <c r="H55" i="75"/>
  <c r="H54" i="75"/>
  <c r="I77" i="75" l="1"/>
  <c r="I53" i="75"/>
  <c r="D25" i="44" s="1"/>
  <c r="D33" i="44"/>
  <c r="H19" i="75" l="1"/>
  <c r="H21" i="75"/>
  <c r="H22" i="75"/>
  <c r="H23" i="75"/>
  <c r="I17" i="75" l="1"/>
  <c r="D20" i="44" s="1"/>
  <c r="D60" i="44" l="1"/>
  <c r="D58" i="44"/>
  <c r="E59" i="44"/>
  <c r="E19" i="12"/>
  <c r="E17" i="18"/>
  <c r="E15" i="18"/>
  <c r="B2" i="18"/>
  <c r="B40" i="9"/>
  <c r="B36" i="9"/>
  <c r="B35" i="9"/>
  <c r="D61" i="44" l="1"/>
  <c r="F61" i="44" s="1"/>
  <c r="I123" i="75"/>
  <c r="D62" i="44"/>
  <c r="F62" i="44" s="1"/>
  <c r="E28" i="12"/>
  <c r="E15" i="80"/>
  <c r="F25" i="1"/>
  <c r="D63" i="44" l="1"/>
  <c r="F28" i="48"/>
  <c r="D14" i="48" l="1"/>
  <c r="D11" i="44" l="1"/>
  <c r="B8" i="9"/>
  <c r="E15" i="12"/>
  <c r="F60" i="44"/>
  <c r="F59" i="44" l="1"/>
  <c r="E63" i="44"/>
  <c r="F58" i="44"/>
  <c r="E26" i="12"/>
  <c r="H114" i="75"/>
  <c r="H72" i="75"/>
  <c r="H71" i="75"/>
  <c r="H68" i="75"/>
  <c r="H51" i="75"/>
  <c r="H50" i="75"/>
  <c r="H40" i="75"/>
  <c r="H41" i="75"/>
  <c r="I49" i="75" l="1"/>
  <c r="D24" i="44" s="1"/>
  <c r="D29" i="44"/>
  <c r="F63" i="44"/>
  <c r="I70" i="75"/>
  <c r="D27" i="44" s="1"/>
  <c r="F24" i="1"/>
  <c r="I67" i="75"/>
  <c r="D26" i="44" s="1"/>
  <c r="I113" i="75"/>
  <c r="D32" i="44" l="1"/>
  <c r="E34" i="44"/>
  <c r="H39" i="75" l="1"/>
  <c r="I38" i="75" s="1"/>
  <c r="D22" i="44" l="1"/>
  <c r="H45" i="75"/>
  <c r="I44" i="75" s="1"/>
  <c r="D21" i="44"/>
  <c r="I124" i="75" l="1"/>
  <c r="I126" i="75" s="1"/>
  <c r="F128" i="75" s="1"/>
  <c r="I99" i="75"/>
  <c r="D23" i="44"/>
  <c r="D7" i="1"/>
  <c r="I107" i="75" l="1"/>
  <c r="F27" i="48" l="1"/>
  <c r="E22" i="12" s="1"/>
  <c r="F34" i="44"/>
  <c r="E24" i="12" l="1"/>
  <c r="F23" i="1"/>
</calcChain>
</file>

<file path=xl/sharedStrings.xml><?xml version="1.0" encoding="utf-8"?>
<sst xmlns="http://schemas.openxmlformats.org/spreadsheetml/2006/main" count="620" uniqueCount="401">
  <si>
    <t>INFORMACION GENERAL DEL PROYECTO</t>
  </si>
  <si>
    <t>Nombre del Proyecto:</t>
  </si>
  <si>
    <t>1-</t>
  </si>
  <si>
    <t>2-</t>
  </si>
  <si>
    <t>Ubicación:</t>
  </si>
  <si>
    <t>Municipio:</t>
  </si>
  <si>
    <t>Departamento:</t>
  </si>
  <si>
    <t>3-</t>
  </si>
  <si>
    <t>Monto del Proyecto:</t>
  </si>
  <si>
    <t>4-</t>
  </si>
  <si>
    <t>Código del Proyecto  No.:</t>
  </si>
  <si>
    <t>5-</t>
  </si>
  <si>
    <t>Formulador:</t>
  </si>
  <si>
    <t>Diagnóstico del problema</t>
  </si>
  <si>
    <t>¿ Cómo surge el problema?</t>
  </si>
  <si>
    <t>¿Qué efectos causa?/ Población afectada directamente e indirectamente</t>
  </si>
  <si>
    <t>¿ Cómo afecta a la colectividad?</t>
  </si>
  <si>
    <t>Población beneficiada directamente por el Proyecto:</t>
  </si>
  <si>
    <t>¿ Que se ha hecho al respecto para afrontar dicha problemática?</t>
  </si>
  <si>
    <t>¿Quién  los ha apoyada anteriormente y que ha hecho?</t>
  </si>
  <si>
    <t>6-</t>
  </si>
  <si>
    <t>¿En qué medida el proyecto resolverá el problema?</t>
  </si>
  <si>
    <t>INGENIERIA DEL PROYECTO</t>
  </si>
  <si>
    <t>Objetivos Específicos:</t>
  </si>
  <si>
    <t>Metas:</t>
  </si>
  <si>
    <t>DESCRIPCION</t>
  </si>
  <si>
    <t>UNIDAD</t>
  </si>
  <si>
    <t>DATOS BASICOS GENERALES</t>
  </si>
  <si>
    <t>Nombre del proyecto:</t>
  </si>
  <si>
    <t>Tipo de obra:</t>
  </si>
  <si>
    <t>CARACTERISTICAS DEL PROBLEMA:</t>
  </si>
  <si>
    <t>Definición del problema:</t>
  </si>
  <si>
    <t>DESCRIPCION DEL PROYECTO:</t>
  </si>
  <si>
    <t>BENEFICIARIOS:</t>
  </si>
  <si>
    <t>CANTIDAD</t>
  </si>
  <si>
    <t>MODALIDAD DE EJECUCION:</t>
  </si>
  <si>
    <t>POSIBLES IMPACTOS AMBIENTALES Y MEDIDAS DE CONSERVACION:</t>
  </si>
  <si>
    <t>CONFIRMACIÓN ASPECTOS LEGALES  (PROPIEDAD DEL TERRENO):</t>
  </si>
  <si>
    <t>SOLICITUD DE FINANCIAMIENTO</t>
  </si>
  <si>
    <t>Sres.</t>
  </si>
  <si>
    <t>El proyecto se refiere a:</t>
  </si>
  <si>
    <t>Su ubicación es:</t>
  </si>
  <si>
    <t>Atentamente,</t>
  </si>
  <si>
    <t xml:space="preserve"> </t>
  </si>
  <si>
    <t>BENEFICIARIOS</t>
  </si>
  <si>
    <t>PRECIO</t>
  </si>
  <si>
    <t>UNITARIO</t>
  </si>
  <si>
    <t>Su monto es de :</t>
  </si>
  <si>
    <t>7-</t>
  </si>
  <si>
    <t>8-</t>
  </si>
  <si>
    <t>SAN SALVADOR</t>
  </si>
  <si>
    <t>UBICACIÓN:</t>
  </si>
  <si>
    <t>TOTAL</t>
  </si>
  <si>
    <t>I.</t>
  </si>
  <si>
    <t>REFERENCIA</t>
  </si>
  <si>
    <t>EN BASE AL ACUERDO MUNICIPAL NUMERO ________  SE SOLICITA FINANCIAMIENTO PARA</t>
  </si>
  <si>
    <t>II.</t>
  </si>
  <si>
    <t>A.</t>
  </si>
  <si>
    <t>B:</t>
  </si>
  <si>
    <t>LOCALIZACION.</t>
  </si>
  <si>
    <t>III.</t>
  </si>
  <si>
    <t>PRESUPUESTO Y FUENTE DE FINANCIAMIENTO.</t>
  </si>
  <si>
    <t>IV.</t>
  </si>
  <si>
    <t>DEPTO. DE SAN SALVADOR, EL SALVADOR, C.A.</t>
  </si>
  <si>
    <t>FORMULÓ CARPETA TECNICA:</t>
  </si>
  <si>
    <t>PROYECTO:</t>
  </si>
  <si>
    <t>Síndico Municipal</t>
  </si>
  <si>
    <t>PROGRAMA:</t>
  </si>
  <si>
    <t>FECHA DE ELABORACIÓN:</t>
  </si>
  <si>
    <t>VIA ADMINISTRACION</t>
  </si>
  <si>
    <t>OBJETIVOS:</t>
  </si>
  <si>
    <t>PARTIDAS</t>
  </si>
  <si>
    <t>Rural</t>
  </si>
  <si>
    <t>Ampliación</t>
  </si>
  <si>
    <t>Rehabilitación</t>
  </si>
  <si>
    <t>Finalización</t>
  </si>
  <si>
    <t xml:space="preserve"># </t>
  </si>
  <si>
    <t>B-</t>
  </si>
  <si>
    <t>C-</t>
  </si>
  <si>
    <t>¿Cómo resolverá el  problema, en qué consiste el proyecto planteado?</t>
  </si>
  <si>
    <t>CIFRA</t>
  </si>
  <si>
    <t>PRES.</t>
  </si>
  <si>
    <t>FODES 75%</t>
  </si>
  <si>
    <t>NO APLICA</t>
  </si>
  <si>
    <t>MONTO DEL PROYECTO:</t>
  </si>
  <si>
    <t>Alcalde  Municipal</t>
  </si>
  <si>
    <t>DIRECTOS</t>
  </si>
  <si>
    <t>INDIRECTOS</t>
  </si>
  <si>
    <t>OBJETIVO ESPECIFICOS DEL PROYECTO:</t>
  </si>
  <si>
    <t>El responsable de la ejecución del  Proyecto es:</t>
  </si>
  <si>
    <t>Dicho proyecto tiene el aval del Concejo Municipal y de la comunidad solicitante.</t>
  </si>
  <si>
    <t>Profesional  Responsable:</t>
  </si>
  <si>
    <t>Fondo de Desarrollo Económico y Social</t>
  </si>
  <si>
    <t>Fondo de Desarrollo Económico Social</t>
  </si>
  <si>
    <t>Presente</t>
  </si>
  <si>
    <t>NEJAPA</t>
  </si>
  <si>
    <t>Urbano                      X</t>
  </si>
  <si>
    <t>Nueva</t>
  </si>
  <si>
    <t>NINGUNO</t>
  </si>
  <si>
    <t xml:space="preserve">Alcaldía Municipal de Nejapa, </t>
  </si>
  <si>
    <t>Unidad</t>
  </si>
  <si>
    <t>unidad</t>
  </si>
  <si>
    <t>Municipio de Nejapa</t>
  </si>
  <si>
    <t>FUNCIONAMIENTO</t>
  </si>
  <si>
    <t>El resto del municipio que es vulnerable a un evento natural (terremoto y constantes lluvias)</t>
  </si>
  <si>
    <t>Reciben y Autorizan carpeta técnica:</t>
  </si>
  <si>
    <t xml:space="preserve">ANTECEDENTES DEL PROCESO </t>
  </si>
  <si>
    <t>ALCALDÍA MUNICIPAL DE NEJAPA</t>
  </si>
  <si>
    <t xml:space="preserve">4 -   reaccionar  oportunamente ante las comunidades y con las comunidades ante cualquier evento emergencia;  haciendo equipo con la  población que necesite  dicha emergencia. </t>
  </si>
  <si>
    <t xml:space="preserve">  </t>
  </si>
  <si>
    <t>2.-fomentar las capacitaciones comunales y municipal y actividades a ejecutar.</t>
  </si>
  <si>
    <t>Mantener el trabajo organizativo de las comisiones comunales y  municipal para lograr un trabajo en equipo ante un evento o situacion pandemica que se puede originar el el municipio con esto se lograra una coordinacion municipal,institucional  y comunal . la respuesta inmediata debe ser primordial.</t>
  </si>
  <si>
    <t xml:space="preserve"> SUBTOTAL</t>
  </si>
  <si>
    <t>Producto de cuero y caucho</t>
  </si>
  <si>
    <t>Productos Químicos</t>
  </si>
  <si>
    <t>Productos Farmaceúticos</t>
  </si>
  <si>
    <t>SALARIOS</t>
  </si>
  <si>
    <t>TIPO DE PROYECTO Y LOCALIZACION.</t>
  </si>
  <si>
    <t>PROYECTO SOCIAL:</t>
  </si>
  <si>
    <t>TOTAL SOLICITADO:</t>
  </si>
  <si>
    <t xml:space="preserve">       Miembro del Concejo</t>
  </si>
  <si>
    <t>BANCO COMERCIAL DEL SISTEMA SALVADOREÑO:</t>
  </si>
  <si>
    <t>POBLACION DE NEJAPA</t>
  </si>
  <si>
    <t>CANTON</t>
  </si>
  <si>
    <t>NOMBRE</t>
  </si>
  <si>
    <t>TIPO</t>
  </si>
  <si>
    <t>FAMILIAS</t>
  </si>
  <si>
    <t>HABITANTES.</t>
  </si>
  <si>
    <t>Casco Urbano</t>
  </si>
  <si>
    <t>Colonia Macance</t>
  </si>
  <si>
    <t>Urb.</t>
  </si>
  <si>
    <t>Barrio El Centro</t>
  </si>
  <si>
    <t>Col. San Felipe</t>
  </si>
  <si>
    <t>Barrio El Calvario</t>
  </si>
  <si>
    <t>Barrio Concepción</t>
  </si>
  <si>
    <t>Barrio El  Rosario</t>
  </si>
  <si>
    <t>La Estación</t>
  </si>
  <si>
    <t>Barrio San Antonio</t>
  </si>
  <si>
    <t>Col. San Blas</t>
  </si>
  <si>
    <t>Col. Orantes</t>
  </si>
  <si>
    <t>Res. Las Mercedes</t>
  </si>
  <si>
    <t>Col. Villa Nejapa</t>
  </si>
  <si>
    <t>Res. Nejapa</t>
  </si>
  <si>
    <t>Subur.</t>
  </si>
  <si>
    <t>Aldea Mercedes</t>
  </si>
  <si>
    <t>Sector 85</t>
  </si>
  <si>
    <t>Rural.</t>
  </si>
  <si>
    <t>Cuesta Blanca</t>
  </si>
  <si>
    <t>Col. Suchinanguito</t>
  </si>
  <si>
    <t>Los Angelitos</t>
  </si>
  <si>
    <t>El Cedral</t>
  </si>
  <si>
    <t>El Llanito</t>
  </si>
  <si>
    <t>Lot. Los Osunas</t>
  </si>
  <si>
    <t>Col. La Esperanza</t>
  </si>
  <si>
    <t>Col. San Luis</t>
  </si>
  <si>
    <t>Col. Los Tejadas</t>
  </si>
  <si>
    <t>Col. San Jorge</t>
  </si>
  <si>
    <t>Col. Los Ramos</t>
  </si>
  <si>
    <t>Col. El Nance</t>
  </si>
  <si>
    <t>La Adelaida</t>
  </si>
  <si>
    <t>El Salitre</t>
  </si>
  <si>
    <t>La Escuela</t>
  </si>
  <si>
    <t>La Ermita</t>
  </si>
  <si>
    <t>Nuevo  Ferrocarril</t>
  </si>
  <si>
    <t>Galera Quemada</t>
  </si>
  <si>
    <t>Las Mesas</t>
  </si>
  <si>
    <t>La Granja</t>
  </si>
  <si>
    <t>El Cambio</t>
  </si>
  <si>
    <t>Col. Nueva Esperanza</t>
  </si>
  <si>
    <t>Calle Vieja Sector 1</t>
  </si>
  <si>
    <t>Calle Vieja Sector 2</t>
  </si>
  <si>
    <t>Calle Vieja Sector 3</t>
  </si>
  <si>
    <t>El Jabalí 1</t>
  </si>
  <si>
    <t>El Jabalí 2</t>
  </si>
  <si>
    <t>Lot. Las Américas  I y II</t>
  </si>
  <si>
    <t>Lot. Las Américas  3 y 4</t>
  </si>
  <si>
    <t>El Bonete</t>
  </si>
  <si>
    <t>El Relámpago</t>
  </si>
  <si>
    <t>Camotepeque</t>
  </si>
  <si>
    <t>El Llano</t>
  </si>
  <si>
    <t>Mapilapa</t>
  </si>
  <si>
    <t>La Tabla</t>
  </si>
  <si>
    <t>Las Vegas</t>
  </si>
  <si>
    <t>Las Marías</t>
  </si>
  <si>
    <t>El Anonal</t>
  </si>
  <si>
    <t>Baba Rubia</t>
  </si>
  <si>
    <t>Joya Galana</t>
  </si>
  <si>
    <t>La Portada</t>
  </si>
  <si>
    <t>Los Naranjos</t>
  </si>
  <si>
    <t>Las Marillitas</t>
  </si>
  <si>
    <t>Las Veguitas</t>
  </si>
  <si>
    <t>El Chorizo</t>
  </si>
  <si>
    <t>El Junquillo</t>
  </si>
  <si>
    <t>El Sunza</t>
  </si>
  <si>
    <t>San Jerónimo</t>
  </si>
  <si>
    <t>El Pacayal</t>
  </si>
  <si>
    <t>El Cipres</t>
  </si>
  <si>
    <t>Conacaste</t>
  </si>
  <si>
    <t>Los Moranes</t>
  </si>
  <si>
    <t>El Castaño</t>
  </si>
  <si>
    <t>Los Mercedes</t>
  </si>
  <si>
    <t>Castañito</t>
  </si>
  <si>
    <t>El Angelito</t>
  </si>
  <si>
    <t>Lot. Los Ortiz</t>
  </si>
  <si>
    <t>Lot. San José</t>
  </si>
  <si>
    <t>Col. Los Esquíveles</t>
  </si>
  <si>
    <t>Casco Hacienda</t>
  </si>
  <si>
    <t>Tutultepeque</t>
  </si>
  <si>
    <t>El Puerto</t>
  </si>
  <si>
    <t>El Mojón</t>
  </si>
  <si>
    <t>San Luis</t>
  </si>
  <si>
    <t>El Chirrinal</t>
  </si>
  <si>
    <t>El Gramal</t>
  </si>
  <si>
    <t>Ceiba Arrozal</t>
  </si>
  <si>
    <t>El Cabral</t>
  </si>
  <si>
    <r>
      <t>DESCRIPCION DEL PROYECTO</t>
    </r>
    <r>
      <rPr>
        <sz val="11"/>
        <rFont val="Arial"/>
        <family val="2"/>
      </rPr>
      <t xml:space="preserve">: </t>
    </r>
  </si>
  <si>
    <t>La Municipalidad y UGR.</t>
  </si>
  <si>
    <t>ALCALDIA MUNICIPAL DE NEJAPA</t>
  </si>
  <si>
    <t>PERFIL DEL PROYECTO</t>
  </si>
  <si>
    <t>Rural______________X</t>
  </si>
  <si>
    <t>par</t>
  </si>
  <si>
    <t>Atenciones Oficiales</t>
  </si>
  <si>
    <t xml:space="preserve">unidad </t>
  </si>
  <si>
    <t>galon</t>
  </si>
  <si>
    <t xml:space="preserve">Mantenimiento y reparacion de vehiculos </t>
  </si>
  <si>
    <t xml:space="preserve">Servicios de Capacitacion </t>
  </si>
  <si>
    <t>Productos Textiles y Vestuario</t>
  </si>
  <si>
    <t>uniforme personal administrativo femenino</t>
  </si>
  <si>
    <t xml:space="preserve">Uniforme personal administrativo masculino </t>
  </si>
  <si>
    <t xml:space="preserve">uniforme personal de campo femenino </t>
  </si>
  <si>
    <t xml:space="preserve">uniforme personal de campo masculino </t>
  </si>
  <si>
    <t>Carga de extintores</t>
  </si>
  <si>
    <t>Cal Hidratada</t>
  </si>
  <si>
    <t>Llantas y neúmaticos</t>
  </si>
  <si>
    <t>S/G</t>
  </si>
  <si>
    <t>Reparacion de llantas</t>
  </si>
  <si>
    <t>Combustible y lubricantes</t>
  </si>
  <si>
    <t>cubeta</t>
  </si>
  <si>
    <t>Impresiones, publicaciones y reproduciones</t>
  </si>
  <si>
    <t xml:space="preserve">Banner </t>
  </si>
  <si>
    <t>impresión de rotulo</t>
  </si>
  <si>
    <t>Gastos diversos</t>
  </si>
  <si>
    <t xml:space="preserve">Herramientas,repuestos y accesorios </t>
  </si>
  <si>
    <t>Cadena para motocierra # 18</t>
  </si>
  <si>
    <t>Cadena para motocierra #20</t>
  </si>
  <si>
    <t>Machete #22</t>
  </si>
  <si>
    <t>royo</t>
  </si>
  <si>
    <t>Chalecos naranja para comisiones</t>
  </si>
  <si>
    <t>Primas y Gastos de Seguros de Bienes</t>
  </si>
  <si>
    <t>Poliza de Seguro de Vehiculo</t>
  </si>
  <si>
    <t>Nereyda Lizett Aguilar Romero</t>
  </si>
  <si>
    <t>FONDOS PROPIOS</t>
  </si>
  <si>
    <t>Comisiones y Gastos Bancario</t>
  </si>
  <si>
    <t>TOTAL FUNCIONAMIENTO FONDOS FODES 75%</t>
  </si>
  <si>
    <t xml:space="preserve">Repelentes </t>
  </si>
  <si>
    <t>TOTAL FONDO FODES 75%</t>
  </si>
  <si>
    <t>TOTAL DE LA CARPETA TÉCNICA</t>
  </si>
  <si>
    <t>Encargada de Unidad Prevención y Riesgo</t>
  </si>
  <si>
    <t xml:space="preserve">Gastos de emergencia en actividades no planificadas o evento natural </t>
  </si>
  <si>
    <t>Formuló:</t>
  </si>
  <si>
    <t>FUNCIONAMIENTO FODES 75%</t>
  </si>
  <si>
    <t>FUNCIONAMIENTO FONDO PROPIOS</t>
  </si>
  <si>
    <t>REVISÓ  Y AUTORIZO CARPETA TÉCNICA:</t>
  </si>
  <si>
    <t>F O D E S  75%</t>
  </si>
  <si>
    <t>T O T A L</t>
  </si>
  <si>
    <t>FONDO PROPIOS</t>
  </si>
  <si>
    <t>SOLICITUD PARA FINANCIAMIENTO</t>
  </si>
  <si>
    <t>MODALIDAD DE EJECUCIÓN:</t>
  </si>
  <si>
    <t>FUNCIONARIO COMPETENTE:</t>
  </si>
  <si>
    <t>Alcalde Municipal</t>
  </si>
  <si>
    <t>Modalidad de Ejecución:</t>
  </si>
  <si>
    <t>ADMINISTRATIVO</t>
  </si>
  <si>
    <t>Funcionario Competente:</t>
  </si>
  <si>
    <t>ALCALDE MUNICIPAL</t>
  </si>
  <si>
    <t>RESUMEN DE TOTAL DEL FONDO FODES 75%</t>
  </si>
  <si>
    <t>Administración</t>
  </si>
  <si>
    <r>
      <t xml:space="preserve">SALARIOS FODES 75% </t>
    </r>
    <r>
      <rPr>
        <sz val="9"/>
        <color theme="1"/>
        <rFont val="Cambria"/>
        <family val="1"/>
        <scheme val="major"/>
      </rPr>
      <t>(salarios y prestaciones sociales)</t>
    </r>
  </si>
  <si>
    <t>FODES 75% y Fondos Propios</t>
  </si>
  <si>
    <r>
      <rPr>
        <sz val="10"/>
        <color theme="1"/>
        <rFont val="Cambria"/>
        <family val="1"/>
        <scheme val="major"/>
      </rPr>
      <t>SALARIOS FODES 75%</t>
    </r>
    <r>
      <rPr>
        <sz val="9"/>
        <color theme="1"/>
        <rFont val="Cambria"/>
        <family val="1"/>
        <scheme val="major"/>
      </rPr>
      <t xml:space="preserve"> </t>
    </r>
    <r>
      <rPr>
        <sz val="8"/>
        <color theme="1"/>
        <rFont val="Cambria"/>
        <family val="1"/>
        <scheme val="major"/>
      </rPr>
      <t>(salarios y prestaciones sociales)</t>
    </r>
  </si>
  <si>
    <t>Monto Total del Proyecto .</t>
  </si>
  <si>
    <t>municipal que tenga que incurrir como presidente de la Comisión de Protección Civil Municipal con el acampamiento esencial de las instituciones activas dentro del municipio con es la Unidad de Salud, el ISSS, las unidades que brindan el servicio de  emergencia  como son los Comandos, , las Autoridades del MINED, la PNC, la Fuerza Armada,  y Ong´s  también sector iglesia  parroquial  y evangélicas, etc.   En la actualidad muchas de estas instituciones forman  parte activa, se ha formulado un Plan Municipal la cual se a sectorizado según las  necesidades que se lleguen a dar, igualmente se han incorporado al plan la parte técnica de la alcaldía municipal  en estas  se incluyen  las Área de Obras Civil, Medio Ambiente, Unidad de Prevención de Riesgo Municipal, clínica municipal y  el cuerpo de agentes municipales y los planes de comunales donde ya se han formado los Comisiones de Emergencia.</t>
  </si>
  <si>
    <t>Metas</t>
  </si>
  <si>
    <t>Remodelación</t>
  </si>
  <si>
    <t>mantenimiento____X</t>
  </si>
  <si>
    <t>Botas jungla</t>
  </si>
  <si>
    <t>Por Remuneraciones Permanentes (AFP)</t>
  </si>
  <si>
    <t>Por Remuneraciones Permanentes (ISSS - INSAFORP)</t>
  </si>
  <si>
    <t>Beneficios Adicionales</t>
  </si>
  <si>
    <t>Aguinaldos</t>
  </si>
  <si>
    <t>Sueldos</t>
  </si>
  <si>
    <t>TOTAL DE SALARIOS …….</t>
  </si>
  <si>
    <r>
      <t xml:space="preserve">Eventos comunales </t>
    </r>
    <r>
      <rPr>
        <sz val="9"/>
        <color theme="1"/>
        <rFont val="Century Gothic"/>
        <family val="2"/>
      </rPr>
      <t>(se especificará al momento de solicitar)</t>
    </r>
  </si>
  <si>
    <r>
      <t>Gasto bancario</t>
    </r>
    <r>
      <rPr>
        <sz val="9"/>
        <color theme="1"/>
        <rFont val="Century Gothic"/>
        <family val="2"/>
      </rPr>
      <t xml:space="preserve"> (compra chequeras y otros)</t>
    </r>
  </si>
  <si>
    <r>
      <t>Diesel</t>
    </r>
    <r>
      <rPr>
        <sz val="9"/>
        <color theme="1"/>
        <rFont val="Century Gothic"/>
        <family val="2"/>
      </rPr>
      <t xml:space="preserve"> (Equipo de fumigación)</t>
    </r>
  </si>
  <si>
    <r>
      <t xml:space="preserve">Gasolina </t>
    </r>
    <r>
      <rPr>
        <sz val="9"/>
        <color theme="1"/>
        <rFont val="Century Gothic"/>
        <family val="2"/>
      </rPr>
      <t>(Equipo de fumigación y motosierra)</t>
    </r>
  </si>
  <si>
    <t>Aceite para motosierras</t>
  </si>
  <si>
    <t>vienen….</t>
  </si>
  <si>
    <t>pasan ……</t>
  </si>
  <si>
    <t>Mantenimiento realizado por talleres al vehiculo Municipal asignado a la unidad de Riesgo (contrato)</t>
  </si>
  <si>
    <t>Plastico negro (para emergencias)</t>
  </si>
  <si>
    <t>4.  Remoneraciones ISSS-INSAFOR</t>
  </si>
  <si>
    <t>5.  Remoneraciones AFP´S</t>
  </si>
  <si>
    <r>
      <t xml:space="preserve">1.   Sueldos mensuales </t>
    </r>
    <r>
      <rPr>
        <sz val="10"/>
        <rFont val="Bookman Old Style"/>
        <family val="1"/>
      </rPr>
      <t>(5 personas entre ella una vacante)</t>
    </r>
  </si>
  <si>
    <t>Municipio de Nejapa- Departamento de San Salvador</t>
  </si>
  <si>
    <t xml:space="preserve">               Alcalde  Municipal</t>
  </si>
  <si>
    <t xml:space="preserve">       Alcalde Municipal</t>
  </si>
  <si>
    <t>MONTO TOTAL  DE SALARIOS ….</t>
  </si>
  <si>
    <t>Fondos Propios - Aguinaldos</t>
  </si>
  <si>
    <t>MONTO TOTAL DE AGUINALDOS</t>
  </si>
  <si>
    <t>Monto Salario Fodes 75%:</t>
  </si>
  <si>
    <t>Monto funcionamiento Fodes 75%.:</t>
  </si>
  <si>
    <t>Monto Aguinaldo Fondos Propios:</t>
  </si>
  <si>
    <t>SUB-TOTAL FODES 75%</t>
  </si>
  <si>
    <t>MONTO  TOTAL  DE  BIENES Y SERVICIOS</t>
  </si>
  <si>
    <t xml:space="preserve">BIENES Y SERVICIOS ………..   </t>
  </si>
  <si>
    <t>REMUNERACIONES ……………..</t>
  </si>
  <si>
    <t>32.000 habitantes</t>
  </si>
  <si>
    <t>linga de 30 metros</t>
  </si>
  <si>
    <t>Cinta amarilla para precaucion</t>
  </si>
  <si>
    <t xml:space="preserve">Aceite fuera de borda </t>
  </si>
  <si>
    <t>Licda. Carmen Flores Canjura.</t>
  </si>
  <si>
    <t xml:space="preserve">              Ing. Adolfo Barrios.</t>
  </si>
  <si>
    <t xml:space="preserve">       Ing. Adolfo Barrios</t>
  </si>
  <si>
    <t xml:space="preserve">   $ 29.575.25</t>
  </si>
  <si>
    <t>Licda. Carmen Flores Canjura</t>
  </si>
  <si>
    <t xml:space="preserve">     Ing. Adolfo  Rivas Barrios </t>
  </si>
  <si>
    <t>Ing. Adolfo Rivas Barrios</t>
  </si>
  <si>
    <t xml:space="preserve">   Ing. Adolfo Rivas Barrios .</t>
  </si>
  <si>
    <t>Gestión de Riesgo y Desastres del Municipio de Nejapa - 2020 -</t>
  </si>
  <si>
    <t>galones</t>
  </si>
  <si>
    <t>viñas</t>
  </si>
  <si>
    <t>los angelitos y Ardon ,san jose</t>
  </si>
  <si>
    <t>villa nejapa</t>
  </si>
  <si>
    <t>Lot. El Pitarrío</t>
  </si>
  <si>
    <t>los nerios</t>
  </si>
  <si>
    <t>esta unidad mantiene una convocatoria con las instituciones de forma inmediata ante cualquier evento o alerta que se de tanto nacional como municipal todo por llevar acabo planes efectivos y seguros hacia la poblacion.</t>
  </si>
  <si>
    <t xml:space="preserve">la Ley de Protección Civil  prevencion y mitigacion de desastres desde su creacion en agosto del 2005 esta dirigida a todas las municipalidades para trabajar en conjunto con las autoridades estatales del gobierno  todas están obligadas a cooperar en todos los planes tanto contingenciales o por cualquier evento o emergencia que se pudiese dar a nivel nacional o municipal como podrían ser incendios, pandemias, inundaciones, huracanes o terremotos según se clasificación. </t>
  </si>
  <si>
    <t>Encargada de Unidad Gestion y Riesgo</t>
  </si>
  <si>
    <t>$ 70.832.16</t>
  </si>
  <si>
    <t xml:space="preserve">               $39.310.91</t>
  </si>
  <si>
    <t xml:space="preserve">                $29.446.25</t>
  </si>
  <si>
    <t>Capas Inpermeables de 1 pieza(cm,cc)</t>
  </si>
  <si>
    <t>Camara fotografica con memoria</t>
  </si>
  <si>
    <t>Palas punta redonda con mango corto</t>
  </si>
  <si>
    <t>Botas de hule para comisiones</t>
  </si>
  <si>
    <t>Guantes de Cuero</t>
  </si>
  <si>
    <t xml:space="preserve">Casco </t>
  </si>
  <si>
    <t>ferulas espinal y Camilla</t>
  </si>
  <si>
    <t>Gabachas de tela</t>
  </si>
  <si>
    <t>Sombreros (mescal)</t>
  </si>
  <si>
    <t>Lazos de mescal</t>
  </si>
  <si>
    <t>Kamell back</t>
  </si>
  <si>
    <t>Gafas de Proteccion</t>
  </si>
  <si>
    <t>Extintor para Vehiculo</t>
  </si>
  <si>
    <t>Guantes de Latex</t>
  </si>
  <si>
    <t>Caja</t>
  </si>
  <si>
    <t>Alcohol Gel</t>
  </si>
  <si>
    <t>Galon</t>
  </si>
  <si>
    <t>Extintores para las comisiones</t>
  </si>
  <si>
    <t>Capacitaciones y equipamiento en seguridad alimentaria a CCPC</t>
  </si>
  <si>
    <t>Pluviometro</t>
  </si>
  <si>
    <t>Llantas rin #16 (vehículo)</t>
  </si>
  <si>
    <t>Megafono recargable</t>
  </si>
  <si>
    <t>Botiquin (para comisiones comunales)</t>
  </si>
  <si>
    <r>
      <rPr>
        <sz val="10.5"/>
        <color theme="1"/>
        <rFont val="Century Gothic"/>
        <family val="2"/>
      </rPr>
      <t>Bujillas para motosierras</t>
    </r>
    <r>
      <rPr>
        <sz val="10.5"/>
        <color rgb="FFFF0000"/>
        <rFont val="Century Gothic"/>
        <family val="2"/>
      </rPr>
      <t xml:space="preserve"> </t>
    </r>
  </si>
  <si>
    <r>
      <t>Diesel  (vehículo)</t>
    </r>
    <r>
      <rPr>
        <sz val="9"/>
        <color theme="1"/>
        <rFont val="Century Gothic"/>
        <family val="2"/>
      </rPr>
      <t xml:space="preserve"> promedio de 68 galones por mes.</t>
    </r>
  </si>
  <si>
    <t>Cadena para motocierra # 25</t>
  </si>
  <si>
    <r>
      <rPr>
        <sz val="10.5"/>
        <color theme="1"/>
        <rFont val="Century Gothic"/>
        <family val="2"/>
      </rPr>
      <t>Lamparas recargable</t>
    </r>
    <r>
      <rPr>
        <sz val="10.5"/>
        <color rgb="FFFF0000"/>
        <rFont val="Century Gothic"/>
        <family val="2"/>
      </rPr>
      <t>.</t>
    </r>
  </si>
  <si>
    <r>
      <rPr>
        <sz val="10.5"/>
        <color theme="1"/>
        <rFont val="Century Gothic"/>
        <family val="2"/>
      </rPr>
      <t>Carretillas</t>
    </r>
    <r>
      <rPr>
        <sz val="10.5"/>
        <color rgb="FFFF0000"/>
        <rFont val="Century Gothic"/>
        <family val="2"/>
      </rPr>
      <t xml:space="preserve"> </t>
    </r>
  </si>
  <si>
    <t xml:space="preserve">Limas redondas y triangulares </t>
  </si>
  <si>
    <t>Linterna para cabeza</t>
  </si>
  <si>
    <t>Mascarilla por Pandemia(quirurgicas)</t>
  </si>
  <si>
    <t>Radio de Comunicacion</t>
  </si>
  <si>
    <t>Gorras para Campo</t>
  </si>
  <si>
    <t>GESTION DEL RIESGO Y DESASTRES DEL MUNICIPIO DE NEJAPA, 2021.</t>
  </si>
  <si>
    <t>Gestión de Riesgos y Desastres del Municipio de Nejapa - 2021 -</t>
  </si>
  <si>
    <t xml:space="preserve"> PRESUPUESTO 2021</t>
  </si>
  <si>
    <t>Gestión de Riesgo y Desastres del Municipio de Nejapa - 2021 -</t>
  </si>
  <si>
    <t>Gestión de Riesgo y Desastres del Municipio de Nejapa - 2021-</t>
  </si>
  <si>
    <t>2.   Aguinaldo 2021</t>
  </si>
  <si>
    <r>
      <t xml:space="preserve">3.   Beneficios adicionales - bono 2021 ( </t>
    </r>
    <r>
      <rPr>
        <sz val="12"/>
        <color rgb="FFFF0000"/>
        <rFont val="Bookman Old Style"/>
        <family val="1"/>
      </rPr>
      <t xml:space="preserve">2 al año de $30.00 c/u </t>
    </r>
    <r>
      <rPr>
        <sz val="12"/>
        <rFont val="Bookman Old Style"/>
        <family val="1"/>
      </rPr>
      <t>)</t>
    </r>
  </si>
  <si>
    <t xml:space="preserve">el proseso no cambia ya que la vulnerabilidad en el municipio siguen afectado a este , mas sin embargo se procede inmediatamente en la emergencia que se da, con el apoyo de las diversas instituciones </t>
  </si>
  <si>
    <t>la Unidad de Gestion  y Riesgo,seguira con el esfuerzo ya iniciado en las diferentes comunidades del municipio, lograr que sean ellos los protagonistas ante la emergencia  si llegara a  presentarse  en sus comunidades en coordinación con la municipalidad y mantenerlos a estos con los tres enfoques en tema de riesgo,reactivo,correctivo,y prospectivo.</t>
  </si>
  <si>
    <t>desde el plan general,verano,castor,inviernal,belem y contingenciales por pandemias son revisados por la comision municipal y estas se ejecutan según el momento.</t>
  </si>
  <si>
    <t>1-       la  aprobación de este  presupuesto presentado al Concejo Municipal y mantener a la Unidad  de Riesgo , preveer cualquier gasto de emergencia en cualquier evento natural.</t>
  </si>
  <si>
    <t>La comision municipal de proteccion civil de nejapa debe orientar su trabajo para dirigir y ordenar los prosesos de planificacion y ejecucion de planes al no tener recursos internos su deber es gestionar a todo nivel, apoyo para todas las actividades encaminadas a fortalecer a la municipalidad,el deber ser es convocar a diferentes  actores sociales en el quehacer de la comision municipal elaborar proyectos estructurales y no estructurales para la minimizar y  declarar la alerta en el municipio segun el tipo de evento.</t>
  </si>
  <si>
    <t xml:space="preserve"> esta debe operativizar inmediatamente y coordinar con las comisiones comunales y otros actores locales de participacion ciudadana para agilizar todo el apoyo nesesario y a la ves mantener informada a la poblacion ante cualquier evento o emergencia, por tal razon se hace importante tener una carpeta tecnica y social para  la orientacion de los planes a la pronta  respuesta ante un evento en el municipio de nejapa. </t>
  </si>
  <si>
    <t>las comisiones comunales son parte de un papel muy importante en las zonas de vulneravilidad y riesgo por tal razon las capacitaciones a ellas se deben mantener y continuar y con la sensibilizaciónes de estas en las comunidades ya comprometidas para reaccionar activamente en un momento, ante cualquier evento natural  si llegase suceder, se toman las medidas de prevención y precaución para asegurar las vidas de sus habitantes.  por  eso se hace nesesario el proceso de formación, retroalimentacion y equipamiento de las comisiones en las comunidades que se encuentran en zona de vulnerabilidad.</t>
  </si>
  <si>
    <t>2-   retroalimentar de  capacitaciones a las comisiones ya formadas y restruradas ,revisar  en otras comunidades posibilidades de formacion de comisiones comunales</t>
  </si>
  <si>
    <t>3-      Realizar al menos dos simulacros,  con dos diferentes modalidades:  1. Simulacros en la misma comunidad activando las comisiones comunal.   2. Simulacro Municipal, participando todas las instituciones que son parte de las comisiones Municipal con asesoramiento del delegado municipal de la DGPC.</t>
  </si>
  <si>
    <t>el proseso  organizativo de las comisiones comunales y  municipal es la base fundamental para lograr un trabajo en equipo ante un evento o situacion pandemica que se puede originar el municipio con esto se puede lograr una coordinacion municipal,institucional  y comunal ya que la respuesta inmediata debe ser primordial para salvar vidas.</t>
  </si>
  <si>
    <r>
      <rPr>
        <b/>
        <sz val="12"/>
        <rFont val="Bookman Old Style"/>
        <family val="1"/>
      </rPr>
      <t>1-</t>
    </r>
    <r>
      <rPr>
        <sz val="12"/>
        <rFont val="Bookman Old Style"/>
        <family val="1"/>
      </rPr>
      <t xml:space="preserve"> reaccionar  oportunamente ante las comunidades y con las comunidades ante cualquier evento emergencia;  haciendo equipo con la  población que necesite  dicha emergencia. </t>
    </r>
  </si>
  <si>
    <t>2 -</t>
  </si>
  <si>
    <t xml:space="preserve"> Nejapa es un municipio con alto riesgo de vunerabilidad y dentro la historia salvadoreña no se puede obviar los desastres ocurridos con lo que respecta a este municipio, nejapa  ha  experimentado  una  serie  de  eventos  naturales  como depresiones tropicales,incendios,inundaciones, terremotos y deslaves, que  dadas  las  condiciones  de  vulnerabilidad  en  que  vive  la  población salvadoreña  y  en  especial  la  del  municipio,  han  ocasionado  desastres  y  por  consiguiente,fallecidos ,desaparecidos, lesiones y cuantiosos daños en bienes de la población afectada. Asimismo a expensas del crecimiento urbanístico se tiene como eventos particulares de causa antropogénica la contaminación de cuencas y los incendios controlados y no controlados.
A pesar de los esfuerzos de las instituciones en la creación de instrumentos jurídicos todavía existen espacios débiles para la incorporación de elementos que hagan la diferencia en el manejo integral de los eventos que causan desastres, principalmente porque nuestras poblaciones deben de acentuar el cambio para la prevención y preparación para enfrentar eventos y poder identificarlos antes de que sucedan que no se pueden evitar, pero si minimizar.
</t>
  </si>
  <si>
    <t>en el plan general  la comision municipal  revisa lsas emergencias ocurridas  y trata de minimizar otro evento en lo posible revisa cada año a traves de los planes contingenciales la planificacion sirve para prevenir ,ordenar y corregir eventos naturales y antropicos.</t>
  </si>
  <si>
    <t>el concejo municipal aprueba traves del 75% del FODES reorienta parte de ese fondo a esta carpeta tecnica para ser en lo posible los mas rapido en el accionar de una emergencia o evento.</t>
  </si>
  <si>
    <t>la unidad de gestion y riesgo es la parte operativa del proyecto,  mantiene una coordinacion con todas la instituciones en cuanto a prevencion y proteccion se refiere en el municipio de nejapa.</t>
  </si>
  <si>
    <t xml:space="preserve">la aprobación financiera  de parte del concejo municipal es una parte muy vital para el mantenimiento administrativo y operativo de esta unidad y asi resolver  los planes contingenciales  que  la comision municipal elabora hacia la poblacion y coordinar esfuerzos con las comisiones comunales y otros actores comunales para responder ante una emergencia. </t>
  </si>
  <si>
    <t xml:space="preserve">      A su consideración, presentamos a Ustedes la solitud de financiamiento del presente Proyecto  Denominado  "GESTION DE RIESGO Y DESASTRES DEL MUNICIPIO DE NEJAPA 2021"  ubicada en la Av. Eliseo Mijango # 13 – Casa del Joven;  el cual ha sido identificado y autorizado como prioridad por El Concejo Municipal  del Municipio de Nejapa, Departamento de San Salvador.</t>
  </si>
  <si>
    <t>Horas Extraordinarias</t>
  </si>
  <si>
    <t>22/Abril.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</si>
</sst>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8" formatCode="&quot;$&quot;#,##0.00;[Red]\-&quot;$&quot;#,##0.00"/>
    <numFmt numFmtId="44" formatCode="_-&quot;$&quot;* #,##0.00_-;\-&quot;$&quot;* #,##0.00_-;_-&quot;$&quot;* &quot;-&quot;??_-;_-@_-"/>
    <numFmt numFmtId="164" formatCode="&quot;$&quot;#,##0.00_);[Red]\(&quot;$&quot;#,##0.00\)"/>
    <numFmt numFmtId="165" formatCode="_(&quot;$&quot;* #,##0.00_);_(&quot;$&quot;* \(#,##0.00\);_(&quot;$&quot;* &quot;-&quot;??_);_(@_)"/>
    <numFmt numFmtId="166" formatCode="_(* #,##0.00_);_(* \(#,##0.00\);_(* &quot;-&quot;??_);_(@_)"/>
    <numFmt numFmtId="167" formatCode="_(&quot;¢&quot;* #,##0.00_);_(&quot;¢&quot;* \(#,##0.00\);_(&quot;¢&quot;* &quot;-&quot;??_);_(@_)"/>
    <numFmt numFmtId="168" formatCode="0.0"/>
    <numFmt numFmtId="169" formatCode="_([$$-409]* #,##0.00_);_([$$-409]* \(#,##0.00\);_([$$-409]* &quot;-&quot;??_);_(@_)"/>
    <numFmt numFmtId="170" formatCode="_([$$-440A]* #,##0.00_);_([$$-440A]* \(#,##0.00\);_([$$-440A]* &quot;-&quot;??_);_(@_)"/>
    <numFmt numFmtId="171" formatCode="#,##0.000000000000"/>
    <numFmt numFmtId="172" formatCode="_-[$$-409]* #,##0.00_ ;_-[$$-409]* \-#,##0.00\ ;_-[$$-409]* &quot;-&quot;??_ ;_-@_ "/>
    <numFmt numFmtId="173" formatCode="&quot;$&quot;#,##0.00;[Red]&quot;$&quot;#,##0.00"/>
  </numFmts>
  <fonts count="149">
    <font>
      <sz val="10"/>
      <name val="Arial"/>
    </font>
    <font>
      <sz val="10"/>
      <name val="Arial"/>
      <family val="2"/>
    </font>
    <font>
      <b/>
      <sz val="10"/>
      <name val="Arial"/>
      <family val="2"/>
    </font>
    <font>
      <b/>
      <sz val="10"/>
      <name val="Arial Rounded MT Bold"/>
      <family val="2"/>
    </font>
    <font>
      <sz val="10"/>
      <name val="Arial"/>
      <family val="2"/>
    </font>
    <font>
      <sz val="8"/>
      <name val="Arial"/>
      <family val="2"/>
    </font>
    <font>
      <sz val="11"/>
      <name val="Agency FB"/>
      <family val="2"/>
    </font>
    <font>
      <sz val="8"/>
      <name val="Arial"/>
      <family val="2"/>
    </font>
    <font>
      <b/>
      <sz val="10"/>
      <color indexed="9"/>
      <name val="Arial"/>
      <family val="2"/>
    </font>
    <font>
      <b/>
      <sz val="12"/>
      <name val="Arial"/>
      <family val="2"/>
    </font>
    <font>
      <sz val="11"/>
      <name val="Arial"/>
      <family val="2"/>
    </font>
    <font>
      <sz val="11"/>
      <name val="Bernard MT Condensed"/>
      <family val="1"/>
    </font>
    <font>
      <b/>
      <sz val="11"/>
      <name val="Arial"/>
      <family val="2"/>
    </font>
    <font>
      <sz val="11"/>
      <name val="Arial"/>
      <family val="2"/>
    </font>
    <font>
      <sz val="11"/>
      <name val="Umbra BT"/>
    </font>
    <font>
      <sz val="11"/>
      <name val="Century Schoolbook"/>
      <family val="1"/>
    </font>
    <font>
      <b/>
      <sz val="11"/>
      <name val="Arial Narrow"/>
      <family val="2"/>
    </font>
    <font>
      <sz val="11"/>
      <name val="Arial Rounded MT Bold"/>
      <family val="2"/>
    </font>
    <font>
      <sz val="11"/>
      <name val="Wingdings"/>
      <charset val="2"/>
    </font>
    <font>
      <b/>
      <sz val="11"/>
      <color indexed="9"/>
      <name val="Arial"/>
      <family val="2"/>
    </font>
    <font>
      <sz val="11"/>
      <color indexed="9"/>
      <name val="Arial"/>
      <family val="2"/>
    </font>
    <font>
      <sz val="11"/>
      <name val="Arial Narrow"/>
      <family val="2"/>
    </font>
    <font>
      <b/>
      <sz val="11"/>
      <name val="Arial Rounded MT Bold"/>
      <family val="2"/>
    </font>
    <font>
      <sz val="9"/>
      <name val="GDT"/>
    </font>
    <font>
      <b/>
      <sz val="9"/>
      <name val="GDT"/>
    </font>
    <font>
      <b/>
      <sz val="9"/>
      <name val="Arial"/>
      <family val="2"/>
    </font>
    <font>
      <b/>
      <sz val="12"/>
      <name val="Baskerville Old Face"/>
      <family val="1"/>
    </font>
    <font>
      <b/>
      <sz val="10"/>
      <name val="Baskerville Old Face"/>
      <family val="1"/>
    </font>
    <font>
      <sz val="10"/>
      <name val="Baskerville Old Face"/>
      <family val="1"/>
    </font>
    <font>
      <b/>
      <sz val="11"/>
      <name val="Baskerville Old Face"/>
      <family val="1"/>
    </font>
    <font>
      <sz val="12"/>
      <name val="Arial"/>
      <family val="2"/>
    </font>
    <font>
      <sz val="14"/>
      <name val="Arial"/>
      <family val="2"/>
    </font>
    <font>
      <u/>
      <sz val="14"/>
      <color indexed="10"/>
      <name val="Elephant"/>
      <family val="1"/>
    </font>
    <font>
      <sz val="9"/>
      <name val="Arial"/>
      <family val="2"/>
    </font>
    <font>
      <sz val="9"/>
      <name val="Arial Narrow"/>
      <family val="2"/>
    </font>
    <font>
      <b/>
      <sz val="10"/>
      <name val="Arial Narrow"/>
      <family val="2"/>
    </font>
    <font>
      <sz val="10"/>
      <name val="Arial Narrow"/>
      <family val="2"/>
    </font>
    <font>
      <sz val="9"/>
      <name val="Tw Cen MT"/>
      <family val="2"/>
    </font>
    <font>
      <sz val="10"/>
      <name val="Tw Cen MT"/>
      <family val="2"/>
    </font>
    <font>
      <sz val="11"/>
      <name val="Tw Cen MT"/>
      <family val="2"/>
    </font>
    <font>
      <b/>
      <sz val="12"/>
      <name val="Arial Narrow"/>
      <family val="2"/>
    </font>
    <font>
      <sz val="10"/>
      <name val="Benguiat Bk BT"/>
    </font>
    <font>
      <b/>
      <i/>
      <sz val="11"/>
      <name val="Arial"/>
      <family val="2"/>
    </font>
    <font>
      <b/>
      <i/>
      <sz val="11"/>
      <name val="Tw Cen MT"/>
      <family val="2"/>
    </font>
    <font>
      <b/>
      <i/>
      <u/>
      <sz val="11"/>
      <name val="Arial"/>
      <family val="2"/>
    </font>
    <font>
      <b/>
      <sz val="14"/>
      <name val="Baskerville Old Face"/>
      <family val="1"/>
    </font>
    <font>
      <sz val="12"/>
      <color indexed="63"/>
      <name val="Arial"/>
      <family val="2"/>
    </font>
    <font>
      <b/>
      <sz val="12"/>
      <name val="BankGothic Lt BT"/>
      <family val="2"/>
    </font>
    <font>
      <sz val="12"/>
      <name val="Century Gothic"/>
      <family val="2"/>
    </font>
    <font>
      <sz val="12"/>
      <name val="Bookman Old Style"/>
      <family val="1"/>
    </font>
    <font>
      <b/>
      <sz val="12"/>
      <color theme="3"/>
      <name val="Arial"/>
      <family val="2"/>
    </font>
    <font>
      <sz val="10"/>
      <name val="Arial"/>
      <family val="2"/>
    </font>
    <font>
      <sz val="11"/>
      <color theme="5" tint="-0.249977111117893"/>
      <name val="Arial Narrow"/>
      <family val="2"/>
    </font>
    <font>
      <sz val="10"/>
      <name val="Arial"/>
      <family val="2"/>
    </font>
    <font>
      <sz val="10"/>
      <color theme="1"/>
      <name val="Arial"/>
      <family val="2"/>
    </font>
    <font>
      <sz val="10"/>
      <name val="Century Gothic"/>
      <family val="2"/>
    </font>
    <font>
      <sz val="12"/>
      <name val="Bodoni MT"/>
      <family val="1"/>
    </font>
    <font>
      <sz val="10"/>
      <name val="Bodoni MT"/>
      <family val="1"/>
    </font>
    <font>
      <sz val="11"/>
      <name val="Bodoni MT"/>
      <family val="1"/>
    </font>
    <font>
      <b/>
      <sz val="12"/>
      <color theme="3"/>
      <name val="Bookman Old Style"/>
      <family val="1"/>
    </font>
    <font>
      <sz val="11"/>
      <name val="Bookman Old Style"/>
      <family val="1"/>
    </font>
    <font>
      <b/>
      <sz val="12"/>
      <color theme="4" tint="-0.249977111117893"/>
      <name val="Bookman Old Style"/>
      <family val="1"/>
    </font>
    <font>
      <sz val="12"/>
      <color indexed="63"/>
      <name val="Bookman Old Style"/>
      <family val="1"/>
    </font>
    <font>
      <b/>
      <sz val="14"/>
      <color theme="1"/>
      <name val="Bookman Old Style"/>
      <family val="1"/>
    </font>
    <font>
      <sz val="11"/>
      <color theme="1"/>
      <name val="Bookman Old Style"/>
      <family val="1"/>
    </font>
    <font>
      <sz val="20"/>
      <color theme="5" tint="-0.249977111117893"/>
      <name val="Aharoni"/>
    </font>
    <font>
      <sz val="10"/>
      <name val="Aharoni"/>
    </font>
    <font>
      <i/>
      <sz val="12"/>
      <name val="Aharoni"/>
    </font>
    <font>
      <sz val="12"/>
      <color indexed="53"/>
      <name val="Aharoni"/>
    </font>
    <font>
      <b/>
      <sz val="12"/>
      <name val="Bodoni MT"/>
      <family val="1"/>
    </font>
    <font>
      <b/>
      <sz val="14"/>
      <name val="Bodoni MT"/>
      <family val="1"/>
    </font>
    <font>
      <sz val="9"/>
      <name val="Bodoni MT"/>
      <family val="1"/>
    </font>
    <font>
      <sz val="8"/>
      <name val="Bodoni MT"/>
      <family val="1"/>
    </font>
    <font>
      <b/>
      <sz val="11"/>
      <name val="Bodoni MT"/>
      <family val="1"/>
    </font>
    <font>
      <b/>
      <sz val="12"/>
      <name val="Bookman Old Style"/>
      <family val="1"/>
    </font>
    <font>
      <b/>
      <sz val="11"/>
      <name val="Bookman Old Style"/>
      <family val="1"/>
    </font>
    <font>
      <b/>
      <sz val="10"/>
      <name val="Century Gothic"/>
      <family val="2"/>
    </font>
    <font>
      <b/>
      <sz val="18"/>
      <name val="BankGothic Md BT"/>
      <family val="2"/>
    </font>
    <font>
      <sz val="10"/>
      <name val="Bookman Old Style"/>
      <family val="1"/>
    </font>
    <font>
      <b/>
      <sz val="14"/>
      <name val="Bookman Old Style"/>
      <family val="1"/>
    </font>
    <font>
      <b/>
      <sz val="9"/>
      <name val="Bookman Old Style"/>
      <family val="1"/>
    </font>
    <font>
      <b/>
      <sz val="10"/>
      <name val="Bookman Old Style"/>
      <family val="1"/>
    </font>
    <font>
      <sz val="9"/>
      <name val="Bookman Old Style"/>
      <family val="1"/>
    </font>
    <font>
      <sz val="14"/>
      <name val="Cambria"/>
      <family val="1"/>
      <scheme val="major"/>
    </font>
    <font>
      <sz val="18"/>
      <name val="Cambria"/>
      <family val="1"/>
      <scheme val="major"/>
    </font>
    <font>
      <sz val="10"/>
      <name val="Cambria"/>
      <family val="1"/>
      <scheme val="major"/>
    </font>
    <font>
      <b/>
      <sz val="14"/>
      <name val="Cambria"/>
      <family val="1"/>
      <scheme val="major"/>
    </font>
    <font>
      <sz val="13"/>
      <name val="Cambria"/>
      <family val="1"/>
      <scheme val="major"/>
    </font>
    <font>
      <sz val="20"/>
      <name val="BankGothic Md BT"/>
      <family val="2"/>
    </font>
    <font>
      <b/>
      <sz val="13"/>
      <name val="Baskerville Old Face"/>
      <family val="1"/>
    </font>
    <font>
      <sz val="13"/>
      <name val="Arial"/>
      <family val="2"/>
    </font>
    <font>
      <b/>
      <sz val="16"/>
      <name val="Batang"/>
      <family val="1"/>
    </font>
    <font>
      <b/>
      <sz val="16"/>
      <name val="BankGothic Md BT"/>
      <family val="2"/>
    </font>
    <font>
      <b/>
      <sz val="11"/>
      <color theme="1"/>
      <name val="Cambria"/>
      <family val="1"/>
    </font>
    <font>
      <sz val="11"/>
      <color theme="1"/>
      <name val="Cambria"/>
      <family val="1"/>
    </font>
    <font>
      <b/>
      <sz val="18"/>
      <color theme="1"/>
      <name val="Cambria"/>
      <family val="1"/>
    </font>
    <font>
      <b/>
      <sz val="20"/>
      <color theme="1"/>
      <name val="Cambria"/>
      <family val="1"/>
    </font>
    <font>
      <sz val="12"/>
      <color theme="1"/>
      <name val="Bookman Old Style"/>
      <family val="1"/>
    </font>
    <font>
      <sz val="10"/>
      <color theme="1"/>
      <name val="Bookman Old Style"/>
      <family val="1"/>
    </font>
    <font>
      <sz val="14"/>
      <color theme="1"/>
      <name val="Cambria"/>
      <family val="1"/>
      <scheme val="major"/>
    </font>
    <font>
      <sz val="16"/>
      <color theme="1"/>
      <name val="Cambria"/>
      <family val="1"/>
      <scheme val="major"/>
    </font>
    <font>
      <sz val="10"/>
      <color theme="1"/>
      <name val="Cambria"/>
      <family val="1"/>
      <scheme val="major"/>
    </font>
    <font>
      <u/>
      <sz val="14"/>
      <color theme="1"/>
      <name val="Cambria"/>
      <family val="1"/>
      <scheme val="major"/>
    </font>
    <font>
      <sz val="11"/>
      <color theme="1"/>
      <name val="Cambria"/>
      <family val="1"/>
      <scheme val="major"/>
    </font>
    <font>
      <sz val="12"/>
      <color theme="1"/>
      <name val="Cambria"/>
      <family val="1"/>
      <scheme val="major"/>
    </font>
    <font>
      <sz val="13"/>
      <color theme="1"/>
      <name val="Cambria"/>
      <family val="1"/>
      <scheme val="major"/>
    </font>
    <font>
      <sz val="9"/>
      <color theme="1"/>
      <name val="Cambria"/>
      <family val="1"/>
      <scheme val="major"/>
    </font>
    <font>
      <sz val="9"/>
      <color indexed="18"/>
      <name val="Cambria"/>
      <family val="1"/>
      <scheme val="major"/>
    </font>
    <font>
      <sz val="12"/>
      <color indexed="56"/>
      <name val="Cambria"/>
      <family val="1"/>
      <scheme val="major"/>
    </font>
    <font>
      <b/>
      <sz val="9"/>
      <name val="Century Gothic"/>
      <family val="2"/>
    </font>
    <font>
      <b/>
      <sz val="12"/>
      <name val="Century Gothic"/>
      <family val="2"/>
    </font>
    <font>
      <sz val="9"/>
      <name val="Century Gothic"/>
      <family val="2"/>
    </font>
    <font>
      <sz val="10.5"/>
      <name val="Bookman Old Style"/>
      <family val="1"/>
    </font>
    <font>
      <sz val="12"/>
      <color theme="1"/>
      <name val="Century Gothic"/>
      <family val="2"/>
    </font>
    <font>
      <sz val="14"/>
      <color theme="1"/>
      <name val="Century Gothic"/>
      <family val="2"/>
    </font>
    <font>
      <b/>
      <sz val="12"/>
      <color theme="1"/>
      <name val="Century Gothic"/>
      <family val="2"/>
    </font>
    <font>
      <sz val="10"/>
      <color theme="1"/>
      <name val="Century Gothic"/>
      <family val="2"/>
    </font>
    <font>
      <sz val="8"/>
      <color theme="1"/>
      <name val="Cambria"/>
      <family val="1"/>
      <scheme val="major"/>
    </font>
    <font>
      <b/>
      <sz val="20"/>
      <color theme="9" tint="-0.249977111117893"/>
      <name val="Cambria"/>
      <family val="1"/>
      <scheme val="major"/>
    </font>
    <font>
      <b/>
      <sz val="12"/>
      <color theme="3"/>
      <name val="Century Gothic"/>
      <family val="2"/>
    </font>
    <font>
      <b/>
      <sz val="12"/>
      <color theme="4" tint="-0.249977111117893"/>
      <name val="Century Gothic"/>
      <family val="2"/>
    </font>
    <font>
      <sz val="12"/>
      <color indexed="63"/>
      <name val="Century Gothic"/>
      <family val="2"/>
    </font>
    <font>
      <sz val="8"/>
      <name val="Century Gothic"/>
      <family val="2"/>
    </font>
    <font>
      <sz val="16"/>
      <name val="Bookman Old Style"/>
      <family val="1"/>
    </font>
    <font>
      <sz val="9"/>
      <color theme="1"/>
      <name val="Century Gothic"/>
      <family val="2"/>
    </font>
    <font>
      <b/>
      <sz val="9"/>
      <color theme="1"/>
      <name val="Century Gothic"/>
      <family val="2"/>
    </font>
    <font>
      <b/>
      <sz val="10.5"/>
      <color theme="1"/>
      <name val="Century Gothic"/>
      <family val="2"/>
    </font>
    <font>
      <b/>
      <sz val="10.5"/>
      <name val="Century Gothic"/>
      <family val="2"/>
    </font>
    <font>
      <sz val="10.5"/>
      <name val="Century Gothic"/>
      <family val="2"/>
    </font>
    <font>
      <sz val="10.5"/>
      <color theme="1"/>
      <name val="Century Gothic"/>
      <family val="2"/>
    </font>
    <font>
      <i/>
      <sz val="10.5"/>
      <color theme="1"/>
      <name val="Century Gothic"/>
      <family val="2"/>
    </font>
    <font>
      <b/>
      <sz val="9"/>
      <color theme="1"/>
      <name val="Cambria"/>
      <family val="1"/>
    </font>
    <font>
      <b/>
      <sz val="14"/>
      <color theme="1"/>
      <name val="Cambria"/>
      <family val="1"/>
    </font>
    <font>
      <b/>
      <sz val="13"/>
      <color theme="1"/>
      <name val="Bookman Old Style"/>
      <family val="1"/>
    </font>
    <font>
      <b/>
      <sz val="20"/>
      <color theme="6" tint="-0.249977111117893"/>
      <name val="Cambria"/>
      <family val="1"/>
      <scheme val="major"/>
    </font>
    <font>
      <b/>
      <sz val="18"/>
      <color theme="6" tint="-0.249977111117893"/>
      <name val="Cambria"/>
      <family val="1"/>
      <scheme val="major"/>
    </font>
    <font>
      <sz val="16"/>
      <color theme="6" tint="-0.249977111117893"/>
      <name val="Cambria"/>
      <family val="1"/>
      <scheme val="major"/>
    </font>
    <font>
      <sz val="20"/>
      <color theme="1"/>
      <name val="Aharoni"/>
    </font>
    <font>
      <b/>
      <sz val="20"/>
      <color theme="6"/>
      <name val="Cambria"/>
      <family val="1"/>
      <scheme val="major"/>
    </font>
    <font>
      <sz val="14"/>
      <color theme="6"/>
      <name val="Cambria"/>
      <family val="1"/>
      <scheme val="major"/>
    </font>
    <font>
      <sz val="16"/>
      <color theme="6"/>
      <name val="Cambria"/>
      <family val="1"/>
      <scheme val="major"/>
    </font>
    <font>
      <b/>
      <sz val="14"/>
      <color theme="6"/>
      <name val="Century Gothic"/>
      <family val="2"/>
    </font>
    <font>
      <b/>
      <sz val="20"/>
      <color rgb="FFFF0000"/>
      <name val="Castellar"/>
      <family val="1"/>
    </font>
    <font>
      <sz val="16"/>
      <color rgb="FFFF0000"/>
      <name val="Cambria"/>
      <family val="1"/>
      <scheme val="major"/>
    </font>
    <font>
      <sz val="12"/>
      <color rgb="FFFF0000"/>
      <name val="Century Gothic"/>
      <family val="2"/>
    </font>
    <font>
      <sz val="10.5"/>
      <color rgb="FFFF0000"/>
      <name val="Century Gothic"/>
      <family val="2"/>
    </font>
    <font>
      <b/>
      <sz val="10.5"/>
      <color rgb="FFFF0000"/>
      <name val="Century Gothic"/>
      <family val="2"/>
    </font>
    <font>
      <sz val="12"/>
      <color rgb="FFFF0000"/>
      <name val="Bookman Old Style"/>
      <family val="1"/>
    </font>
    <font>
      <b/>
      <sz val="10"/>
      <color theme="1"/>
      <name val="Arial"/>
      <family val="2"/>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theme="0"/>
      </patternFill>
    </fill>
    <fill>
      <patternFill patternType="lightUp">
        <fgColor theme="0"/>
      </patternFill>
    </fill>
    <fill>
      <patternFill patternType="gray125">
        <fgColor theme="0"/>
        <bgColor indexed="9"/>
      </patternFill>
    </fill>
    <fill>
      <patternFill patternType="solid">
        <fgColor indexed="9"/>
        <bgColor indexed="30"/>
      </patternFill>
    </fill>
    <fill>
      <patternFill patternType="solid">
        <fgColor indexed="9"/>
        <bgColor theme="0"/>
      </patternFill>
    </fill>
    <fill>
      <patternFill patternType="solid">
        <fgColor indexed="65"/>
        <bgColor theme="0"/>
      </patternFill>
    </fill>
    <fill>
      <patternFill patternType="lightGrid">
        <fgColor indexed="30"/>
        <bgColor indexed="9"/>
      </patternFill>
    </fill>
    <fill>
      <patternFill patternType="solid">
        <fgColor rgb="FFFFFFFF"/>
        <bgColor indexed="64"/>
      </patternFill>
    </fill>
    <fill>
      <patternFill patternType="solid">
        <fgColor rgb="FFFFFF00"/>
        <bgColor indexed="64"/>
      </patternFill>
    </fill>
    <fill>
      <patternFill patternType="solid">
        <fgColor rgb="FF99FF33"/>
        <bgColor indexed="64"/>
      </patternFill>
    </fill>
    <fill>
      <patternFill patternType="solid">
        <fgColor theme="0" tint="-4.9989318521683403E-2"/>
        <bgColor theme="0"/>
      </patternFill>
    </fill>
    <fill>
      <patternFill patternType="solid">
        <fgColor rgb="FFFFC000"/>
        <bgColor indexed="64"/>
      </patternFill>
    </fill>
    <fill>
      <patternFill patternType="solid">
        <fgColor theme="9" tint="0.79998168889431442"/>
        <bgColor indexed="64"/>
      </patternFill>
    </fill>
    <fill>
      <patternFill patternType="lightUp">
        <fgColor rgb="FFFF0000"/>
        <bgColor theme="0"/>
      </patternFill>
    </fill>
  </fills>
  <borders count="132">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23"/>
      </left>
      <right/>
      <top style="thin">
        <color indexed="23"/>
      </top>
      <bottom style="thin">
        <color indexed="23"/>
      </bottom>
      <diagonal/>
    </border>
    <border>
      <left style="thin">
        <color indexed="64"/>
      </left>
      <right/>
      <top style="medium">
        <color indexed="64"/>
      </top>
      <bottom style="thin">
        <color indexed="23"/>
      </bottom>
      <diagonal/>
    </border>
    <border>
      <left/>
      <right/>
      <top style="medium">
        <color indexed="64"/>
      </top>
      <bottom style="thin">
        <color indexed="23"/>
      </bottom>
      <diagonal/>
    </border>
    <border>
      <left/>
      <right style="medium">
        <color indexed="64"/>
      </right>
      <top style="medium">
        <color indexed="64"/>
      </top>
      <bottom style="thin">
        <color indexed="23"/>
      </bottom>
      <diagonal/>
    </border>
    <border>
      <left style="thin">
        <color indexed="23"/>
      </left>
      <right/>
      <top style="thin">
        <color indexed="23"/>
      </top>
      <bottom style="medium">
        <color indexed="64"/>
      </bottom>
      <diagonal/>
    </border>
    <border>
      <left/>
      <right/>
      <top/>
      <bottom style="double">
        <color indexed="64"/>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right/>
      <top style="thin">
        <color indexed="23"/>
      </top>
      <bottom style="medium">
        <color indexed="64"/>
      </bottom>
      <diagonal/>
    </border>
    <border>
      <left/>
      <right style="medium">
        <color indexed="64"/>
      </right>
      <top style="thin">
        <color indexed="23"/>
      </top>
      <bottom style="medium">
        <color indexed="64"/>
      </bottom>
      <diagonal/>
    </border>
    <border>
      <left/>
      <right style="thin">
        <color indexed="64"/>
      </right>
      <top style="medium">
        <color indexed="64"/>
      </top>
      <bottom/>
      <diagonal/>
    </border>
    <border>
      <left/>
      <right/>
      <top style="thin">
        <color indexed="64"/>
      </top>
      <bottom style="double">
        <color indexed="64"/>
      </bottom>
      <diagonal/>
    </border>
    <border>
      <left style="double">
        <color rgb="FFC00000"/>
      </left>
      <right/>
      <top/>
      <bottom/>
      <diagonal/>
    </border>
    <border>
      <left/>
      <right style="double">
        <color rgb="FFC00000"/>
      </right>
      <top/>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thin">
        <color indexed="64"/>
      </right>
      <top style="hair">
        <color theme="1" tint="0.499984740745262"/>
      </top>
      <bottom style="hair">
        <color theme="1" tint="0.499984740745262"/>
      </bottom>
      <diagonal/>
    </border>
    <border>
      <left style="thin">
        <color indexed="64"/>
      </left>
      <right style="hair">
        <color theme="1" tint="0.499984740745262"/>
      </right>
      <top style="hair">
        <color theme="1" tint="0.499984740745262"/>
      </top>
      <bottom style="hair">
        <color theme="1" tint="0.499984740745262"/>
      </bottom>
      <diagonal/>
    </border>
    <border>
      <left style="hair">
        <color theme="1" tint="0.499984740745262"/>
      </left>
      <right style="thin">
        <color indexed="64"/>
      </right>
      <top style="hair">
        <color theme="1" tint="0.499984740745262"/>
      </top>
      <bottom style="thin">
        <color indexed="64"/>
      </bottom>
      <diagonal/>
    </border>
    <border>
      <left style="thin">
        <color indexed="64"/>
      </left>
      <right style="hair">
        <color theme="1" tint="0.499984740745262"/>
      </right>
      <top style="hair">
        <color theme="1" tint="0.499984740745262"/>
      </top>
      <bottom style="thin">
        <color indexed="64"/>
      </bottom>
      <diagonal/>
    </border>
    <border>
      <left style="hair">
        <color theme="1" tint="0.499984740745262"/>
      </left>
      <right style="hair">
        <color theme="1" tint="0.499984740745262"/>
      </right>
      <top style="hair">
        <color theme="1" tint="0.49998474074526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theme="1" tint="0.499984740745262"/>
      </right>
      <top style="hair">
        <color theme="1" tint="0.499984740745262"/>
      </top>
      <bottom/>
      <diagonal/>
    </border>
    <border>
      <left style="hair">
        <color theme="1" tint="0.499984740745262"/>
      </left>
      <right style="hair">
        <color theme="1" tint="0.499984740745262"/>
      </right>
      <top style="hair">
        <color theme="1" tint="0.499984740745262"/>
      </top>
      <bottom/>
      <diagonal/>
    </border>
    <border>
      <left style="hair">
        <color theme="1" tint="0.499984740745262"/>
      </left>
      <right style="thin">
        <color indexed="64"/>
      </right>
      <top style="hair">
        <color theme="1" tint="0.499984740745262"/>
      </top>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style="medium">
        <color indexed="64"/>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theme="4" tint="-0.24994659260841701"/>
      </left>
      <right/>
      <top style="double">
        <color theme="4" tint="-0.24994659260841701"/>
      </top>
      <bottom/>
      <diagonal/>
    </border>
    <border>
      <left/>
      <right/>
      <top style="double">
        <color theme="4" tint="-0.24994659260841701"/>
      </top>
      <bottom/>
      <diagonal/>
    </border>
    <border>
      <left/>
      <right style="double">
        <color theme="4" tint="-0.24994659260841701"/>
      </right>
      <top style="double">
        <color theme="4" tint="-0.24994659260841701"/>
      </top>
      <bottom/>
      <diagonal/>
    </border>
    <border>
      <left style="double">
        <color theme="4" tint="-0.24994659260841701"/>
      </left>
      <right/>
      <top/>
      <bottom/>
      <diagonal/>
    </border>
    <border>
      <left/>
      <right style="double">
        <color theme="4" tint="-0.24994659260841701"/>
      </right>
      <top/>
      <bottom/>
      <diagonal/>
    </border>
    <border>
      <left style="double">
        <color theme="4" tint="-0.24994659260841701"/>
      </left>
      <right/>
      <top/>
      <bottom style="thin">
        <color indexed="64"/>
      </bottom>
      <diagonal/>
    </border>
    <border>
      <left/>
      <right style="double">
        <color theme="4" tint="-0.24994659260841701"/>
      </right>
      <top/>
      <bottom style="thin">
        <color indexed="64"/>
      </bottom>
      <diagonal/>
    </border>
    <border>
      <left style="double">
        <color theme="4" tint="-0.24994659260841701"/>
      </left>
      <right/>
      <top/>
      <bottom style="double">
        <color theme="4" tint="-0.24994659260841701"/>
      </bottom>
      <diagonal/>
    </border>
    <border>
      <left/>
      <right/>
      <top/>
      <bottom style="double">
        <color theme="4" tint="-0.24994659260841701"/>
      </bottom>
      <diagonal/>
    </border>
    <border>
      <left/>
      <right style="double">
        <color theme="4" tint="-0.24994659260841701"/>
      </right>
      <top/>
      <bottom style="double">
        <color theme="4" tint="-0.24994659260841701"/>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double">
        <color rgb="FFC00000"/>
      </left>
      <right/>
      <top style="double">
        <color rgb="FFC00000"/>
      </top>
      <bottom style="thin">
        <color indexed="64"/>
      </bottom>
      <diagonal/>
    </border>
    <border>
      <left/>
      <right/>
      <top style="double">
        <color rgb="FFC00000"/>
      </top>
      <bottom style="thin">
        <color indexed="64"/>
      </bottom>
      <diagonal/>
    </border>
    <border>
      <left/>
      <right style="double">
        <color rgb="FFC00000"/>
      </right>
      <top style="double">
        <color rgb="FFC00000"/>
      </top>
      <bottom style="thin">
        <color indexed="64"/>
      </bottom>
      <diagonal/>
    </border>
    <border>
      <left style="double">
        <color rgb="FFC00000"/>
      </left>
      <right/>
      <top/>
      <bottom style="double">
        <color rgb="FFC00000"/>
      </bottom>
      <diagonal/>
    </border>
    <border>
      <left/>
      <right/>
      <top/>
      <bottom style="double">
        <color rgb="FFC00000"/>
      </bottom>
      <diagonal/>
    </border>
    <border>
      <left/>
      <right style="double">
        <color rgb="FFC00000"/>
      </right>
      <top/>
      <bottom style="double">
        <color rgb="FFC00000"/>
      </bottom>
      <diagonal/>
    </border>
    <border>
      <left/>
      <right style="hair">
        <color theme="1" tint="0.499984740745262"/>
      </right>
      <top style="hair">
        <color theme="1" tint="0.499984740745262"/>
      </top>
      <bottom/>
      <diagonal/>
    </border>
    <border>
      <left style="hair">
        <color theme="1" tint="0.499984740745262"/>
      </left>
      <right/>
      <top style="hair">
        <color theme="1" tint="0.499984740745262"/>
      </top>
      <bottom/>
      <diagonal/>
    </border>
    <border>
      <left style="hair">
        <color theme="1" tint="0.499984740745262"/>
      </left>
      <right style="thin">
        <color indexed="64"/>
      </right>
      <top/>
      <bottom/>
      <diagonal/>
    </border>
    <border>
      <left style="hair">
        <color theme="1" tint="0.499984740745262"/>
      </left>
      <right style="hair">
        <color theme="1" tint="0.499984740745262"/>
      </right>
      <top/>
      <bottom/>
      <diagonal/>
    </border>
    <border>
      <left style="medium">
        <color indexed="64"/>
      </left>
      <right style="hair">
        <color theme="1" tint="0.499984740745262"/>
      </right>
      <top style="medium">
        <color indexed="64"/>
      </top>
      <bottom style="medium">
        <color indexed="64"/>
      </bottom>
      <diagonal/>
    </border>
    <border>
      <left style="hair">
        <color theme="1" tint="0.499984740745262"/>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double">
        <color theme="4" tint="-0.24994659260841701"/>
      </left>
      <right/>
      <top/>
      <bottom style="double">
        <color indexed="64"/>
      </bottom>
      <diagonal/>
    </border>
    <border>
      <left/>
      <right style="double">
        <color theme="4" tint="-0.24994659260841701"/>
      </right>
      <top/>
      <bottom style="double">
        <color indexed="64"/>
      </bottom>
      <diagonal/>
    </border>
    <border>
      <left style="double">
        <color theme="9" tint="-0.249977111117893"/>
      </left>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dotted">
        <color indexed="64"/>
      </right>
      <top style="dotted">
        <color indexed="64"/>
      </top>
      <bottom style="medium">
        <color indexed="64"/>
      </bottom>
      <diagonal/>
    </border>
    <border>
      <left/>
      <right style="hair">
        <color theme="1" tint="0.499984740745262"/>
      </right>
      <top/>
      <bottom/>
      <diagonal/>
    </border>
    <border>
      <left style="hair">
        <color theme="1" tint="0.499984740745262"/>
      </left>
      <right/>
      <top/>
      <bottom/>
      <diagonal/>
    </border>
    <border>
      <left style="hair">
        <color theme="1" tint="0.499984740745262"/>
      </left>
      <right style="hair">
        <color theme="1" tint="0.499984740745262"/>
      </right>
      <top/>
      <bottom style="hair">
        <color theme="1" tint="0.499984740745262"/>
      </bottom>
      <diagonal/>
    </border>
  </borders>
  <cellStyleXfs count="7">
    <xf numFmtId="0" fontId="0" fillId="0" borderId="0">
      <alignment vertical="top"/>
    </xf>
    <xf numFmtId="165" fontId="51" fillId="0" borderId="0" applyFont="0" applyFill="0" applyBorder="0" applyAlignment="0" applyProtection="0"/>
    <xf numFmtId="166" fontId="53" fillId="0" borderId="0" applyFont="0" applyFill="0" applyBorder="0" applyAlignment="0" applyProtection="0"/>
    <xf numFmtId="0" fontId="1" fillId="0" borderId="0"/>
    <xf numFmtId="0" fontId="1" fillId="0" borderId="0">
      <alignment vertical="top"/>
    </xf>
    <xf numFmtId="165" fontId="1" fillId="0" borderId="0" applyFont="0" applyFill="0" applyBorder="0" applyAlignment="0" applyProtection="0"/>
    <xf numFmtId="166" fontId="1" fillId="0" borderId="0" applyFont="0" applyFill="0" applyBorder="0" applyAlignment="0" applyProtection="0"/>
  </cellStyleXfs>
  <cellXfs count="669">
    <xf numFmtId="0" fontId="0" fillId="0" borderId="0" xfId="0" applyAlignment="1"/>
    <xf numFmtId="0" fontId="2" fillId="0" borderId="0" xfId="0" applyFont="1" applyAlignment="1"/>
    <xf numFmtId="0" fontId="0" fillId="0" borderId="0" xfId="0" applyBorder="1" applyAlignment="1"/>
    <xf numFmtId="0" fontId="3" fillId="0" borderId="0" xfId="0" applyFont="1" applyBorder="1" applyAlignment="1"/>
    <xf numFmtId="0" fontId="4" fillId="0" borderId="0" xfId="0" applyFont="1" applyAlignment="1"/>
    <xf numFmtId="0" fontId="6" fillId="0" borderId="0" xfId="0" applyFont="1" applyFill="1" applyBorder="1" applyAlignment="1">
      <alignment horizontal="center"/>
    </xf>
    <xf numFmtId="0" fontId="6" fillId="0" borderId="0" xfId="0" applyFont="1" applyFill="1" applyBorder="1" applyAlignment="1"/>
    <xf numFmtId="167" fontId="6" fillId="0" borderId="0" xfId="0" applyNumberFormat="1" applyFont="1" applyFill="1" applyBorder="1" applyAlignment="1">
      <alignment horizontal="right"/>
    </xf>
    <xf numFmtId="168" fontId="6" fillId="0" borderId="0" xfId="0" applyNumberFormat="1" applyFont="1" applyFill="1" applyBorder="1" applyAlignment="1">
      <alignment horizontal="center"/>
    </xf>
    <xf numFmtId="2" fontId="6" fillId="0" borderId="0" xfId="0" applyNumberFormat="1" applyFont="1" applyFill="1" applyBorder="1" applyAlignment="1">
      <alignment horizontal="center"/>
    </xf>
    <xf numFmtId="4" fontId="6" fillId="0" borderId="0" xfId="0" applyNumberFormat="1" applyFont="1" applyFill="1" applyBorder="1" applyAlignment="1">
      <alignment horizontal="right"/>
    </xf>
    <xf numFmtId="0" fontId="10" fillId="0" borderId="0" xfId="0" applyFont="1" applyAlignment="1"/>
    <xf numFmtId="0" fontId="10" fillId="0" borderId="0" xfId="0" applyFont="1" applyBorder="1" applyAlignment="1"/>
    <xf numFmtId="0" fontId="13" fillId="0" borderId="0" xfId="0" applyFont="1" applyAlignment="1"/>
    <xf numFmtId="0" fontId="12" fillId="0" borderId="0" xfId="0" applyFont="1" applyAlignment="1"/>
    <xf numFmtId="0" fontId="13" fillId="0" borderId="0" xfId="0" applyFont="1" applyBorder="1" applyAlignment="1"/>
    <xf numFmtId="0" fontId="13" fillId="0" borderId="1" xfId="0" applyFont="1" applyBorder="1" applyAlignment="1"/>
    <xf numFmtId="0" fontId="14" fillId="0" borderId="0" xfId="0" applyFont="1" applyBorder="1" applyAlignment="1"/>
    <xf numFmtId="0" fontId="13" fillId="0" borderId="0" xfId="0" applyFont="1" applyFill="1" applyBorder="1" applyAlignment="1"/>
    <xf numFmtId="0" fontId="17" fillId="0" borderId="0" xfId="0" applyFont="1" applyFill="1" applyBorder="1" applyAlignment="1"/>
    <xf numFmtId="0" fontId="15" fillId="0" borderId="0" xfId="0" applyFont="1" applyFill="1" applyBorder="1" applyAlignment="1"/>
    <xf numFmtId="0" fontId="10" fillId="0" borderId="0" xfId="0" applyFont="1" applyFill="1" applyBorder="1" applyAlignment="1"/>
    <xf numFmtId="0" fontId="17" fillId="0" borderId="0" xfId="0" applyFont="1" applyFill="1" applyBorder="1" applyAlignment="1">
      <alignment horizontal="center"/>
    </xf>
    <xf numFmtId="4" fontId="17" fillId="0" borderId="0" xfId="0" applyNumberFormat="1" applyFont="1" applyFill="1" applyBorder="1" applyAlignment="1">
      <alignment horizontal="center"/>
    </xf>
    <xf numFmtId="167" fontId="17" fillId="0" borderId="0" xfId="0" applyNumberFormat="1" applyFont="1" applyFill="1" applyBorder="1" applyAlignment="1">
      <alignment horizontal="left"/>
    </xf>
    <xf numFmtId="0" fontId="18" fillId="0" borderId="0" xfId="0" applyFont="1" applyFill="1" applyBorder="1" applyAlignment="1">
      <alignment horizontal="justify"/>
    </xf>
    <xf numFmtId="0" fontId="19" fillId="0" borderId="0" xfId="0" applyFont="1" applyFill="1" applyBorder="1" applyAlignment="1">
      <alignment horizontal="center"/>
    </xf>
    <xf numFmtId="0" fontId="19" fillId="0" borderId="0" xfId="0" applyFont="1" applyFill="1" applyBorder="1" applyAlignment="1"/>
    <xf numFmtId="0" fontId="20" fillId="0" borderId="0" xfId="0" applyFont="1" applyFill="1" applyBorder="1" applyAlignment="1"/>
    <xf numFmtId="0" fontId="22" fillId="0" borderId="0" xfId="0" applyFont="1" applyBorder="1" applyAlignment="1"/>
    <xf numFmtId="0" fontId="23" fillId="0" borderId="0" xfId="0" applyFont="1" applyBorder="1" applyAlignment="1"/>
    <xf numFmtId="0" fontId="28" fillId="0" borderId="0" xfId="0" applyFont="1" applyBorder="1" applyAlignment="1"/>
    <xf numFmtId="0" fontId="23" fillId="0" borderId="0" xfId="0" applyFont="1" applyBorder="1" applyAlignment="1">
      <alignment horizontal="left"/>
    </xf>
    <xf numFmtId="0" fontId="24" fillId="0" borderId="0" xfId="0" applyFont="1" applyBorder="1" applyAlignment="1"/>
    <xf numFmtId="0" fontId="30" fillId="0" borderId="0" xfId="0" applyFont="1" applyBorder="1" applyAlignment="1"/>
    <xf numFmtId="0" fontId="27" fillId="0" borderId="0" xfId="0" applyFont="1" applyBorder="1" applyAlignment="1"/>
    <xf numFmtId="0" fontId="26" fillId="0" borderId="0" xfId="0" applyFont="1" applyBorder="1" applyAlignment="1"/>
    <xf numFmtId="0" fontId="5" fillId="0" borderId="0" xfId="0" applyFont="1" applyBorder="1" applyAlignment="1"/>
    <xf numFmtId="4" fontId="0" fillId="0" borderId="0" xfId="0" applyNumberFormat="1" applyAlignment="1"/>
    <xf numFmtId="0" fontId="9" fillId="0" borderId="0" xfId="0" applyFont="1" applyBorder="1" applyAlignment="1"/>
    <xf numFmtId="0" fontId="7" fillId="0" borderId="0" xfId="0" applyFont="1" applyBorder="1" applyAlignment="1"/>
    <xf numFmtId="0" fontId="1" fillId="0" borderId="0" xfId="0" applyFont="1" applyAlignment="1"/>
    <xf numFmtId="0" fontId="32" fillId="0" borderId="0" xfId="0" applyFont="1" applyFill="1" applyBorder="1" applyAlignment="1">
      <alignment horizontal="center"/>
    </xf>
    <xf numFmtId="0" fontId="1" fillId="0" borderId="9" xfId="0" applyFont="1" applyBorder="1" applyAlignment="1"/>
    <xf numFmtId="0" fontId="1" fillId="0" borderId="0" xfId="0" applyFont="1" applyBorder="1" applyAlignment="1"/>
    <xf numFmtId="0" fontId="8" fillId="0" borderId="0" xfId="0" applyFont="1" applyFill="1" applyBorder="1" applyAlignment="1"/>
    <xf numFmtId="0" fontId="29" fillId="0" borderId="0" xfId="0" applyFont="1" applyBorder="1" applyAlignment="1"/>
    <xf numFmtId="0" fontId="12" fillId="0" borderId="0" xfId="0" applyFont="1" applyAlignment="1">
      <alignment horizontal="right"/>
    </xf>
    <xf numFmtId="0" fontId="12" fillId="0" borderId="0" xfId="0" applyFont="1" applyBorder="1" applyAlignment="1"/>
    <xf numFmtId="0" fontId="33" fillId="0" borderId="0" xfId="0" applyFont="1" applyBorder="1" applyAlignment="1"/>
    <xf numFmtId="0" fontId="25" fillId="0" borderId="0" xfId="0" applyFont="1" applyBorder="1" applyAlignment="1"/>
    <xf numFmtId="0" fontId="12" fillId="0" borderId="0" xfId="0" applyFont="1" applyBorder="1" applyAlignment="1">
      <alignment horizontal="left"/>
    </xf>
    <xf numFmtId="0" fontId="39" fillId="0" borderId="0" xfId="0" applyFont="1" applyAlignment="1"/>
    <xf numFmtId="0" fontId="37" fillId="0" borderId="0" xfId="0" applyFont="1" applyBorder="1" applyAlignment="1"/>
    <xf numFmtId="0" fontId="38" fillId="0" borderId="0" xfId="0" applyFont="1" applyBorder="1" applyAlignment="1"/>
    <xf numFmtId="0" fontId="39" fillId="0" borderId="0" xfId="0" applyFont="1" applyBorder="1" applyAlignment="1"/>
    <xf numFmtId="0" fontId="38" fillId="0" borderId="0" xfId="0" applyFont="1" applyAlignment="1"/>
    <xf numFmtId="0" fontId="22" fillId="0" borderId="0" xfId="0" applyFont="1" applyBorder="1" applyAlignment="1">
      <alignment horizontal="center"/>
    </xf>
    <xf numFmtId="0" fontId="42" fillId="0" borderId="0" xfId="0" applyFont="1" applyAlignment="1"/>
    <xf numFmtId="0" fontId="43" fillId="0" borderId="0" xfId="0" applyFont="1" applyBorder="1" applyAlignment="1"/>
    <xf numFmtId="4" fontId="36" fillId="0" borderId="23" xfId="0" applyNumberFormat="1" applyFont="1" applyBorder="1" applyAlignment="1"/>
    <xf numFmtId="0" fontId="1" fillId="0" borderId="24" xfId="0" applyFont="1" applyBorder="1" applyAlignment="1"/>
    <xf numFmtId="0" fontId="44" fillId="0" borderId="0" xfId="0" applyFont="1" applyBorder="1" applyAlignment="1"/>
    <xf numFmtId="0" fontId="44" fillId="0" borderId="0" xfId="0" applyFont="1" applyAlignment="1"/>
    <xf numFmtId="0" fontId="21" fillId="0" borderId="0" xfId="0" applyFont="1" applyBorder="1" applyAlignment="1">
      <alignment horizontal="justify" vertical="center" wrapText="1"/>
    </xf>
    <xf numFmtId="0" fontId="30" fillId="0" borderId="0" xfId="0" applyFont="1" applyAlignment="1"/>
    <xf numFmtId="0" fontId="40" fillId="0" borderId="0" xfId="0" applyFont="1" applyBorder="1" applyAlignment="1">
      <alignment horizontal="center"/>
    </xf>
    <xf numFmtId="0" fontId="41" fillId="0" borderId="0" xfId="0" applyFont="1" applyBorder="1" applyAlignment="1"/>
    <xf numFmtId="0" fontId="30" fillId="0" borderId="0" xfId="0" applyFont="1" applyAlignment="1">
      <alignment horizontal="justify"/>
    </xf>
    <xf numFmtId="0" fontId="30" fillId="0" borderId="0" xfId="0" applyFont="1" applyAlignment="1">
      <alignment horizontal="left"/>
    </xf>
    <xf numFmtId="0" fontId="12" fillId="0" borderId="0" xfId="0" applyFont="1" applyAlignment="1">
      <alignment horizontal="left"/>
    </xf>
    <xf numFmtId="0" fontId="12" fillId="0" borderId="0" xfId="0" applyFont="1" applyBorder="1" applyAlignment="1">
      <alignment horizontal="right"/>
    </xf>
    <xf numFmtId="0" fontId="45" fillId="0" borderId="0" xfId="0" applyFont="1" applyBorder="1" applyAlignment="1">
      <alignment horizontal="left"/>
    </xf>
    <xf numFmtId="0" fontId="48" fillId="0" borderId="0" xfId="0" applyFont="1" applyBorder="1" applyAlignment="1">
      <alignment horizontal="justify" vertical="center" wrapText="1"/>
    </xf>
    <xf numFmtId="0" fontId="48" fillId="0" borderId="0" xfId="0" applyFont="1" applyAlignment="1">
      <alignment horizontal="justify"/>
    </xf>
    <xf numFmtId="0" fontId="46" fillId="0" borderId="0" xfId="0" applyFont="1" applyAlignment="1">
      <alignment vertical="justify" wrapText="1"/>
    </xf>
    <xf numFmtId="0" fontId="49" fillId="0" borderId="0" xfId="0" applyFont="1" applyAlignment="1">
      <alignment horizontal="justify" wrapText="1"/>
    </xf>
    <xf numFmtId="0" fontId="50" fillId="0" borderId="0" xfId="0" applyFont="1" applyAlignment="1"/>
    <xf numFmtId="0" fontId="45" fillId="0" borderId="0" xfId="0" applyFont="1" applyBorder="1" applyAlignment="1">
      <alignment horizontal="center" wrapText="1"/>
    </xf>
    <xf numFmtId="0" fontId="49" fillId="0" borderId="0" xfId="0" applyFont="1" applyAlignment="1">
      <alignment horizontal="justify" wrapText="1"/>
    </xf>
    <xf numFmtId="0" fontId="10" fillId="3" borderId="0" xfId="0" applyFont="1" applyFill="1" applyAlignment="1"/>
    <xf numFmtId="0" fontId="39" fillId="3" borderId="0" xfId="0" applyFont="1" applyFill="1" applyAlignment="1"/>
    <xf numFmtId="0" fontId="12" fillId="3" borderId="0" xfId="0" applyFont="1" applyFill="1" applyAlignment="1"/>
    <xf numFmtId="0" fontId="12" fillId="0" borderId="0" xfId="0" applyFont="1" applyBorder="1" applyAlignment="1">
      <alignment horizontal="center"/>
    </xf>
    <xf numFmtId="0" fontId="12" fillId="0" borderId="41" xfId="0" applyFont="1" applyBorder="1" applyAlignment="1">
      <alignment horizontal="center"/>
    </xf>
    <xf numFmtId="0" fontId="12" fillId="0" borderId="42" xfId="0" applyFont="1" applyBorder="1" applyAlignment="1">
      <alignment horizontal="center"/>
    </xf>
    <xf numFmtId="0" fontId="13" fillId="0" borderId="41" xfId="0" applyFont="1" applyBorder="1" applyAlignment="1"/>
    <xf numFmtId="0" fontId="13" fillId="0" borderId="42" xfId="0" applyFont="1" applyBorder="1" applyAlignment="1"/>
    <xf numFmtId="0" fontId="15" fillId="0" borderId="0" xfId="0" applyFont="1" applyBorder="1" applyAlignment="1"/>
    <xf numFmtId="0" fontId="47" fillId="0" borderId="0" xfId="0" applyFont="1" applyBorder="1" applyAlignment="1"/>
    <xf numFmtId="0" fontId="9" fillId="0" borderId="0" xfId="0" applyFont="1" applyBorder="1" applyAlignment="1">
      <alignment wrapText="1"/>
    </xf>
    <xf numFmtId="0" fontId="52" fillId="0" borderId="0" xfId="0" applyFont="1" applyAlignment="1">
      <alignment horizontal="justify" wrapText="1"/>
    </xf>
    <xf numFmtId="0" fontId="28" fillId="0" borderId="1" xfId="0" applyFont="1" applyBorder="1" applyAlignment="1"/>
    <xf numFmtId="0" fontId="47" fillId="0" borderId="1" xfId="0" applyFont="1" applyBorder="1" applyAlignment="1"/>
    <xf numFmtId="0" fontId="0" fillId="5" borderId="0" xfId="0" applyFill="1" applyAlignment="1"/>
    <xf numFmtId="0" fontId="13" fillId="5" borderId="0" xfId="0" applyFont="1" applyFill="1" applyAlignment="1"/>
    <xf numFmtId="0" fontId="0" fillId="5" borderId="0" xfId="0" applyFill="1" applyBorder="1" applyAlignment="1"/>
    <xf numFmtId="0" fontId="48" fillId="0" borderId="0" xfId="0" applyFont="1" applyAlignment="1">
      <alignment horizontal="justify" wrapText="1"/>
    </xf>
    <xf numFmtId="0" fontId="48" fillId="0" borderId="0" xfId="0" applyNumberFormat="1" applyFont="1" applyAlignment="1">
      <alignment horizontal="justify" wrapText="1"/>
    </xf>
    <xf numFmtId="14" fontId="1" fillId="0" borderId="0" xfId="0" applyNumberFormat="1" applyFont="1" applyBorder="1" applyAlignment="1">
      <alignment horizontal="center"/>
    </xf>
    <xf numFmtId="0" fontId="12" fillId="0" borderId="0" xfId="0" applyFont="1" applyAlignment="1">
      <alignment horizontal="center"/>
    </xf>
    <xf numFmtId="0" fontId="57" fillId="0" borderId="0" xfId="0" applyFont="1" applyBorder="1" applyAlignment="1"/>
    <xf numFmtId="0" fontId="59" fillId="0" borderId="0" xfId="0" applyFont="1" applyAlignment="1"/>
    <xf numFmtId="0" fontId="60" fillId="0" borderId="0" xfId="0" applyFont="1" applyAlignment="1"/>
    <xf numFmtId="0" fontId="61" fillId="0" borderId="0" xfId="0" applyFont="1" applyAlignment="1"/>
    <xf numFmtId="0" fontId="49" fillId="0" borderId="0" xfId="0" applyFont="1" applyBorder="1" applyAlignment="1"/>
    <xf numFmtId="0" fontId="49" fillId="0" borderId="0" xfId="0" applyFont="1" applyAlignment="1"/>
    <xf numFmtId="0" fontId="63" fillId="4" borderId="0" xfId="0" applyFont="1" applyFill="1" applyBorder="1" applyAlignment="1">
      <alignment vertical="center"/>
    </xf>
    <xf numFmtId="0" fontId="64" fillId="4" borderId="0" xfId="0" applyFont="1" applyFill="1" applyBorder="1" applyAlignment="1"/>
    <xf numFmtId="0" fontId="54" fillId="3" borderId="0" xfId="0" applyFont="1" applyFill="1" applyBorder="1" applyAlignment="1"/>
    <xf numFmtId="0" fontId="0" fillId="0" borderId="5" xfId="0" applyBorder="1" applyAlignment="1"/>
    <xf numFmtId="0" fontId="0" fillId="0" borderId="56" xfId="0" applyBorder="1" applyAlignment="1"/>
    <xf numFmtId="0" fontId="1" fillId="7" borderId="15" xfId="0" applyFont="1" applyFill="1" applyBorder="1" applyAlignment="1"/>
    <xf numFmtId="0" fontId="1" fillId="8" borderId="10" xfId="0" applyFont="1" applyFill="1" applyBorder="1" applyAlignment="1"/>
    <xf numFmtId="0" fontId="66" fillId="0" borderId="0" xfId="0" applyFont="1" applyBorder="1" applyAlignment="1"/>
    <xf numFmtId="0" fontId="66" fillId="0" borderId="1" xfId="0" applyFont="1" applyBorder="1" applyAlignment="1"/>
    <xf numFmtId="0" fontId="1" fillId="8" borderId="0" xfId="0" applyFont="1" applyFill="1" applyBorder="1" applyAlignment="1"/>
    <xf numFmtId="0" fontId="1" fillId="10" borderId="0" xfId="0" applyFont="1" applyFill="1" applyBorder="1" applyAlignment="1"/>
    <xf numFmtId="0" fontId="1" fillId="7" borderId="13" xfId="0" applyFont="1" applyFill="1" applyBorder="1" applyAlignment="1"/>
    <xf numFmtId="0" fontId="1" fillId="8" borderId="12" xfId="0" applyFont="1" applyFill="1" applyBorder="1" applyAlignment="1"/>
    <xf numFmtId="0" fontId="1" fillId="10" borderId="12" xfId="0" applyFont="1" applyFill="1" applyBorder="1" applyAlignment="1"/>
    <xf numFmtId="0" fontId="1" fillId="8" borderId="11" xfId="0" applyFont="1" applyFill="1" applyBorder="1" applyAlignment="1"/>
    <xf numFmtId="0" fontId="57" fillId="8" borderId="5" xfId="0" applyFont="1" applyFill="1" applyBorder="1" applyAlignment="1"/>
    <xf numFmtId="0" fontId="57" fillId="0" borderId="0" xfId="0" applyFont="1" applyFill="1" applyBorder="1" applyAlignment="1">
      <alignment horizontal="right"/>
    </xf>
    <xf numFmtId="4" fontId="57" fillId="0" borderId="0" xfId="0" applyNumberFormat="1" applyFont="1" applyBorder="1" applyAlignment="1"/>
    <xf numFmtId="0" fontId="57" fillId="8" borderId="56" xfId="0" applyFont="1" applyFill="1" applyBorder="1" applyAlignment="1"/>
    <xf numFmtId="0" fontId="69" fillId="0" borderId="0" xfId="0" applyFont="1" applyFill="1" applyBorder="1" applyAlignment="1">
      <alignment horizontal="right"/>
    </xf>
    <xf numFmtId="0" fontId="69" fillId="0" borderId="0" xfId="0" applyFont="1" applyBorder="1" applyAlignment="1"/>
    <xf numFmtId="0" fontId="56" fillId="0" borderId="0" xfId="0" applyFont="1" applyBorder="1" applyAlignment="1"/>
    <xf numFmtId="4" fontId="56" fillId="0" borderId="0" xfId="0" applyNumberFormat="1" applyFont="1" applyBorder="1" applyAlignment="1"/>
    <xf numFmtId="4" fontId="70" fillId="0" borderId="0" xfId="0" applyNumberFormat="1" applyFont="1" applyBorder="1" applyAlignment="1"/>
    <xf numFmtId="4" fontId="71" fillId="0" borderId="0" xfId="0" applyNumberFormat="1" applyFont="1" applyBorder="1" applyAlignment="1"/>
    <xf numFmtId="4" fontId="72" fillId="0" borderId="0" xfId="0" applyNumberFormat="1" applyFont="1" applyBorder="1" applyAlignment="1"/>
    <xf numFmtId="0" fontId="72" fillId="0" borderId="0" xfId="0" applyFont="1" applyBorder="1" applyAlignment="1"/>
    <xf numFmtId="0" fontId="72" fillId="8" borderId="56" xfId="0" applyFont="1" applyFill="1" applyBorder="1" applyAlignment="1">
      <alignment horizontal="center"/>
    </xf>
    <xf numFmtId="0" fontId="57" fillId="0" borderId="9" xfId="0" applyFont="1" applyFill="1" applyBorder="1" applyAlignment="1">
      <alignment horizontal="right"/>
    </xf>
    <xf numFmtId="0" fontId="57" fillId="0" borderId="9" xfId="0" applyFont="1" applyBorder="1" applyAlignment="1"/>
    <xf numFmtId="4" fontId="57" fillId="0" borderId="9" xfId="0" applyNumberFormat="1" applyFont="1" applyBorder="1" applyAlignment="1"/>
    <xf numFmtId="0" fontId="57" fillId="0" borderId="0" xfId="0" applyFont="1" applyFill="1" applyBorder="1" applyAlignment="1"/>
    <xf numFmtId="0" fontId="73" fillId="0" borderId="0" xfId="0" applyFont="1" applyFill="1" applyBorder="1" applyAlignment="1">
      <alignment horizontal="right"/>
    </xf>
    <xf numFmtId="0" fontId="57" fillId="0" borderId="0" xfId="0" applyFont="1" applyBorder="1" applyAlignment="1">
      <alignment horizontal="right"/>
    </xf>
    <xf numFmtId="0" fontId="73" fillId="0" borderId="0" xfId="0" applyFont="1" applyFill="1" applyBorder="1" applyAlignment="1"/>
    <xf numFmtId="0" fontId="69" fillId="0" borderId="0" xfId="0" applyFont="1" applyBorder="1" applyAlignment="1">
      <alignment horizontal="right"/>
    </xf>
    <xf numFmtId="0" fontId="58" fillId="0" borderId="0" xfId="0" applyFont="1" applyBorder="1" applyAlignment="1"/>
    <xf numFmtId="0" fontId="57" fillId="0" borderId="0" xfId="0" applyFont="1" applyBorder="1" applyAlignment="1">
      <alignment horizontal="center"/>
    </xf>
    <xf numFmtId="4" fontId="57" fillId="0" borderId="0" xfId="0" applyNumberFormat="1" applyFont="1" applyBorder="1" applyAlignment="1">
      <alignment horizontal="left"/>
    </xf>
    <xf numFmtId="4" fontId="57" fillId="0" borderId="0" xfId="0" applyNumberFormat="1" applyFont="1" applyBorder="1" applyAlignment="1">
      <alignment horizontal="center"/>
    </xf>
    <xf numFmtId="0" fontId="57" fillId="8" borderId="4" xfId="0" applyFont="1" applyFill="1" applyBorder="1" applyAlignment="1"/>
    <xf numFmtId="4" fontId="57" fillId="8" borderId="4" xfId="0" applyNumberFormat="1" applyFont="1" applyFill="1" applyBorder="1" applyAlignment="1"/>
    <xf numFmtId="0" fontId="69" fillId="8" borderId="0" xfId="0" applyFont="1" applyFill="1" applyBorder="1" applyAlignment="1"/>
    <xf numFmtId="0" fontId="57" fillId="8" borderId="0" xfId="0" applyFont="1" applyFill="1" applyBorder="1" applyAlignment="1"/>
    <xf numFmtId="4" fontId="57" fillId="8" borderId="0" xfId="0" applyNumberFormat="1" applyFont="1" applyFill="1" applyBorder="1" applyAlignment="1"/>
    <xf numFmtId="0" fontId="57" fillId="8" borderId="57" xfId="0" applyFont="1" applyFill="1" applyBorder="1" applyAlignment="1"/>
    <xf numFmtId="0" fontId="57" fillId="8" borderId="1" xfId="0" applyFont="1" applyFill="1" applyBorder="1" applyAlignment="1"/>
    <xf numFmtId="4" fontId="57" fillId="8" borderId="1" xfId="0" applyNumberFormat="1" applyFont="1" applyFill="1" applyBorder="1" applyAlignment="1"/>
    <xf numFmtId="0" fontId="1" fillId="0" borderId="67" xfId="0" applyFont="1" applyFill="1" applyBorder="1" applyAlignment="1"/>
    <xf numFmtId="0" fontId="1" fillId="0" borderId="68" xfId="0" applyFont="1" applyBorder="1" applyAlignment="1"/>
    <xf numFmtId="0" fontId="1" fillId="0" borderId="69" xfId="0" applyFont="1" applyBorder="1" applyAlignment="1"/>
    <xf numFmtId="0" fontId="1" fillId="0" borderId="70" xfId="0" applyFont="1" applyFill="1" applyBorder="1" applyAlignment="1"/>
    <xf numFmtId="0" fontId="66" fillId="0" borderId="71" xfId="0" applyFont="1" applyBorder="1" applyAlignment="1"/>
    <xf numFmtId="0" fontId="1" fillId="0" borderId="72" xfId="0" applyFont="1" applyFill="1" applyBorder="1" applyAlignment="1"/>
    <xf numFmtId="0" fontId="66" fillId="0" borderId="73" xfId="0" applyFont="1" applyBorder="1" applyAlignment="1"/>
    <xf numFmtId="0" fontId="1" fillId="0" borderId="74" xfId="0" applyFont="1" applyFill="1" applyBorder="1" applyAlignment="1"/>
    <xf numFmtId="0" fontId="59" fillId="0" borderId="0" xfId="0" applyFont="1" applyBorder="1" applyAlignment="1"/>
    <xf numFmtId="0" fontId="75" fillId="0" borderId="0" xfId="0" applyFont="1" applyBorder="1" applyAlignment="1"/>
    <xf numFmtId="0" fontId="75" fillId="0" borderId="0" xfId="0" applyFont="1" applyAlignment="1"/>
    <xf numFmtId="0" fontId="62" fillId="0" borderId="0" xfId="0" applyFont="1" applyAlignment="1">
      <alignment horizontal="justify" vertical="justify"/>
    </xf>
    <xf numFmtId="0" fontId="76" fillId="11" borderId="77" xfId="0" applyFont="1" applyFill="1" applyBorder="1" applyAlignment="1">
      <alignment horizontal="center" vertical="center" wrapText="1"/>
    </xf>
    <xf numFmtId="0" fontId="55" fillId="11" borderId="79" xfId="0" applyFont="1" applyFill="1" applyBorder="1" applyAlignment="1">
      <alignment vertical="center" wrapText="1"/>
    </xf>
    <xf numFmtId="0" fontId="55" fillId="11" borderId="79" xfId="0" applyFont="1" applyFill="1" applyBorder="1" applyAlignment="1">
      <alignment horizontal="center" vertical="center" wrapText="1"/>
    </xf>
    <xf numFmtId="0" fontId="55" fillId="11" borderId="55" xfId="0" applyFont="1" applyFill="1" applyBorder="1" applyAlignment="1">
      <alignment vertical="center" wrapText="1"/>
    </xf>
    <xf numFmtId="0" fontId="55" fillId="11" borderId="55" xfId="0" applyFont="1" applyFill="1" applyBorder="1" applyAlignment="1">
      <alignment horizontal="center" vertical="center" wrapText="1"/>
    </xf>
    <xf numFmtId="3" fontId="55" fillId="11" borderId="55" xfId="0" applyNumberFormat="1" applyFont="1" applyFill="1" applyBorder="1" applyAlignment="1">
      <alignment horizontal="center" vertical="center" wrapText="1"/>
    </xf>
    <xf numFmtId="0" fontId="55" fillId="11" borderId="77" xfId="0" applyFont="1" applyFill="1" applyBorder="1" applyAlignment="1">
      <alignment vertical="center" wrapText="1"/>
    </xf>
    <xf numFmtId="0" fontId="55" fillId="11" borderId="77" xfId="0" applyFont="1" applyFill="1" applyBorder="1" applyAlignment="1">
      <alignment horizontal="center" vertical="center" wrapText="1"/>
    </xf>
    <xf numFmtId="3" fontId="55" fillId="11" borderId="77" xfId="0" applyNumberFormat="1" applyFont="1" applyFill="1" applyBorder="1" applyAlignment="1">
      <alignment horizontal="center" vertical="center" wrapText="1"/>
    </xf>
    <xf numFmtId="0" fontId="30" fillId="3" borderId="0" xfId="0" applyFont="1" applyFill="1" applyAlignment="1">
      <alignment horizontal="justify"/>
    </xf>
    <xf numFmtId="0" fontId="37" fillId="3" borderId="0" xfId="0" applyFont="1" applyFill="1" applyBorder="1" applyAlignment="1"/>
    <xf numFmtId="0" fontId="78" fillId="0" borderId="0" xfId="0" applyFont="1" applyAlignment="1"/>
    <xf numFmtId="0" fontId="78" fillId="0" borderId="0" xfId="0" applyFont="1" applyBorder="1" applyAlignment="1"/>
    <xf numFmtId="0" fontId="49" fillId="0" borderId="0" xfId="0" applyFont="1" applyAlignment="1">
      <alignment horizontal="left"/>
    </xf>
    <xf numFmtId="0" fontId="80" fillId="0" borderId="0" xfId="0" applyFont="1" applyBorder="1" applyAlignment="1"/>
    <xf numFmtId="0" fontId="79" fillId="0" borderId="0" xfId="0" applyFont="1" applyBorder="1" applyAlignment="1"/>
    <xf numFmtId="0" fontId="81" fillId="0" borderId="0" xfId="0" applyFont="1" applyBorder="1" applyAlignment="1"/>
    <xf numFmtId="0" fontId="60" fillId="0" borderId="0" xfId="0" applyFont="1" applyBorder="1" applyAlignment="1"/>
    <xf numFmtId="44" fontId="60" fillId="0" borderId="0" xfId="0" applyNumberFormat="1" applyFont="1" applyBorder="1" applyAlignment="1"/>
    <xf numFmtId="0" fontId="78" fillId="3" borderId="0" xfId="0" applyFont="1" applyFill="1" applyBorder="1" applyAlignment="1"/>
    <xf numFmtId="0" fontId="74" fillId="0" borderId="0" xfId="0" applyFont="1" applyAlignment="1"/>
    <xf numFmtId="0" fontId="78" fillId="3" borderId="0" xfId="0" applyFont="1" applyFill="1" applyAlignment="1"/>
    <xf numFmtId="0" fontId="84" fillId="0" borderId="0" xfId="0" applyFont="1" applyBorder="1" applyAlignment="1">
      <alignment horizontal="center" vertical="center"/>
    </xf>
    <xf numFmtId="0" fontId="85" fillId="0" borderId="0" xfId="0" applyFont="1" applyBorder="1" applyAlignment="1"/>
    <xf numFmtId="0" fontId="83" fillId="0" borderId="0" xfId="0" applyFont="1" applyBorder="1" applyAlignment="1">
      <alignment horizontal="center" vertical="center"/>
    </xf>
    <xf numFmtId="0" fontId="87" fillId="0" borderId="0" xfId="0" applyFont="1" applyBorder="1" applyAlignment="1">
      <alignment horizontal="right" vertical="center"/>
    </xf>
    <xf numFmtId="165" fontId="85" fillId="0" borderId="0" xfId="1" applyFont="1" applyBorder="1" applyAlignment="1"/>
    <xf numFmtId="0" fontId="0" fillId="0" borderId="80" xfId="0" applyBorder="1" applyAlignment="1"/>
    <xf numFmtId="0" fontId="0" fillId="0" borderId="81" xfId="0" applyBorder="1" applyAlignment="1"/>
    <xf numFmtId="0" fontId="0" fillId="0" borderId="82" xfId="0" applyBorder="1" applyAlignment="1"/>
    <xf numFmtId="0" fontId="0" fillId="0" borderId="83" xfId="0" applyBorder="1" applyAlignment="1"/>
    <xf numFmtId="0" fontId="0" fillId="0" borderId="84" xfId="0" applyBorder="1" applyAlignment="1"/>
    <xf numFmtId="0" fontId="86" fillId="0" borderId="83" xfId="0" applyFont="1" applyBorder="1" applyAlignment="1">
      <alignment horizontal="left" vertical="center"/>
    </xf>
    <xf numFmtId="0" fontId="0" fillId="0" borderId="85" xfId="0" applyBorder="1" applyAlignment="1"/>
    <xf numFmtId="0" fontId="0" fillId="0" borderId="86" xfId="0" applyBorder="1" applyAlignment="1"/>
    <xf numFmtId="0" fontId="0" fillId="0" borderId="87" xfId="0" applyBorder="1" applyAlignment="1"/>
    <xf numFmtId="0" fontId="13" fillId="0" borderId="91" xfId="0" applyFont="1" applyBorder="1" applyAlignment="1"/>
    <xf numFmtId="0" fontId="10" fillId="0" borderId="92" xfId="0" applyFont="1" applyBorder="1" applyAlignment="1"/>
    <xf numFmtId="0" fontId="30" fillId="0" borderId="92" xfId="0" applyFont="1" applyBorder="1" applyAlignment="1"/>
    <xf numFmtId="0" fontId="28" fillId="0" borderId="92" xfId="0" applyFont="1" applyBorder="1" applyAlignment="1"/>
    <xf numFmtId="0" fontId="13" fillId="0" borderId="92" xfId="0" applyFont="1" applyBorder="1" applyAlignment="1"/>
    <xf numFmtId="0" fontId="13" fillId="0" borderId="93" xfId="0" applyFont="1" applyBorder="1" applyAlignment="1"/>
    <xf numFmtId="0" fontId="25" fillId="3" borderId="20" xfId="0" applyFont="1" applyFill="1" applyBorder="1" applyAlignment="1"/>
    <xf numFmtId="0" fontId="2" fillId="3" borderId="21" xfId="0" applyFont="1" applyFill="1" applyBorder="1" applyAlignment="1"/>
    <xf numFmtId="0" fontId="2" fillId="3" borderId="22" xfId="0" applyFont="1" applyFill="1" applyBorder="1" applyAlignment="1"/>
    <xf numFmtId="0" fontId="0" fillId="0" borderId="17" xfId="0" applyBorder="1" applyAlignment="1"/>
    <xf numFmtId="1" fontId="93" fillId="3" borderId="46" xfId="0" applyNumberFormat="1" applyFont="1" applyFill="1" applyBorder="1" applyAlignment="1">
      <alignment horizontal="center"/>
    </xf>
    <xf numFmtId="0" fontId="94" fillId="3" borderId="47" xfId="0" applyFont="1" applyFill="1" applyBorder="1" applyAlignment="1">
      <alignment horizontal="center"/>
    </xf>
    <xf numFmtId="1" fontId="93" fillId="3" borderId="43" xfId="0" applyNumberFormat="1" applyFont="1" applyFill="1" applyBorder="1" applyAlignment="1">
      <alignment horizontal="center"/>
    </xf>
    <xf numFmtId="0" fontId="94" fillId="3" borderId="44" xfId="0" applyFont="1" applyFill="1" applyBorder="1" applyAlignment="1">
      <alignment horizontal="center"/>
    </xf>
    <xf numFmtId="0" fontId="97" fillId="3" borderId="49" xfId="0" applyFont="1" applyFill="1" applyBorder="1" applyAlignment="1"/>
    <xf numFmtId="0" fontId="64" fillId="3" borderId="58" xfId="0" applyFont="1" applyFill="1" applyBorder="1" applyAlignment="1"/>
    <xf numFmtId="0" fontId="64" fillId="3" borderId="59" xfId="0" applyFont="1" applyFill="1" applyBorder="1" applyAlignment="1"/>
    <xf numFmtId="0" fontId="98" fillId="3" borderId="49" xfId="0" applyFont="1" applyFill="1" applyBorder="1" applyAlignment="1"/>
    <xf numFmtId="0" fontId="98" fillId="3" borderId="59" xfId="0" applyFont="1" applyFill="1" applyBorder="1" applyAlignment="1"/>
    <xf numFmtId="0" fontId="78" fillId="3" borderId="59" xfId="0" applyFont="1" applyFill="1" applyBorder="1" applyAlignment="1"/>
    <xf numFmtId="169" fontId="49" fillId="3" borderId="60" xfId="0" applyNumberFormat="1" applyFont="1" applyFill="1" applyBorder="1" applyAlignment="1"/>
    <xf numFmtId="0" fontId="60" fillId="3" borderId="53" xfId="0" applyFont="1" applyFill="1" applyBorder="1" applyAlignment="1"/>
    <xf numFmtId="0" fontId="60" fillId="3" borderId="54" xfId="0" applyFont="1" applyFill="1" applyBorder="1" applyAlignment="1"/>
    <xf numFmtId="169" fontId="60" fillId="3" borderId="52" xfId="0" applyNumberFormat="1" applyFont="1" applyFill="1" applyBorder="1" applyAlignment="1"/>
    <xf numFmtId="0" fontId="97" fillId="3" borderId="59" xfId="0" applyFont="1" applyFill="1" applyBorder="1" applyAlignment="1"/>
    <xf numFmtId="0" fontId="98" fillId="3" borderId="95" xfId="0" applyFont="1" applyFill="1" applyBorder="1" applyAlignment="1"/>
    <xf numFmtId="0" fontId="57" fillId="0" borderId="0" xfId="0" applyFont="1" applyBorder="1" applyAlignment="1">
      <alignment horizontal="center"/>
    </xf>
    <xf numFmtId="4" fontId="57" fillId="0" borderId="0" xfId="0" applyNumberFormat="1" applyFont="1" applyBorder="1" applyAlignment="1">
      <alignment horizontal="center"/>
    </xf>
    <xf numFmtId="0" fontId="49" fillId="3" borderId="94" xfId="0" applyFont="1" applyFill="1" applyBorder="1" applyAlignment="1"/>
    <xf numFmtId="0" fontId="64" fillId="3" borderId="97" xfId="0" applyFont="1" applyFill="1" applyBorder="1" applyAlignment="1"/>
    <xf numFmtId="0" fontId="78" fillId="3" borderId="97" xfId="0" applyFont="1" applyFill="1" applyBorder="1" applyAlignment="1"/>
    <xf numFmtId="0" fontId="63" fillId="12" borderId="98" xfId="0" applyFont="1" applyFill="1" applyBorder="1" applyAlignment="1">
      <alignment vertical="center"/>
    </xf>
    <xf numFmtId="169" fontId="63" fillId="12" borderId="99" xfId="0" applyNumberFormat="1" applyFont="1" applyFill="1" applyBorder="1" applyAlignment="1">
      <alignment vertical="center"/>
    </xf>
    <xf numFmtId="0" fontId="99" fillId="0" borderId="0" xfId="0" applyFont="1" applyBorder="1" applyAlignment="1"/>
    <xf numFmtId="0" fontId="100" fillId="0" borderId="0" xfId="0" applyFont="1" applyBorder="1" applyAlignment="1"/>
    <xf numFmtId="0" fontId="101" fillId="0" borderId="0" xfId="0" applyFont="1" applyBorder="1" applyAlignment="1"/>
    <xf numFmtId="0" fontId="101" fillId="0" borderId="71" xfId="0" applyFont="1" applyBorder="1" applyAlignment="1"/>
    <xf numFmtId="0" fontId="100" fillId="0" borderId="0" xfId="0" applyFont="1" applyFill="1" applyBorder="1" applyAlignment="1"/>
    <xf numFmtId="0" fontId="100" fillId="0" borderId="71" xfId="0" applyFont="1" applyFill="1" applyBorder="1" applyAlignment="1"/>
    <xf numFmtId="0" fontId="99" fillId="0" borderId="0" xfId="0" applyFont="1" applyFill="1" applyBorder="1" applyAlignment="1"/>
    <xf numFmtId="0" fontId="99" fillId="0" borderId="71" xfId="0" applyFont="1" applyFill="1" applyBorder="1" applyAlignment="1"/>
    <xf numFmtId="0" fontId="99" fillId="0" borderId="0" xfId="0" applyFont="1" applyFill="1" applyBorder="1" applyAlignment="1">
      <alignment horizontal="center"/>
    </xf>
    <xf numFmtId="0" fontId="99" fillId="0" borderId="71" xfId="0" applyFont="1" applyFill="1" applyBorder="1" applyAlignment="1">
      <alignment horizontal="center"/>
    </xf>
    <xf numFmtId="0" fontId="102" fillId="0" borderId="0" xfId="0" applyFont="1" applyFill="1" applyBorder="1" applyAlignment="1">
      <alignment horizontal="center"/>
    </xf>
    <xf numFmtId="0" fontId="102" fillId="0" borderId="71" xfId="0" applyFont="1" applyFill="1" applyBorder="1" applyAlignment="1">
      <alignment horizontal="center"/>
    </xf>
    <xf numFmtId="0" fontId="104" fillId="0" borderId="0" xfId="0" applyFont="1" applyBorder="1" applyAlignment="1"/>
    <xf numFmtId="0" fontId="104" fillId="0" borderId="71" xfId="0" applyFont="1" applyBorder="1" applyAlignment="1"/>
    <xf numFmtId="44" fontId="99" fillId="8" borderId="0" xfId="0" applyNumberFormat="1" applyFont="1" applyFill="1" applyBorder="1" applyAlignment="1"/>
    <xf numFmtId="44" fontId="104" fillId="9" borderId="0" xfId="0" applyNumberFormat="1" applyFont="1" applyFill="1" applyBorder="1" applyAlignment="1"/>
    <xf numFmtId="0" fontId="104" fillId="9" borderId="0" xfId="0" applyFont="1" applyFill="1" applyBorder="1" applyAlignment="1"/>
    <xf numFmtId="44" fontId="105" fillId="4" borderId="0" xfId="0" applyNumberFormat="1" applyFont="1" applyFill="1" applyBorder="1" applyAlignment="1"/>
    <xf numFmtId="0" fontId="101" fillId="0" borderId="1" xfId="0" applyFont="1" applyBorder="1" applyAlignment="1"/>
    <xf numFmtId="0" fontId="104" fillId="0" borderId="1" xfId="0" applyFont="1" applyBorder="1" applyAlignment="1"/>
    <xf numFmtId="0" fontId="104" fillId="0" borderId="73" xfId="0" applyFont="1" applyBorder="1" applyAlignment="1"/>
    <xf numFmtId="0" fontId="103" fillId="0" borderId="0" xfId="0" applyFont="1" applyBorder="1" applyAlignment="1"/>
    <xf numFmtId="14" fontId="104" fillId="0" borderId="0" xfId="0" applyNumberFormat="1" applyFont="1" applyBorder="1" applyAlignment="1"/>
    <xf numFmtId="14" fontId="101" fillId="0" borderId="0" xfId="0" applyNumberFormat="1" applyFont="1" applyBorder="1" applyAlignment="1">
      <alignment horizontal="center"/>
    </xf>
    <xf numFmtId="14" fontId="101" fillId="0" borderId="71" xfId="0" applyNumberFormat="1" applyFont="1" applyBorder="1" applyAlignment="1">
      <alignment horizontal="center"/>
    </xf>
    <xf numFmtId="0" fontId="101" fillId="0" borderId="0" xfId="0" applyFont="1" applyBorder="1">
      <alignment vertical="top"/>
    </xf>
    <xf numFmtId="14" fontId="106" fillId="0" borderId="0" xfId="0" applyNumberFormat="1" applyFont="1" applyBorder="1" applyAlignment="1">
      <alignment horizontal="center"/>
    </xf>
    <xf numFmtId="14" fontId="106" fillId="0" borderId="71" xfId="0" applyNumberFormat="1" applyFont="1" applyBorder="1" applyAlignment="1">
      <alignment horizontal="center"/>
    </xf>
    <xf numFmtId="0" fontId="85" fillId="0" borderId="75" xfId="0" applyFont="1" applyBorder="1" applyAlignment="1"/>
    <xf numFmtId="0" fontId="107" fillId="0" borderId="75" xfId="0" applyFont="1" applyBorder="1" applyAlignment="1">
      <alignment horizontal="center"/>
    </xf>
    <xf numFmtId="14" fontId="107" fillId="0" borderId="75" xfId="0" applyNumberFormat="1" applyFont="1" applyBorder="1" applyAlignment="1">
      <alignment horizontal="center"/>
    </xf>
    <xf numFmtId="14" fontId="107" fillId="0" borderId="76" xfId="0" applyNumberFormat="1" applyFont="1" applyBorder="1" applyAlignment="1">
      <alignment horizontal="center"/>
    </xf>
    <xf numFmtId="165" fontId="90" fillId="0" borderId="0" xfId="1" applyFont="1" applyBorder="1" applyAlignment="1">
      <alignment horizontal="center"/>
    </xf>
    <xf numFmtId="4" fontId="109" fillId="3" borderId="12" xfId="0" applyNumberFormat="1" applyFont="1" applyFill="1" applyBorder="1" applyAlignment="1">
      <alignment horizontal="center"/>
    </xf>
    <xf numFmtId="0" fontId="110" fillId="8" borderId="0" xfId="0" applyFont="1" applyFill="1" applyBorder="1" applyAlignment="1"/>
    <xf numFmtId="4" fontId="55" fillId="8" borderId="0" xfId="0" applyNumberFormat="1" applyFont="1" applyFill="1" applyBorder="1" applyAlignment="1"/>
    <xf numFmtId="0" fontId="110" fillId="0" borderId="0" xfId="0" applyFont="1" applyBorder="1" applyAlignment="1"/>
    <xf numFmtId="0" fontId="55" fillId="0" borderId="0" xfId="0" applyFont="1" applyBorder="1" applyAlignment="1"/>
    <xf numFmtId="4" fontId="55" fillId="0" borderId="0" xfId="0" applyNumberFormat="1" applyFont="1" applyBorder="1" applyAlignment="1"/>
    <xf numFmtId="4" fontId="111" fillId="0" borderId="0" xfId="0" applyNumberFormat="1" applyFont="1" applyBorder="1" applyAlignment="1"/>
    <xf numFmtId="4" fontId="0" fillId="0" borderId="17" xfId="0" applyNumberFormat="1" applyBorder="1" applyAlignment="1"/>
    <xf numFmtId="4" fontId="0" fillId="0" borderId="112" xfId="0" applyNumberFormat="1" applyBorder="1" applyAlignment="1"/>
    <xf numFmtId="0" fontId="0" fillId="0" borderId="7" xfId="0" applyBorder="1" applyAlignment="1"/>
    <xf numFmtId="0" fontId="69" fillId="8" borderId="7" xfId="0" applyFont="1" applyFill="1" applyBorder="1" applyAlignment="1"/>
    <xf numFmtId="0" fontId="69" fillId="0" borderId="7" xfId="0" applyFont="1" applyFill="1" applyBorder="1" applyAlignment="1">
      <alignment horizontal="right"/>
    </xf>
    <xf numFmtId="0" fontId="69" fillId="0" borderId="7" xfId="0" applyFont="1" applyFill="1" applyBorder="1" applyAlignment="1"/>
    <xf numFmtId="0" fontId="57" fillId="0" borderId="7" xfId="0" applyFont="1" applyFill="1" applyBorder="1" applyAlignment="1"/>
    <xf numFmtId="0" fontId="73" fillId="0" borderId="7" xfId="0" applyFont="1" applyFill="1" applyBorder="1" applyAlignment="1">
      <alignment horizontal="right"/>
    </xf>
    <xf numFmtId="0" fontId="73" fillId="0" borderId="7" xfId="0" applyFont="1" applyFill="1" applyBorder="1" applyAlignment="1"/>
    <xf numFmtId="0" fontId="57" fillId="8" borderId="2" xfId="0" applyFont="1" applyFill="1" applyBorder="1" applyAlignment="1"/>
    <xf numFmtId="0" fontId="57" fillId="8" borderId="8" xfId="0" applyFont="1" applyFill="1" applyBorder="1" applyAlignment="1"/>
    <xf numFmtId="0" fontId="49" fillId="2" borderId="107" xfId="0" applyFont="1" applyFill="1" applyBorder="1" applyAlignment="1"/>
    <xf numFmtId="165" fontId="74" fillId="4" borderId="65" xfId="1" applyFont="1" applyFill="1" applyBorder="1" applyAlignment="1">
      <alignment horizontal="right"/>
    </xf>
    <xf numFmtId="165" fontId="74" fillId="4" borderId="28" xfId="1" applyFont="1" applyFill="1" applyBorder="1" applyAlignment="1"/>
    <xf numFmtId="165" fontId="74" fillId="4" borderId="66" xfId="1" applyFont="1" applyFill="1" applyBorder="1" applyAlignment="1"/>
    <xf numFmtId="0" fontId="75" fillId="14" borderId="110" xfId="0" applyFont="1" applyFill="1" applyBorder="1" applyAlignment="1">
      <alignment wrapText="1"/>
    </xf>
    <xf numFmtId="165" fontId="79" fillId="14" borderId="111" xfId="1" applyFont="1" applyFill="1" applyBorder="1" applyAlignment="1"/>
    <xf numFmtId="0" fontId="113" fillId="0" borderId="0" xfId="0" applyFont="1" applyBorder="1" applyAlignment="1"/>
    <xf numFmtId="0" fontId="114" fillId="0" borderId="0" xfId="0" applyFont="1" applyFill="1" applyBorder="1" applyAlignment="1">
      <alignment horizontal="center"/>
    </xf>
    <xf numFmtId="0" fontId="1" fillId="0" borderId="113" xfId="0" applyFont="1" applyFill="1" applyBorder="1" applyAlignment="1"/>
    <xf numFmtId="0" fontId="101" fillId="0" borderId="24" xfId="0" applyFont="1" applyBorder="1" applyAlignment="1"/>
    <xf numFmtId="0" fontId="104" fillId="0" borderId="24" xfId="0" applyFont="1" applyBorder="1" applyAlignment="1"/>
    <xf numFmtId="0" fontId="104" fillId="0" borderId="114" xfId="0" applyFont="1" applyBorder="1" applyAlignment="1"/>
    <xf numFmtId="0" fontId="10" fillId="0" borderId="41" xfId="0" applyFont="1" applyBorder="1" applyAlignment="1"/>
    <xf numFmtId="165" fontId="89" fillId="0" borderId="0" xfId="0" applyNumberFormat="1" applyFont="1" applyBorder="1" applyAlignment="1"/>
    <xf numFmtId="0" fontId="0" fillId="0" borderId="57" xfId="0" applyBorder="1" applyAlignment="1"/>
    <xf numFmtId="0" fontId="101" fillId="3" borderId="0" xfId="0" applyFont="1" applyFill="1" applyBorder="1" applyAlignment="1"/>
    <xf numFmtId="165" fontId="79" fillId="14" borderId="117" xfId="1" applyFont="1" applyFill="1" applyBorder="1" applyAlignment="1"/>
    <xf numFmtId="4" fontId="109" fillId="3" borderId="118" xfId="0" applyNumberFormat="1" applyFont="1" applyFill="1" applyBorder="1" applyAlignment="1">
      <alignment horizontal="center"/>
    </xf>
    <xf numFmtId="4" fontId="109" fillId="3" borderId="119" xfId="0" applyNumberFormat="1" applyFont="1" applyFill="1" applyBorder="1" applyAlignment="1">
      <alignment horizontal="center"/>
    </xf>
    <xf numFmtId="4" fontId="57" fillId="0" borderId="12" xfId="0" applyNumberFormat="1" applyFont="1" applyBorder="1" applyAlignment="1"/>
    <xf numFmtId="0" fontId="57" fillId="0" borderId="112" xfId="0" applyFont="1" applyBorder="1" applyAlignment="1"/>
    <xf numFmtId="4" fontId="109" fillId="3" borderId="11" xfId="0" applyNumberFormat="1" applyFont="1" applyFill="1" applyBorder="1" applyAlignment="1">
      <alignment horizontal="center"/>
    </xf>
    <xf numFmtId="4" fontId="109" fillId="3" borderId="16" xfId="0" applyNumberFormat="1" applyFont="1" applyFill="1" applyBorder="1" applyAlignment="1">
      <alignment horizontal="center"/>
    </xf>
    <xf numFmtId="165" fontId="60" fillId="2" borderId="108" xfId="1" applyFont="1" applyFill="1" applyBorder="1" applyAlignment="1">
      <alignment vertical="center"/>
    </xf>
    <xf numFmtId="165" fontId="60" fillId="2" borderId="109" xfId="1" applyFont="1" applyFill="1" applyBorder="1" applyAlignment="1">
      <alignment vertical="center"/>
    </xf>
    <xf numFmtId="0" fontId="49" fillId="0" borderId="0" xfId="0" applyFont="1" applyAlignment="1">
      <alignment horizontal="justify"/>
    </xf>
    <xf numFmtId="0" fontId="49" fillId="0" borderId="0" xfId="0" applyNumberFormat="1" applyFont="1" applyAlignment="1">
      <alignment horizontal="justify" wrapText="1"/>
    </xf>
    <xf numFmtId="0" fontId="48" fillId="0" borderId="0" xfId="0" applyFont="1" applyBorder="1" applyAlignment="1">
      <alignment horizontal="justify"/>
    </xf>
    <xf numFmtId="0" fontId="48" fillId="0" borderId="0" xfId="0" applyFont="1" applyBorder="1" applyAlignment="1">
      <alignment horizontal="justify" wrapText="1"/>
    </xf>
    <xf numFmtId="0" fontId="48" fillId="0" borderId="0" xfId="0" applyFont="1" applyBorder="1" applyAlignment="1"/>
    <xf numFmtId="0" fontId="119" fillId="0" borderId="0" xfId="0" applyFont="1" applyAlignment="1"/>
    <xf numFmtId="0" fontId="48" fillId="0" borderId="0" xfId="0" applyFont="1" applyAlignment="1"/>
    <xf numFmtId="0" fontId="120" fillId="0" borderId="0" xfId="0" applyFont="1" applyAlignment="1"/>
    <xf numFmtId="0" fontId="121" fillId="0" borderId="0" xfId="0" applyFont="1" applyBorder="1" applyAlignment="1">
      <alignment horizontal="justify"/>
    </xf>
    <xf numFmtId="0" fontId="10" fillId="0" borderId="0" xfId="0" applyFont="1" applyBorder="1" applyAlignment="1">
      <alignment horizontal="left"/>
    </xf>
    <xf numFmtId="0" fontId="110" fillId="0" borderId="0" xfId="0" applyFont="1" applyAlignment="1"/>
    <xf numFmtId="0" fontId="122" fillId="0" borderId="0" xfId="0" applyFont="1" applyBorder="1" applyAlignment="1"/>
    <xf numFmtId="3" fontId="37" fillId="0" borderId="19" xfId="0" applyNumberFormat="1" applyFont="1" applyBorder="1" applyAlignment="1">
      <alignment wrapText="1"/>
    </xf>
    <xf numFmtId="3" fontId="37" fillId="0" borderId="34" xfId="0" applyNumberFormat="1" applyFont="1" applyBorder="1" applyAlignment="1">
      <alignment wrapText="1"/>
    </xf>
    <xf numFmtId="165" fontId="111" fillId="3" borderId="105" xfId="5" applyFont="1" applyFill="1" applyBorder="1" applyAlignment="1">
      <alignment horizontal="center" vertical="center" wrapText="1"/>
    </xf>
    <xf numFmtId="0" fontId="1" fillId="0" borderId="121" xfId="4" applyBorder="1" applyAlignment="1"/>
    <xf numFmtId="0" fontId="1" fillId="0" borderId="122" xfId="4" applyBorder="1" applyAlignment="1"/>
    <xf numFmtId="0" fontId="60" fillId="2" borderId="107" xfId="0" applyFont="1" applyFill="1" applyBorder="1" applyAlignment="1">
      <alignment horizontal="left" wrapText="1"/>
    </xf>
    <xf numFmtId="0" fontId="49" fillId="2" borderId="107" xfId="0" applyFont="1" applyFill="1" applyBorder="1" applyAlignment="1">
      <alignment horizontal="left" wrapText="1"/>
    </xf>
    <xf numFmtId="0" fontId="75" fillId="4" borderId="27" xfId="0" applyFont="1" applyFill="1" applyBorder="1" applyAlignment="1">
      <alignment horizontal="right"/>
    </xf>
    <xf numFmtId="0" fontId="112" fillId="2" borderId="107" xfId="0" applyFont="1" applyFill="1" applyBorder="1" applyAlignment="1">
      <alignment horizontal="left" wrapText="1"/>
    </xf>
    <xf numFmtId="0" fontId="49" fillId="2" borderId="104" xfId="0" applyFont="1" applyFill="1" applyBorder="1" applyAlignment="1">
      <alignment horizontal="left"/>
    </xf>
    <xf numFmtId="0" fontId="49" fillId="2" borderId="104" xfId="0" applyFont="1" applyFill="1" applyBorder="1" applyAlignment="1">
      <alignment horizontal="left" wrapText="1"/>
    </xf>
    <xf numFmtId="1" fontId="127" fillId="3" borderId="105" xfId="4" applyNumberFormat="1" applyFont="1" applyFill="1" applyBorder="1" applyAlignment="1">
      <alignment horizontal="center"/>
    </xf>
    <xf numFmtId="0" fontId="127" fillId="3" borderId="105" xfId="4" applyFont="1" applyFill="1" applyBorder="1" applyAlignment="1">
      <alignment vertical="center" wrapText="1"/>
    </xf>
    <xf numFmtId="2" fontId="128" fillId="3" borderId="105" xfId="4" applyNumberFormat="1" applyFont="1" applyFill="1" applyBorder="1" applyAlignment="1">
      <alignment horizontal="center" vertical="center"/>
    </xf>
    <xf numFmtId="0" fontId="128" fillId="3" borderId="105" xfId="4" applyFont="1" applyFill="1" applyBorder="1" applyAlignment="1">
      <alignment horizontal="center" vertical="center"/>
    </xf>
    <xf numFmtId="165" fontId="128" fillId="3" borderId="105" xfId="5" applyFont="1" applyFill="1" applyBorder="1" applyAlignment="1">
      <alignment horizontal="center" vertical="center" wrapText="1"/>
    </xf>
    <xf numFmtId="165" fontId="128" fillId="3" borderId="105" xfId="4" applyNumberFormat="1" applyFont="1" applyFill="1" applyBorder="1" applyAlignment="1">
      <alignment horizontal="center" vertical="center"/>
    </xf>
    <xf numFmtId="169" fontId="127" fillId="3" borderId="120" xfId="4" applyNumberFormat="1" applyFont="1" applyFill="1" applyBorder="1" applyAlignment="1">
      <alignment wrapText="1"/>
    </xf>
    <xf numFmtId="0" fontId="127" fillId="3" borderId="105" xfId="4" applyFont="1" applyFill="1" applyBorder="1" applyAlignment="1">
      <alignment vertical="center"/>
    </xf>
    <xf numFmtId="165" fontId="128" fillId="3" borderId="105" xfId="4" applyNumberFormat="1" applyFont="1" applyFill="1" applyBorder="1" applyAlignment="1"/>
    <xf numFmtId="1" fontId="127" fillId="0" borderId="105" xfId="4" applyNumberFormat="1" applyFont="1" applyFill="1" applyBorder="1" applyAlignment="1">
      <alignment horizontal="center"/>
    </xf>
    <xf numFmtId="0" fontId="129" fillId="3" borderId="49" xfId="0" applyFont="1" applyFill="1" applyBorder="1" applyAlignment="1"/>
    <xf numFmtId="0" fontId="129" fillId="3" borderId="59" xfId="0" applyFont="1" applyFill="1" applyBorder="1" applyAlignment="1"/>
    <xf numFmtId="0" fontId="126" fillId="3" borderId="49" xfId="0" applyFont="1" applyFill="1" applyBorder="1" applyAlignment="1"/>
    <xf numFmtId="1" fontId="126" fillId="3" borderId="51" xfId="0" applyNumberFormat="1" applyFont="1" applyFill="1" applyBorder="1" applyAlignment="1">
      <alignment horizontal="center"/>
    </xf>
    <xf numFmtId="0" fontId="129" fillId="3" borderId="50" xfId="0" applyFont="1" applyFill="1" applyBorder="1" applyAlignment="1"/>
    <xf numFmtId="0" fontId="128" fillId="0" borderId="0" xfId="0" applyFont="1" applyAlignment="1"/>
    <xf numFmtId="0" fontId="129" fillId="3" borderId="51" xfId="0" applyFont="1" applyFill="1" applyBorder="1" applyAlignment="1"/>
    <xf numFmtId="0" fontId="129" fillId="3" borderId="61" xfId="0" applyFont="1" applyFill="1" applyBorder="1" applyAlignment="1"/>
    <xf numFmtId="0" fontId="129" fillId="3" borderId="62" xfId="0" applyFont="1" applyFill="1" applyBorder="1" applyAlignment="1"/>
    <xf numFmtId="0" fontId="129" fillId="3" borderId="63" xfId="0" applyFont="1" applyFill="1" applyBorder="1" applyAlignment="1"/>
    <xf numFmtId="169" fontId="128" fillId="3" borderId="50" xfId="0" applyNumberFormat="1" applyFont="1" applyFill="1" applyBorder="1" applyAlignment="1"/>
    <xf numFmtId="169" fontId="128" fillId="3" borderId="52" xfId="0" applyNumberFormat="1" applyFont="1" applyFill="1" applyBorder="1" applyAlignment="1"/>
    <xf numFmtId="0" fontId="128" fillId="3" borderId="59" xfId="0" applyFont="1" applyFill="1" applyBorder="1" applyAlignment="1"/>
    <xf numFmtId="169" fontId="128" fillId="3" borderId="96" xfId="0" applyNumberFormat="1" applyFont="1" applyFill="1" applyBorder="1" applyAlignment="1"/>
    <xf numFmtId="165" fontId="131" fillId="3" borderId="47" xfId="0" applyNumberFormat="1" applyFont="1" applyFill="1" applyBorder="1" applyAlignment="1">
      <alignment horizontal="center"/>
    </xf>
    <xf numFmtId="44" fontId="131" fillId="3" borderId="47" xfId="0" applyNumberFormat="1" applyFont="1" applyFill="1" applyBorder="1" applyAlignment="1"/>
    <xf numFmtId="44" fontId="131" fillId="3" borderId="48" xfId="0" applyNumberFormat="1" applyFont="1" applyFill="1" applyBorder="1" applyAlignment="1"/>
    <xf numFmtId="165" fontId="131" fillId="3" borderId="44" xfId="0" applyNumberFormat="1" applyFont="1" applyFill="1" applyBorder="1" applyAlignment="1">
      <alignment horizontal="center"/>
    </xf>
    <xf numFmtId="44" fontId="131" fillId="3" borderId="44" xfId="0" applyNumberFormat="1" applyFont="1" applyFill="1" applyBorder="1" applyAlignment="1"/>
    <xf numFmtId="44" fontId="131" fillId="3" borderId="45" xfId="0" applyNumberFormat="1" applyFont="1" applyFill="1" applyBorder="1" applyAlignment="1"/>
    <xf numFmtId="2" fontId="111" fillId="3" borderId="105" xfId="4" applyNumberFormat="1" applyFont="1" applyFill="1" applyBorder="1" applyAlignment="1">
      <alignment horizontal="center" vertical="center"/>
    </xf>
    <xf numFmtId="0" fontId="111" fillId="3" borderId="105" xfId="4" applyFont="1" applyFill="1" applyBorder="1" applyAlignment="1">
      <alignment horizontal="center" vertical="center"/>
    </xf>
    <xf numFmtId="2" fontId="111" fillId="3" borderId="105" xfId="4" applyNumberFormat="1" applyFont="1" applyFill="1" applyBorder="1" applyAlignment="1">
      <alignment horizontal="center"/>
    </xf>
    <xf numFmtId="0" fontId="111" fillId="3" borderId="105" xfId="4" applyFont="1" applyFill="1" applyBorder="1" applyAlignment="1">
      <alignment horizontal="center"/>
    </xf>
    <xf numFmtId="165" fontId="111" fillId="3" borderId="105" xfId="4" applyNumberFormat="1" applyFont="1" applyFill="1" applyBorder="1" applyAlignment="1"/>
    <xf numFmtId="1" fontId="93" fillId="3" borderId="123" xfId="0" applyNumberFormat="1" applyFont="1" applyFill="1" applyBorder="1" applyAlignment="1">
      <alignment horizontal="center"/>
    </xf>
    <xf numFmtId="1" fontId="126" fillId="3" borderId="124" xfId="0" applyNumberFormat="1" applyFont="1" applyFill="1" applyBorder="1" applyAlignment="1">
      <alignment horizontal="center"/>
    </xf>
    <xf numFmtId="0" fontId="129" fillId="3" borderId="105" xfId="0" applyFont="1" applyFill="1" applyBorder="1" applyAlignment="1"/>
    <xf numFmtId="168" fontId="126" fillId="3" borderId="105" xfId="0" applyNumberFormat="1" applyFont="1" applyFill="1" applyBorder="1" applyAlignment="1">
      <alignment horizontal="center"/>
    </xf>
    <xf numFmtId="0" fontId="129" fillId="3" borderId="105" xfId="0" applyFont="1" applyFill="1" applyBorder="1" applyAlignment="1">
      <alignment horizontal="left" wrapText="1"/>
    </xf>
    <xf numFmtId="0" fontId="129" fillId="3" borderId="105" xfId="0" applyFont="1" applyFill="1" applyBorder="1" applyAlignment="1">
      <alignment horizontal="center" wrapText="1"/>
    </xf>
    <xf numFmtId="165" fontId="129" fillId="3" borderId="105" xfId="1" applyFont="1" applyFill="1" applyBorder="1" applyAlignment="1">
      <alignment horizontal="left" wrapText="1"/>
    </xf>
    <xf numFmtId="169" fontId="129" fillId="3" borderId="125" xfId="0" applyNumberFormat="1" applyFont="1" applyFill="1" applyBorder="1" applyAlignment="1">
      <alignment wrapText="1"/>
    </xf>
    <xf numFmtId="1" fontId="126" fillId="3" borderId="105" xfId="0" applyNumberFormat="1" applyFont="1" applyFill="1" applyBorder="1" applyAlignment="1">
      <alignment horizontal="center"/>
    </xf>
    <xf numFmtId="0" fontId="126" fillId="3" borderId="105" xfId="0" applyFont="1" applyFill="1" applyBorder="1" applyAlignment="1"/>
    <xf numFmtId="169" fontId="126" fillId="3" borderId="125" xfId="0" applyNumberFormat="1" applyFont="1" applyFill="1" applyBorder="1" applyAlignment="1"/>
    <xf numFmtId="0" fontId="124" fillId="3" borderId="105" xfId="0" applyFont="1" applyFill="1" applyBorder="1" applyAlignment="1">
      <alignment horizontal="center" vertical="center"/>
    </xf>
    <xf numFmtId="165" fontId="124" fillId="3" borderId="105" xfId="0" applyNumberFormat="1" applyFont="1" applyFill="1" applyBorder="1" applyAlignment="1">
      <alignment horizontal="center" vertical="center"/>
    </xf>
    <xf numFmtId="165" fontId="129" fillId="3" borderId="105" xfId="1" applyFont="1" applyFill="1" applyBorder="1" applyAlignment="1">
      <alignment horizontal="center" vertical="center"/>
    </xf>
    <xf numFmtId="0" fontId="126" fillId="3" borderId="105" xfId="0" applyFont="1" applyFill="1" applyBorder="1" applyAlignment="1">
      <alignment horizontal="center"/>
    </xf>
    <xf numFmtId="44" fontId="126" fillId="3" borderId="125" xfId="0" applyNumberFormat="1" applyFont="1" applyFill="1" applyBorder="1" applyAlignment="1">
      <alignment horizontal="center"/>
    </xf>
    <xf numFmtId="4" fontId="125" fillId="3" borderId="105" xfId="0" applyNumberFormat="1" applyFont="1" applyFill="1" applyBorder="1" applyAlignment="1">
      <alignment horizontal="center"/>
    </xf>
    <xf numFmtId="0" fontId="125" fillId="3" borderId="105" xfId="0" applyFont="1" applyFill="1" applyBorder="1" applyAlignment="1">
      <alignment horizontal="center"/>
    </xf>
    <xf numFmtId="165" fontId="125" fillId="3" borderId="105" xfId="0" applyNumberFormat="1" applyFont="1" applyFill="1" applyBorder="1" applyAlignment="1">
      <alignment horizontal="center"/>
    </xf>
    <xf numFmtId="44" fontId="126" fillId="3" borderId="105" xfId="0" applyNumberFormat="1" applyFont="1" applyFill="1" applyBorder="1" applyAlignment="1">
      <alignment horizontal="center"/>
    </xf>
    <xf numFmtId="0" fontId="125" fillId="3" borderId="105" xfId="0" applyFont="1" applyFill="1" applyBorder="1" applyAlignment="1">
      <alignment wrapText="1"/>
    </xf>
    <xf numFmtId="0" fontId="126" fillId="3" borderId="105" xfId="0" applyFont="1" applyFill="1" applyBorder="1" applyAlignment="1">
      <alignment wrapText="1"/>
    </xf>
    <xf numFmtId="0" fontId="124" fillId="3" borderId="105" xfId="0" applyFont="1" applyFill="1" applyBorder="1" applyAlignment="1">
      <alignment horizontal="center"/>
    </xf>
    <xf numFmtId="165" fontId="124" fillId="3" borderId="105" xfId="0" applyNumberFormat="1" applyFont="1" applyFill="1" applyBorder="1" applyAlignment="1"/>
    <xf numFmtId="44" fontId="129" fillId="3" borderId="105" xfId="0" applyNumberFormat="1" applyFont="1" applyFill="1" applyBorder="1" applyAlignment="1"/>
    <xf numFmtId="0" fontId="116" fillId="3" borderId="105" xfId="0" applyFont="1" applyFill="1" applyBorder="1" applyAlignment="1">
      <alignment horizontal="left" wrapText="1"/>
    </xf>
    <xf numFmtId="44" fontId="129" fillId="3" borderId="125" xfId="0" applyNumberFormat="1" applyFont="1" applyFill="1" applyBorder="1" applyAlignment="1">
      <alignment horizontal="center"/>
    </xf>
    <xf numFmtId="169" fontId="126" fillId="3" borderId="125" xfId="0" applyNumberFormat="1" applyFont="1" applyFill="1" applyBorder="1" applyAlignment="1">
      <alignment wrapText="1"/>
    </xf>
    <xf numFmtId="0" fontId="129" fillId="3" borderId="105" xfId="0" applyFont="1" applyFill="1" applyBorder="1" applyAlignment="1">
      <alignment horizontal="left" vertical="center"/>
    </xf>
    <xf numFmtId="165" fontId="129" fillId="3" borderId="105" xfId="0" applyNumberFormat="1" applyFont="1" applyFill="1" applyBorder="1" applyAlignment="1">
      <alignment horizontal="center" vertical="center"/>
    </xf>
    <xf numFmtId="0" fontId="129" fillId="3" borderId="105" xfId="0" applyFont="1" applyFill="1" applyBorder="1" applyAlignment="1">
      <alignment horizontal="left" vertical="center" wrapText="1"/>
    </xf>
    <xf numFmtId="4" fontId="124" fillId="3" borderId="105" xfId="0" applyNumberFormat="1" applyFont="1" applyFill="1" applyBorder="1" applyAlignment="1">
      <alignment horizontal="center"/>
    </xf>
    <xf numFmtId="0" fontId="129" fillId="3" borderId="105" xfId="0" applyFont="1" applyFill="1" applyBorder="1" applyAlignment="1">
      <alignment horizontal="left"/>
    </xf>
    <xf numFmtId="165" fontId="124" fillId="3" borderId="105" xfId="0" applyNumberFormat="1" applyFont="1" applyFill="1" applyBorder="1" applyAlignment="1">
      <alignment horizontal="center"/>
    </xf>
    <xf numFmtId="1" fontId="126" fillId="3" borderId="124" xfId="0" applyNumberFormat="1" applyFont="1" applyFill="1" applyBorder="1" applyAlignment="1">
      <alignment horizontal="center" vertical="center"/>
    </xf>
    <xf numFmtId="0" fontId="126" fillId="3" borderId="105" xfId="3" applyFont="1" applyFill="1" applyBorder="1" applyAlignment="1">
      <alignment horizontal="center" vertical="center"/>
    </xf>
    <xf numFmtId="0" fontId="126" fillId="3" borderId="105" xfId="0" applyFont="1" applyFill="1" applyBorder="1" applyAlignment="1">
      <alignment vertical="center"/>
    </xf>
    <xf numFmtId="2" fontId="124" fillId="3" borderId="105" xfId="0" applyNumberFormat="1" applyFont="1" applyFill="1" applyBorder="1" applyAlignment="1">
      <alignment horizontal="center" vertical="center"/>
    </xf>
    <xf numFmtId="0" fontId="124" fillId="3" borderId="105" xfId="0" applyFont="1" applyFill="1" applyBorder="1" applyAlignment="1">
      <alignment horizontal="center" wrapText="1"/>
    </xf>
    <xf numFmtId="0" fontId="124" fillId="3" borderId="105" xfId="0" applyFont="1" applyFill="1" applyBorder="1" applyAlignment="1">
      <alignment horizontal="left" wrapText="1"/>
    </xf>
    <xf numFmtId="165" fontId="124" fillId="3" borderId="105" xfId="1" applyFont="1" applyFill="1" applyBorder="1" applyAlignment="1">
      <alignment horizontal="left" wrapText="1"/>
    </xf>
    <xf numFmtId="0" fontId="126" fillId="3" borderId="105" xfId="0" applyFont="1" applyFill="1" applyBorder="1" applyAlignment="1">
      <alignment horizontal="left"/>
    </xf>
    <xf numFmtId="2" fontId="124" fillId="3" borderId="105" xfId="0" applyNumberFormat="1" applyFont="1" applyFill="1" applyBorder="1" applyAlignment="1">
      <alignment horizontal="center"/>
    </xf>
    <xf numFmtId="165" fontId="129" fillId="3" borderId="105" xfId="0" applyNumberFormat="1" applyFont="1" applyFill="1" applyBorder="1" applyAlignment="1"/>
    <xf numFmtId="0" fontId="129" fillId="3" borderId="105" xfId="0" applyFont="1" applyFill="1" applyBorder="1" applyAlignment="1">
      <alignment vertical="center" wrapText="1"/>
    </xf>
    <xf numFmtId="170" fontId="124" fillId="3" borderId="105" xfId="0" applyNumberFormat="1" applyFont="1" applyFill="1" applyBorder="1" applyAlignment="1">
      <alignment vertical="center"/>
    </xf>
    <xf numFmtId="44" fontId="129" fillId="3" borderId="105" xfId="0" applyNumberFormat="1" applyFont="1" applyFill="1" applyBorder="1" applyAlignment="1">
      <alignment vertical="center"/>
    </xf>
    <xf numFmtId="0" fontId="126" fillId="3" borderId="105" xfId="0" applyFont="1" applyFill="1" applyBorder="1" applyAlignment="1">
      <alignment horizontal="left" wrapText="1"/>
    </xf>
    <xf numFmtId="0" fontId="124" fillId="3" borderId="105" xfId="0" applyFont="1" applyFill="1" applyBorder="1" applyAlignment="1">
      <alignment horizontal="center" vertical="center" wrapText="1"/>
    </xf>
    <xf numFmtId="170" fontId="124" fillId="3" borderId="105" xfId="0" applyNumberFormat="1" applyFont="1" applyFill="1" applyBorder="1" applyAlignment="1"/>
    <xf numFmtId="165" fontId="129" fillId="3" borderId="105" xfId="1" applyFont="1" applyFill="1" applyBorder="1" applyAlignment="1">
      <alignment horizontal="right"/>
    </xf>
    <xf numFmtId="0" fontId="129" fillId="3" borderId="105" xfId="0" applyFont="1" applyFill="1" applyBorder="1" applyAlignment="1">
      <alignment horizontal="center" vertical="center"/>
    </xf>
    <xf numFmtId="170" fontId="129" fillId="3" borderId="105" xfId="0" applyNumberFormat="1" applyFont="1" applyFill="1" applyBorder="1" applyAlignment="1"/>
    <xf numFmtId="169" fontId="129" fillId="3" borderId="125" xfId="0" applyNumberFormat="1" applyFont="1" applyFill="1" applyBorder="1" applyAlignment="1"/>
    <xf numFmtId="168" fontId="130" fillId="3" borderId="124" xfId="0" applyNumberFormat="1" applyFont="1" applyFill="1" applyBorder="1" applyAlignment="1">
      <alignment horizontal="center"/>
    </xf>
    <xf numFmtId="168" fontId="130" fillId="3" borderId="105" xfId="0" applyNumberFormat="1" applyFont="1" applyFill="1" applyBorder="1" applyAlignment="1">
      <alignment horizontal="center"/>
    </xf>
    <xf numFmtId="44" fontId="129" fillId="3" borderId="105" xfId="0" applyNumberFormat="1" applyFont="1" applyFill="1" applyBorder="1" applyAlignment="1">
      <alignment horizontal="right" vertical="center"/>
    </xf>
    <xf numFmtId="166" fontId="124" fillId="3" borderId="105" xfId="2" applyFont="1" applyFill="1" applyBorder="1" applyAlignment="1">
      <alignment horizontal="center" vertical="center" wrapText="1"/>
    </xf>
    <xf numFmtId="165" fontId="124" fillId="3" borderId="105" xfId="1" applyFont="1" applyFill="1" applyBorder="1" applyAlignment="1">
      <alignment horizontal="center" vertical="center" wrapText="1"/>
    </xf>
    <xf numFmtId="0" fontId="129" fillId="3" borderId="105" xfId="0" applyFont="1" applyFill="1" applyBorder="1" applyAlignment="1">
      <alignment horizontal="center"/>
    </xf>
    <xf numFmtId="0" fontId="129" fillId="3" borderId="43" xfId="0" applyFont="1" applyFill="1" applyBorder="1" applyAlignment="1"/>
    <xf numFmtId="0" fontId="129" fillId="3" borderId="44" xfId="0" applyFont="1" applyFill="1" applyBorder="1" applyAlignment="1"/>
    <xf numFmtId="0" fontId="129" fillId="3" borderId="45" xfId="0" applyFont="1" applyFill="1" applyBorder="1" applyAlignment="1"/>
    <xf numFmtId="44" fontId="129" fillId="3" borderId="105" xfId="0" applyNumberFormat="1" applyFont="1" applyFill="1" applyBorder="1" applyAlignment="1">
      <alignment horizontal="center" vertical="center"/>
    </xf>
    <xf numFmtId="165" fontId="126" fillId="3" borderId="125" xfId="1" applyFont="1" applyFill="1" applyBorder="1" applyAlignment="1"/>
    <xf numFmtId="165" fontId="126" fillId="3" borderId="125" xfId="1" applyFont="1" applyFill="1" applyBorder="1" applyAlignment="1">
      <alignment wrapText="1"/>
    </xf>
    <xf numFmtId="165" fontId="115" fillId="13" borderId="125" xfId="1" applyFont="1" applyFill="1" applyBorder="1" applyAlignment="1">
      <alignment horizontal="center" vertical="center" wrapText="1"/>
    </xf>
    <xf numFmtId="1" fontId="93" fillId="3" borderId="126" xfId="0" applyNumberFormat="1" applyFont="1" applyFill="1" applyBorder="1" applyAlignment="1">
      <alignment horizontal="center"/>
    </xf>
    <xf numFmtId="168" fontId="128" fillId="0" borderId="105" xfId="4" applyNumberFormat="1" applyFont="1" applyFill="1" applyBorder="1" applyAlignment="1">
      <alignment horizontal="center" vertical="center"/>
    </xf>
    <xf numFmtId="1" fontId="126" fillId="3" borderId="43" xfId="0" applyNumberFormat="1" applyFont="1" applyFill="1" applyBorder="1" applyAlignment="1">
      <alignment horizontal="center"/>
    </xf>
    <xf numFmtId="168" fontId="126" fillId="3" borderId="44" xfId="0" applyNumberFormat="1" applyFont="1" applyFill="1" applyBorder="1" applyAlignment="1">
      <alignment horizontal="center"/>
    </xf>
    <xf numFmtId="0" fontId="129" fillId="3" borderId="44" xfId="0" applyFont="1" applyFill="1" applyBorder="1" applyAlignment="1">
      <alignment horizontal="left" wrapText="1"/>
    </xf>
    <xf numFmtId="0" fontId="129" fillId="3" borderId="44" xfId="0" applyFont="1" applyFill="1" applyBorder="1" applyAlignment="1">
      <alignment horizontal="center" wrapText="1"/>
    </xf>
    <xf numFmtId="165" fontId="129" fillId="3" borderId="44" xfId="1" applyFont="1" applyFill="1" applyBorder="1" applyAlignment="1">
      <alignment horizontal="left" wrapText="1"/>
    </xf>
    <xf numFmtId="169" fontId="129" fillId="3" borderId="45" xfId="0" applyNumberFormat="1" applyFont="1" applyFill="1" applyBorder="1" applyAlignment="1">
      <alignment wrapText="1"/>
    </xf>
    <xf numFmtId="0" fontId="49" fillId="2" borderId="128" xfId="0" applyFont="1" applyFill="1" applyBorder="1" applyAlignment="1"/>
    <xf numFmtId="165" fontId="74" fillId="14" borderId="116" xfId="0" applyNumberFormat="1" applyFont="1" applyFill="1" applyBorder="1" applyAlignment="1">
      <alignment wrapText="1"/>
    </xf>
    <xf numFmtId="0" fontId="49" fillId="2" borderId="101" xfId="0" applyFont="1" applyFill="1" applyBorder="1" applyAlignment="1">
      <alignment horizontal="left" wrapText="1"/>
    </xf>
    <xf numFmtId="165" fontId="49" fillId="2" borderId="102" xfId="1" applyFont="1" applyFill="1" applyBorder="1" applyAlignment="1">
      <alignment horizontal="center" vertical="center"/>
    </xf>
    <xf numFmtId="165" fontId="49" fillId="2" borderId="103" xfId="1" applyFont="1" applyFill="1" applyBorder="1" applyAlignment="1">
      <alignment horizontal="center" vertical="center"/>
    </xf>
    <xf numFmtId="165" fontId="49" fillId="2" borderId="105" xfId="1" applyFont="1" applyFill="1" applyBorder="1" applyAlignment="1">
      <alignment horizontal="center" vertical="center"/>
    </xf>
    <xf numFmtId="165" fontId="49" fillId="2" borderId="106" xfId="1" applyFont="1" applyFill="1" applyBorder="1" applyAlignment="1">
      <alignment horizontal="center" vertical="center"/>
    </xf>
    <xf numFmtId="0" fontId="0" fillId="17" borderId="83" xfId="0" applyFill="1" applyBorder="1" applyAlignment="1"/>
    <xf numFmtId="0" fontId="87" fillId="17" borderId="0" xfId="0" applyFont="1" applyFill="1" applyBorder="1" applyAlignment="1">
      <alignment horizontal="right" vertical="center"/>
    </xf>
    <xf numFmtId="165" fontId="85" fillId="17" borderId="0" xfId="1" applyFont="1" applyFill="1" applyBorder="1" applyAlignment="1"/>
    <xf numFmtId="0" fontId="85" fillId="17" borderId="0" xfId="0" applyFont="1" applyFill="1" applyBorder="1" applyAlignment="1"/>
    <xf numFmtId="0" fontId="0" fillId="17" borderId="0" xfId="0" applyFill="1" applyBorder="1" applyAlignment="1"/>
    <xf numFmtId="0" fontId="83" fillId="17" borderId="0" xfId="0" applyFont="1" applyFill="1" applyBorder="1" applyAlignment="1">
      <alignment horizontal="center" vertical="center"/>
    </xf>
    <xf numFmtId="0" fontId="83" fillId="17" borderId="0" xfId="0" applyFont="1" applyFill="1" applyBorder="1" applyAlignment="1">
      <alignment vertical="center"/>
    </xf>
    <xf numFmtId="164" fontId="124" fillId="3" borderId="105" xfId="1" applyNumberFormat="1" applyFont="1" applyFill="1" applyBorder="1" applyAlignment="1">
      <alignment horizontal="left" wrapText="1"/>
    </xf>
    <xf numFmtId="44" fontId="79" fillId="0" borderId="0" xfId="0" applyNumberFormat="1" applyFont="1" applyBorder="1" applyAlignment="1">
      <alignment horizontal="center"/>
    </xf>
    <xf numFmtId="0" fontId="101" fillId="3" borderId="0" xfId="0" applyFont="1" applyFill="1" applyBorder="1" applyAlignment="1">
      <alignment horizontal="left"/>
    </xf>
    <xf numFmtId="1" fontId="130" fillId="3" borderId="124" xfId="0" applyNumberFormat="1" applyFont="1" applyFill="1" applyBorder="1" applyAlignment="1">
      <alignment horizontal="center"/>
    </xf>
    <xf numFmtId="0" fontId="64" fillId="3" borderId="129" xfId="0" applyFont="1" applyFill="1" applyBorder="1" applyAlignment="1"/>
    <xf numFmtId="0" fontId="97" fillId="3" borderId="130" xfId="0" applyFont="1" applyFill="1" applyBorder="1" applyAlignment="1"/>
    <xf numFmtId="0" fontId="49" fillId="3" borderId="130" xfId="0" applyFont="1" applyFill="1" applyBorder="1" applyAlignment="1"/>
    <xf numFmtId="0" fontId="49" fillId="3" borderId="0" xfId="0" applyFont="1" applyFill="1" applyBorder="1" applyAlignment="1"/>
    <xf numFmtId="171" fontId="71" fillId="0" borderId="0" xfId="0" applyNumberFormat="1" applyFont="1" applyBorder="1" applyAlignment="1"/>
    <xf numFmtId="0" fontId="101" fillId="3" borderId="115" xfId="0" applyFont="1" applyFill="1" applyBorder="1" applyAlignment="1">
      <alignment horizontal="left"/>
    </xf>
    <xf numFmtId="0" fontId="98" fillId="3" borderId="131" xfId="0" applyFont="1" applyFill="1" applyBorder="1" applyAlignment="1"/>
    <xf numFmtId="0" fontId="15" fillId="0" borderId="1" xfId="0" applyFont="1" applyBorder="1" applyAlignment="1"/>
    <xf numFmtId="8" fontId="129" fillId="3" borderId="105" xfId="0" applyNumberFormat="1" applyFont="1" applyFill="1" applyBorder="1" applyAlignment="1">
      <alignment horizontal="right" vertical="center"/>
    </xf>
    <xf numFmtId="165" fontId="60" fillId="3" borderId="108" xfId="1" applyFont="1" applyFill="1" applyBorder="1" applyAlignment="1">
      <alignment vertical="center"/>
    </xf>
    <xf numFmtId="0" fontId="137" fillId="0" borderId="0" xfId="0" applyFont="1" applyBorder="1" applyAlignment="1">
      <alignment vertical="center"/>
    </xf>
    <xf numFmtId="168" fontId="130" fillId="3" borderId="7" xfId="0" applyNumberFormat="1" applyFont="1" applyFill="1" applyBorder="1" applyAlignment="1">
      <alignment horizontal="center"/>
    </xf>
    <xf numFmtId="168" fontId="126" fillId="3" borderId="0" xfId="0" applyNumberFormat="1" applyFont="1" applyFill="1" applyBorder="1" applyAlignment="1">
      <alignment horizontal="center"/>
    </xf>
    <xf numFmtId="0" fontId="129" fillId="3" borderId="0" xfId="0" applyFont="1" applyFill="1" applyBorder="1" applyAlignment="1">
      <alignment horizontal="left" wrapText="1"/>
    </xf>
    <xf numFmtId="0" fontId="124" fillId="3" borderId="0" xfId="0" applyFont="1" applyFill="1" applyBorder="1" applyAlignment="1">
      <alignment horizontal="center" wrapText="1"/>
    </xf>
    <xf numFmtId="0" fontId="124" fillId="3" borderId="0" xfId="0" applyFont="1" applyFill="1" applyBorder="1" applyAlignment="1">
      <alignment horizontal="left" wrapText="1"/>
    </xf>
    <xf numFmtId="164" fontId="124" fillId="3" borderId="0" xfId="1" applyNumberFormat="1" applyFont="1" applyFill="1" applyBorder="1" applyAlignment="1">
      <alignment horizontal="left" wrapText="1"/>
    </xf>
    <xf numFmtId="44" fontId="129" fillId="3" borderId="0" xfId="0" applyNumberFormat="1" applyFont="1" applyFill="1" applyBorder="1" applyAlignment="1">
      <alignment horizontal="right" vertical="center"/>
    </xf>
    <xf numFmtId="169" fontId="129" fillId="3" borderId="17" xfId="0" applyNumberFormat="1" applyFont="1" applyFill="1" applyBorder="1" applyAlignment="1"/>
    <xf numFmtId="169" fontId="127" fillId="3" borderId="125" xfId="0" applyNumberFormat="1" applyFont="1" applyFill="1" applyBorder="1" applyAlignment="1"/>
    <xf numFmtId="0" fontId="140" fillId="0" borderId="0" xfId="0" applyFont="1" applyFill="1" applyBorder="1" applyAlignment="1"/>
    <xf numFmtId="0" fontId="141" fillId="0" borderId="0" xfId="0" applyFont="1" applyFill="1" applyBorder="1" applyAlignment="1">
      <alignment horizontal="center"/>
    </xf>
    <xf numFmtId="44" fontId="143" fillId="4" borderId="0" xfId="0" applyNumberFormat="1" applyFont="1" applyFill="1" applyBorder="1" applyAlignment="1"/>
    <xf numFmtId="44" fontId="143" fillId="4" borderId="0" xfId="0" applyNumberFormat="1" applyFont="1" applyFill="1" applyBorder="1" applyAlignment="1">
      <alignment vertical="center"/>
    </xf>
    <xf numFmtId="0" fontId="144" fillId="0" borderId="0" xfId="0" applyFont="1" applyAlignment="1">
      <alignment horizontal="justify" wrapText="1"/>
    </xf>
    <xf numFmtId="0" fontId="145" fillId="3" borderId="105" xfId="0" applyFont="1" applyFill="1" applyBorder="1" applyAlignment="1">
      <alignment horizontal="left" wrapText="1"/>
    </xf>
    <xf numFmtId="0" fontId="145" fillId="3" borderId="105" xfId="0" applyFont="1" applyFill="1" applyBorder="1" applyAlignment="1">
      <alignment vertical="center" wrapText="1"/>
    </xf>
    <xf numFmtId="164" fontId="124" fillId="3" borderId="105" xfId="1" applyNumberFormat="1" applyFont="1" applyFill="1" applyBorder="1" applyAlignment="1">
      <alignment horizontal="right" wrapText="1"/>
    </xf>
    <xf numFmtId="164" fontId="124" fillId="3" borderId="105" xfId="0" applyNumberFormat="1" applyFont="1" applyFill="1" applyBorder="1" applyAlignment="1">
      <alignment horizontal="right" vertical="center"/>
    </xf>
    <xf numFmtId="0" fontId="116" fillId="3" borderId="105" xfId="0" applyFont="1" applyFill="1" applyBorder="1" applyAlignment="1">
      <alignment vertical="center" wrapText="1"/>
    </xf>
    <xf numFmtId="0" fontId="146" fillId="3" borderId="105" xfId="0" applyFont="1" applyFill="1" applyBorder="1" applyAlignment="1">
      <alignment horizontal="center"/>
    </xf>
    <xf numFmtId="168" fontId="146" fillId="3" borderId="105" xfId="0" applyNumberFormat="1" applyFont="1" applyFill="1" applyBorder="1" applyAlignment="1">
      <alignment horizontal="center"/>
    </xf>
    <xf numFmtId="172" fontId="126" fillId="13" borderId="125" xfId="0" applyNumberFormat="1" applyFont="1" applyFill="1" applyBorder="1" applyAlignment="1">
      <alignment horizontal="center" vertical="center" wrapText="1"/>
    </xf>
    <xf numFmtId="172" fontId="127" fillId="15" borderId="60" xfId="1" applyNumberFormat="1" applyFont="1" applyFill="1" applyBorder="1" applyAlignment="1"/>
    <xf numFmtId="14" fontId="106" fillId="0" borderId="0" xfId="0" applyNumberFormat="1" applyFont="1" applyBorder="1" applyAlignment="1">
      <alignment horizontal="center"/>
    </xf>
    <xf numFmtId="14" fontId="106" fillId="0" borderId="71" xfId="0" applyNumberFormat="1" applyFont="1" applyBorder="1" applyAlignment="1">
      <alignment horizontal="center"/>
    </xf>
    <xf numFmtId="0" fontId="148" fillId="0" borderId="127" xfId="4" applyFont="1" applyBorder="1" applyAlignment="1"/>
    <xf numFmtId="0" fontId="127" fillId="0" borderId="105" xfId="4" applyFont="1" applyBorder="1" applyAlignment="1"/>
    <xf numFmtId="169" fontId="126" fillId="3" borderId="125" xfId="0" applyNumberFormat="1" applyFont="1" applyFill="1" applyBorder="1" applyAlignment="1">
      <alignment vertical="center"/>
    </xf>
    <xf numFmtId="164" fontId="129" fillId="3" borderId="105" xfId="0" applyNumberFormat="1" applyFont="1" applyFill="1" applyBorder="1" applyAlignment="1">
      <alignment horizontal="right" vertical="center"/>
    </xf>
    <xf numFmtId="169" fontId="126" fillId="3" borderId="120" xfId="4" applyNumberFormat="1" applyFont="1" applyFill="1" applyBorder="1" applyAlignment="1"/>
    <xf numFmtId="44" fontId="126" fillId="3" borderId="120" xfId="4" applyNumberFormat="1" applyFont="1" applyFill="1" applyBorder="1" applyAlignment="1">
      <alignment wrapText="1"/>
    </xf>
    <xf numFmtId="165" fontId="126" fillId="3" borderId="120" xfId="5" applyFont="1" applyFill="1" applyBorder="1" applyAlignment="1">
      <alignment horizontal="center"/>
    </xf>
    <xf numFmtId="165" fontId="126" fillId="0" borderId="120" xfId="1" applyFont="1" applyBorder="1" applyAlignment="1"/>
    <xf numFmtId="0" fontId="83" fillId="0" borderId="0" xfId="0" applyFont="1" applyBorder="1" applyAlignment="1">
      <alignment horizontal="center" vertical="center"/>
    </xf>
    <xf numFmtId="0" fontId="134" fillId="0" borderId="0" xfId="0" applyFont="1" applyBorder="1" applyAlignment="1">
      <alignment horizontal="center" vertical="center" wrapText="1"/>
    </xf>
    <xf numFmtId="0" fontId="118" fillId="0" borderId="0" xfId="0" applyFont="1" applyBorder="1" applyAlignment="1">
      <alignment horizontal="center" vertical="center" wrapText="1"/>
    </xf>
    <xf numFmtId="0" fontId="86" fillId="0" borderId="0" xfId="0" applyFont="1" applyBorder="1" applyAlignment="1">
      <alignment horizontal="center" vertical="center" wrapText="1"/>
    </xf>
    <xf numFmtId="0" fontId="83" fillId="0" borderId="86" xfId="0" applyFont="1" applyBorder="1" applyAlignment="1">
      <alignment horizontal="center" vertical="center" wrapText="1"/>
    </xf>
    <xf numFmtId="0" fontId="136" fillId="16" borderId="83" xfId="0" applyFont="1" applyFill="1" applyBorder="1" applyAlignment="1">
      <alignment horizontal="center" vertical="center"/>
    </xf>
    <xf numFmtId="0" fontId="136" fillId="16" borderId="0" xfId="0" applyFont="1" applyFill="1" applyBorder="1" applyAlignment="1">
      <alignment horizontal="center" vertical="center"/>
    </xf>
    <xf numFmtId="44" fontId="101" fillId="4" borderId="0" xfId="0" applyNumberFormat="1" applyFont="1" applyFill="1" applyBorder="1" applyAlignment="1">
      <alignment horizontal="left"/>
    </xf>
    <xf numFmtId="165" fontId="135" fillId="16" borderId="0" xfId="1" applyFont="1" applyFill="1" applyBorder="1" applyAlignment="1">
      <alignment horizontal="center"/>
    </xf>
    <xf numFmtId="0" fontId="101" fillId="3" borderId="115" xfId="0" applyFont="1" applyFill="1" applyBorder="1" applyAlignment="1">
      <alignment horizontal="left"/>
    </xf>
    <xf numFmtId="0" fontId="101" fillId="3" borderId="0" xfId="0" applyFont="1" applyFill="1" applyBorder="1" applyAlignment="1">
      <alignment horizontal="left"/>
    </xf>
    <xf numFmtId="44" fontId="101" fillId="4" borderId="0" xfId="0" applyNumberFormat="1" applyFont="1" applyFill="1" applyBorder="1" applyAlignment="1">
      <alignment horizontal="center"/>
    </xf>
    <xf numFmtId="14" fontId="104" fillId="0" borderId="0" xfId="0" applyNumberFormat="1" applyFont="1" applyBorder="1" applyAlignment="1">
      <alignment horizontal="center"/>
    </xf>
    <xf numFmtId="14" fontId="104" fillId="0" borderId="71" xfId="0" applyNumberFormat="1" applyFont="1" applyBorder="1" applyAlignment="1">
      <alignment horizontal="center"/>
    </xf>
    <xf numFmtId="14" fontId="106" fillId="0" borderId="0" xfId="0" applyNumberFormat="1" applyFont="1" applyBorder="1" applyAlignment="1">
      <alignment horizontal="center"/>
    </xf>
    <xf numFmtId="14" fontId="106" fillId="0" borderId="71" xfId="0" applyNumberFormat="1" applyFont="1" applyBorder="1" applyAlignment="1">
      <alignment horizontal="center"/>
    </xf>
    <xf numFmtId="0" fontId="108" fillId="0" borderId="75" xfId="0" applyFont="1" applyBorder="1" applyAlignment="1">
      <alignment horizontal="center" vertical="top"/>
    </xf>
    <xf numFmtId="0" fontId="65" fillId="0" borderId="0" xfId="0" applyFont="1" applyBorder="1" applyAlignment="1">
      <alignment horizontal="center"/>
    </xf>
    <xf numFmtId="0" fontId="65" fillId="0" borderId="71" xfId="0" applyFont="1" applyBorder="1" applyAlignment="1">
      <alignment horizontal="center"/>
    </xf>
    <xf numFmtId="0" fontId="67" fillId="0" borderId="1" xfId="0" applyFont="1" applyBorder="1" applyAlignment="1">
      <alignment horizontal="center" wrapText="1"/>
    </xf>
    <xf numFmtId="0" fontId="139" fillId="0" borderId="0" xfId="0" applyFont="1" applyFill="1" applyBorder="1" applyAlignment="1">
      <alignment horizontal="center"/>
    </xf>
    <xf numFmtId="0" fontId="138" fillId="0" borderId="0" xfId="0" applyFont="1" applyBorder="1" applyAlignment="1">
      <alignment horizontal="center" wrapText="1"/>
    </xf>
    <xf numFmtId="0" fontId="138" fillId="0" borderId="71" xfId="0" applyFont="1" applyBorder="1" applyAlignment="1">
      <alignment horizontal="center" wrapText="1"/>
    </xf>
    <xf numFmtId="0" fontId="103" fillId="0" borderId="0" xfId="0" applyFont="1" applyBorder="1" applyAlignment="1">
      <alignment horizontal="center"/>
    </xf>
    <xf numFmtId="0" fontId="103" fillId="0" borderId="71" xfId="0" applyFont="1" applyBorder="1" applyAlignment="1">
      <alignment horizontal="center"/>
    </xf>
    <xf numFmtId="0" fontId="101" fillId="3" borderId="0" xfId="0" applyFont="1" applyFill="1" applyBorder="1" applyAlignment="1">
      <alignment horizontal="left" wrapText="1"/>
    </xf>
    <xf numFmtId="0" fontId="35" fillId="6" borderId="14" xfId="0" applyFont="1" applyFill="1" applyBorder="1" applyAlignment="1">
      <alignment horizontal="center" vertical="center"/>
    </xf>
    <xf numFmtId="0" fontId="35" fillId="6" borderId="9" xfId="0" applyFont="1" applyFill="1" applyBorder="1" applyAlignment="1">
      <alignment horizontal="center" vertical="center"/>
    </xf>
    <xf numFmtId="0" fontId="35" fillId="6" borderId="16" xfId="0" applyFont="1" applyFill="1" applyBorder="1" applyAlignment="1">
      <alignment horizontal="center" vertical="center"/>
    </xf>
    <xf numFmtId="0" fontId="35" fillId="6" borderId="15" xfId="0" applyFont="1" applyFill="1" applyBorder="1" applyAlignment="1">
      <alignment horizontal="center" vertical="center"/>
    </xf>
    <xf numFmtId="0" fontId="35" fillId="6" borderId="0" xfId="0" applyFont="1" applyFill="1" applyBorder="1" applyAlignment="1">
      <alignment horizontal="center" vertical="center"/>
    </xf>
    <xf numFmtId="0" fontId="35" fillId="6" borderId="10" xfId="0" applyFont="1" applyFill="1" applyBorder="1" applyAlignment="1">
      <alignment horizontal="center" vertical="center"/>
    </xf>
    <xf numFmtId="0" fontId="68" fillId="0" borderId="0" xfId="0" applyFont="1" applyBorder="1" applyAlignment="1">
      <alignment horizontal="center"/>
    </xf>
    <xf numFmtId="0" fontId="140" fillId="0" borderId="0" xfId="0" applyFont="1" applyBorder="1" applyAlignment="1">
      <alignment horizontal="left" vertical="center" wrapText="1"/>
    </xf>
    <xf numFmtId="0" fontId="140" fillId="0" borderId="71" xfId="0" applyFont="1" applyBorder="1" applyAlignment="1">
      <alignment horizontal="left" vertical="center" wrapText="1"/>
    </xf>
    <xf numFmtId="14" fontId="101" fillId="0" borderId="0" xfId="0" applyNumberFormat="1" applyFont="1" applyBorder="1" applyAlignment="1">
      <alignment horizontal="center"/>
    </xf>
    <xf numFmtId="14" fontId="101" fillId="0" borderId="71" xfId="0" applyNumberFormat="1" applyFont="1" applyBorder="1" applyAlignment="1">
      <alignment horizontal="center"/>
    </xf>
    <xf numFmtId="165" fontId="142" fillId="0" borderId="0" xfId="0" applyNumberFormat="1" applyFont="1" applyBorder="1" applyAlignment="1">
      <alignment horizontal="center"/>
    </xf>
    <xf numFmtId="0" fontId="132" fillId="4" borderId="2" xfId="0" applyFont="1" applyFill="1" applyBorder="1" applyAlignment="1">
      <alignment horizontal="center" vertical="center"/>
    </xf>
    <xf numFmtId="0" fontId="132" fillId="4" borderId="4" xfId="0" applyFont="1" applyFill="1" applyBorder="1" applyAlignment="1">
      <alignment horizontal="center" vertical="center"/>
    </xf>
    <xf numFmtId="0" fontId="132" fillId="4" borderId="3" xfId="0" applyFont="1" applyFill="1" applyBorder="1" applyAlignment="1">
      <alignment horizontal="center" vertical="center"/>
    </xf>
    <xf numFmtId="0" fontId="132" fillId="4" borderId="8" xfId="0" applyFont="1" applyFill="1" applyBorder="1" applyAlignment="1">
      <alignment horizontal="center" vertical="center"/>
    </xf>
    <xf numFmtId="0" fontId="132" fillId="4" borderId="1" xfId="0" applyFont="1" applyFill="1" applyBorder="1" applyAlignment="1">
      <alignment horizontal="center" vertical="center"/>
    </xf>
    <xf numFmtId="0" fontId="132" fillId="4" borderId="18" xfId="0" applyFont="1" applyFill="1" applyBorder="1" applyAlignment="1">
      <alignment horizontal="center" vertical="center"/>
    </xf>
    <xf numFmtId="0" fontId="93" fillId="3" borderId="47" xfId="0" applyFont="1" applyFill="1" applyBorder="1" applyAlignment="1">
      <alignment horizontal="center"/>
    </xf>
    <xf numFmtId="0" fontId="93" fillId="3" borderId="44" xfId="0" applyFont="1" applyFill="1" applyBorder="1" applyAlignment="1">
      <alignment horizontal="center"/>
    </xf>
    <xf numFmtId="4" fontId="131" fillId="3" borderId="47" xfId="0" applyNumberFormat="1" applyFont="1" applyFill="1" applyBorder="1" applyAlignment="1">
      <alignment horizontal="center"/>
    </xf>
    <xf numFmtId="4" fontId="131" fillId="3" borderId="44" xfId="0" applyNumberFormat="1" applyFont="1" applyFill="1" applyBorder="1" applyAlignment="1">
      <alignment horizontal="center"/>
    </xf>
    <xf numFmtId="0" fontId="131" fillId="3" borderId="47" xfId="0" applyFont="1" applyFill="1" applyBorder="1" applyAlignment="1">
      <alignment horizontal="center"/>
    </xf>
    <xf numFmtId="0" fontId="131" fillId="3" borderId="44" xfId="0" applyFont="1" applyFill="1" applyBorder="1" applyAlignment="1">
      <alignment horizontal="center"/>
    </xf>
    <xf numFmtId="0" fontId="126" fillId="13" borderId="105" xfId="0" applyFont="1" applyFill="1" applyBorder="1" applyAlignment="1">
      <alignment horizontal="center" wrapText="1"/>
    </xf>
    <xf numFmtId="0" fontId="96" fillId="3" borderId="6" xfId="0" applyFont="1" applyFill="1" applyBorder="1" applyAlignment="1">
      <alignment horizontal="center" vertical="center" wrapText="1"/>
    </xf>
    <xf numFmtId="0" fontId="96" fillId="3" borderId="29" xfId="0" applyFont="1" applyFill="1" applyBorder="1" applyAlignment="1">
      <alignment horizontal="center" vertical="center" wrapText="1"/>
    </xf>
    <xf numFmtId="0" fontId="96" fillId="3" borderId="30" xfId="0" applyFont="1" applyFill="1" applyBorder="1" applyAlignment="1">
      <alignment horizontal="center" vertical="center" wrapText="1"/>
    </xf>
    <xf numFmtId="168" fontId="127" fillId="0" borderId="105" xfId="4" applyNumberFormat="1" applyFont="1" applyFill="1" applyBorder="1" applyAlignment="1">
      <alignment horizontal="left"/>
    </xf>
    <xf numFmtId="0" fontId="95" fillId="4" borderId="2" xfId="0" applyFont="1" applyFill="1" applyBorder="1" applyAlignment="1">
      <alignment horizontal="center" vertical="center"/>
    </xf>
    <xf numFmtId="0" fontId="95" fillId="4" borderId="4" xfId="0" applyFont="1" applyFill="1" applyBorder="1" applyAlignment="1">
      <alignment horizontal="center" vertical="center"/>
    </xf>
    <xf numFmtId="0" fontId="95" fillId="4" borderId="3" xfId="0" applyFont="1" applyFill="1" applyBorder="1" applyAlignment="1">
      <alignment horizontal="center" vertical="center"/>
    </xf>
    <xf numFmtId="0" fontId="95" fillId="4" borderId="8" xfId="0" applyFont="1" applyFill="1" applyBorder="1" applyAlignment="1">
      <alignment horizontal="center" vertical="center"/>
    </xf>
    <xf numFmtId="0" fontId="95" fillId="4" borderId="1" xfId="0" applyFont="1" applyFill="1" applyBorder="1" applyAlignment="1">
      <alignment horizontal="center" vertical="center"/>
    </xf>
    <xf numFmtId="0" fontId="95" fillId="4" borderId="18" xfId="0" applyFont="1" applyFill="1" applyBorder="1" applyAlignment="1">
      <alignment horizontal="center" vertical="center"/>
    </xf>
    <xf numFmtId="173" fontId="133" fillId="12" borderId="99" xfId="0" applyNumberFormat="1" applyFont="1" applyFill="1" applyBorder="1" applyAlignment="1">
      <alignment horizontal="center" vertical="center"/>
    </xf>
    <xf numFmtId="173" fontId="133" fillId="12" borderId="100" xfId="0" applyNumberFormat="1" applyFont="1" applyFill="1" applyBorder="1" applyAlignment="1">
      <alignment horizontal="center" vertical="center"/>
    </xf>
    <xf numFmtId="0" fontId="129" fillId="3" borderId="61" xfId="0" applyFont="1" applyFill="1" applyBorder="1" applyAlignment="1">
      <alignment horizontal="right" vertical="center" wrapText="1"/>
    </xf>
    <xf numFmtId="0" fontId="129" fillId="3" borderId="62" xfId="0" applyFont="1" applyFill="1" applyBorder="1" applyAlignment="1">
      <alignment horizontal="right" vertical="center" wrapText="1"/>
    </xf>
    <xf numFmtId="0" fontId="129" fillId="3" borderId="63" xfId="0" applyFont="1" applyFill="1" applyBorder="1" applyAlignment="1">
      <alignment horizontal="right" vertical="center" wrapText="1"/>
    </xf>
    <xf numFmtId="0" fontId="129" fillId="3" borderId="61" xfId="0" applyFont="1" applyFill="1" applyBorder="1" applyAlignment="1">
      <alignment horizontal="right" wrapText="1"/>
    </xf>
    <xf numFmtId="0" fontId="129" fillId="3" borderId="62" xfId="0" applyFont="1" applyFill="1" applyBorder="1" applyAlignment="1">
      <alignment horizontal="right" wrapText="1"/>
    </xf>
    <xf numFmtId="0" fontId="129" fillId="3" borderId="63" xfId="0" applyFont="1" applyFill="1" applyBorder="1" applyAlignment="1">
      <alignment horizontal="right" wrapText="1"/>
    </xf>
    <xf numFmtId="0" fontId="127" fillId="15" borderId="61" xfId="0" applyFont="1" applyFill="1" applyBorder="1" applyAlignment="1">
      <alignment horizontal="center" wrapText="1"/>
    </xf>
    <xf numFmtId="0" fontId="127" fillId="15" borderId="62" xfId="0" applyFont="1" applyFill="1" applyBorder="1" applyAlignment="1">
      <alignment horizontal="center" wrapText="1"/>
    </xf>
    <xf numFmtId="0" fontId="127" fillId="15" borderId="63" xfId="0" applyFont="1" applyFill="1" applyBorder="1" applyAlignment="1">
      <alignment horizontal="center" wrapText="1"/>
    </xf>
    <xf numFmtId="0" fontId="126" fillId="3" borderId="105" xfId="0" applyFont="1" applyFill="1" applyBorder="1" applyAlignment="1">
      <alignment horizontal="center" wrapText="1"/>
    </xf>
    <xf numFmtId="0" fontId="115" fillId="13" borderId="105" xfId="0" applyFont="1" applyFill="1" applyBorder="1" applyAlignment="1">
      <alignment horizontal="center" vertical="center" wrapText="1"/>
    </xf>
    <xf numFmtId="0" fontId="126" fillId="3" borderId="105" xfId="0" applyFont="1" applyFill="1" applyBorder="1" applyAlignment="1">
      <alignment horizontal="left" vertical="center" wrapText="1"/>
    </xf>
    <xf numFmtId="0" fontId="70" fillId="9" borderId="7" xfId="0" applyFont="1" applyFill="1" applyBorder="1" applyAlignment="1">
      <alignment horizontal="center" vertical="center"/>
    </xf>
    <xf numFmtId="0" fontId="70" fillId="9" borderId="0" xfId="0" applyFont="1" applyFill="1" applyBorder="1" applyAlignment="1">
      <alignment horizontal="center" vertical="center"/>
    </xf>
    <xf numFmtId="0" fontId="70" fillId="9" borderId="17" xfId="0" applyFont="1" applyFill="1" applyBorder="1" applyAlignment="1">
      <alignment horizontal="center" vertical="center"/>
    </xf>
    <xf numFmtId="0" fontId="70" fillId="9" borderId="8" xfId="0" applyFont="1" applyFill="1" applyBorder="1" applyAlignment="1">
      <alignment horizontal="center" vertical="center"/>
    </xf>
    <xf numFmtId="0" fontId="70" fillId="9" borderId="1" xfId="0" applyFont="1" applyFill="1" applyBorder="1" applyAlignment="1">
      <alignment horizontal="center" vertical="center"/>
    </xf>
    <xf numFmtId="0" fontId="70" fillId="9" borderId="18" xfId="0" applyFont="1" applyFill="1" applyBorder="1" applyAlignment="1">
      <alignment horizontal="center" vertical="center"/>
    </xf>
    <xf numFmtId="0" fontId="56" fillId="0" borderId="0" xfId="0" applyFont="1" applyBorder="1" applyAlignment="1">
      <alignment horizontal="center" wrapText="1"/>
    </xf>
    <xf numFmtId="0" fontId="76" fillId="3" borderId="14" xfId="0" applyFont="1" applyFill="1" applyBorder="1" applyAlignment="1">
      <alignment horizontal="center"/>
    </xf>
    <xf numFmtId="0" fontId="76" fillId="3" borderId="13" xfId="0" applyFont="1" applyFill="1" applyBorder="1" applyAlignment="1">
      <alignment horizontal="center"/>
    </xf>
    <xf numFmtId="4" fontId="58" fillId="0" borderId="0" xfId="0" applyNumberFormat="1" applyFont="1" applyBorder="1" applyAlignment="1">
      <alignment horizontal="center" vertical="center"/>
    </xf>
    <xf numFmtId="4" fontId="57" fillId="0" borderId="0" xfId="0" applyNumberFormat="1" applyFont="1" applyBorder="1" applyAlignment="1">
      <alignment horizontal="center"/>
    </xf>
    <xf numFmtId="4" fontId="110" fillId="3" borderId="118" xfId="0" applyNumberFormat="1" applyFont="1" applyFill="1" applyBorder="1" applyAlignment="1">
      <alignment horizontal="center" vertical="center"/>
    </xf>
    <xf numFmtId="4" fontId="110" fillId="3" borderId="119" xfId="0" applyNumberFormat="1" applyFont="1" applyFill="1" applyBorder="1" applyAlignment="1">
      <alignment horizontal="center" vertical="center"/>
    </xf>
    <xf numFmtId="0" fontId="106" fillId="3" borderId="0" xfId="0" applyFont="1" applyFill="1" applyBorder="1" applyAlignment="1">
      <alignment horizontal="left" wrapText="1"/>
    </xf>
    <xf numFmtId="0" fontId="106" fillId="3" borderId="0" xfId="0" applyFont="1" applyFill="1" applyBorder="1" applyAlignment="1">
      <alignment horizontal="left"/>
    </xf>
    <xf numFmtId="0" fontId="13" fillId="0" borderId="0" xfId="0" applyFont="1" applyFill="1" applyBorder="1" applyAlignment="1">
      <alignment horizontal="left"/>
    </xf>
    <xf numFmtId="167" fontId="6" fillId="0" borderId="0" xfId="0" applyNumberFormat="1" applyFont="1" applyFill="1" applyBorder="1" applyAlignment="1">
      <alignment horizontal="center"/>
    </xf>
    <xf numFmtId="167" fontId="17" fillId="0" borderId="0" xfId="0" applyNumberFormat="1" applyFont="1" applyFill="1" applyBorder="1" applyAlignment="1">
      <alignment horizontal="left"/>
    </xf>
    <xf numFmtId="0" fontId="6" fillId="0" borderId="0" xfId="0" applyFont="1" applyFill="1" applyBorder="1" applyAlignment="1">
      <alignment horizontal="left"/>
    </xf>
    <xf numFmtId="0" fontId="12" fillId="0" borderId="0" xfId="0" applyFont="1" applyFill="1" applyBorder="1" applyAlignment="1">
      <alignment horizontal="center"/>
    </xf>
    <xf numFmtId="0" fontId="11" fillId="0" borderId="0" xfId="0" applyFont="1" applyFill="1" applyAlignment="1">
      <alignment horizontal="right"/>
    </xf>
    <xf numFmtId="4" fontId="17" fillId="0" borderId="0" xfId="0" applyNumberFormat="1" applyFont="1" applyFill="1" applyBorder="1" applyAlignment="1">
      <alignment horizontal="center"/>
    </xf>
    <xf numFmtId="0" fontId="9" fillId="0" borderId="0" xfId="0" applyFont="1" applyBorder="1" applyAlignment="1">
      <alignment horizontal="center" wrapText="1"/>
    </xf>
    <xf numFmtId="0" fontId="21" fillId="0" borderId="0" xfId="0" applyFont="1" applyFill="1" applyBorder="1" applyAlignment="1">
      <alignment horizontal="center"/>
    </xf>
    <xf numFmtId="0" fontId="11" fillId="0" borderId="0" xfId="0" applyFont="1" applyFill="1" applyBorder="1" applyAlignment="1">
      <alignment horizontal="right"/>
    </xf>
    <xf numFmtId="0" fontId="31" fillId="3" borderId="88" xfId="0" applyFont="1" applyFill="1" applyBorder="1" applyAlignment="1">
      <alignment horizontal="center"/>
    </xf>
    <xf numFmtId="0" fontId="31" fillId="3" borderId="89" xfId="0" applyFont="1" applyFill="1" applyBorder="1" applyAlignment="1">
      <alignment horizontal="center"/>
    </xf>
    <xf numFmtId="0" fontId="31" fillId="3" borderId="90" xfId="0" applyFont="1" applyFill="1" applyBorder="1" applyAlignment="1">
      <alignment horizontal="center"/>
    </xf>
    <xf numFmtId="165" fontId="45" fillId="0" borderId="0" xfId="0" applyNumberFormat="1" applyFont="1" applyBorder="1" applyAlignment="1">
      <alignment horizontal="center"/>
    </xf>
    <xf numFmtId="0" fontId="11" fillId="0" borderId="0" xfId="0" applyFont="1" applyFill="1" applyBorder="1" applyAlignment="1">
      <alignment horizontal="center"/>
    </xf>
    <xf numFmtId="0" fontId="16" fillId="0" borderId="0" xfId="0" applyFont="1" applyFill="1" applyBorder="1" applyAlignment="1">
      <alignment horizontal="center"/>
    </xf>
    <xf numFmtId="167" fontId="6" fillId="0" borderId="0" xfId="0" applyNumberFormat="1" applyFont="1" applyFill="1" applyBorder="1" applyAlignment="1">
      <alignment horizontal="right"/>
    </xf>
    <xf numFmtId="0" fontId="91" fillId="0" borderId="0" xfId="0" applyFont="1" applyBorder="1" applyAlignment="1">
      <alignment horizontal="center" wrapText="1"/>
    </xf>
    <xf numFmtId="0" fontId="91" fillId="0" borderId="42" xfId="0" applyFont="1" applyBorder="1" applyAlignment="1">
      <alignment horizontal="center" wrapText="1"/>
    </xf>
    <xf numFmtId="0" fontId="6" fillId="0" borderId="0" xfId="0" applyFont="1" applyFill="1" applyBorder="1" applyAlignment="1"/>
    <xf numFmtId="0" fontId="13" fillId="0" borderId="0" xfId="0" applyFont="1" applyFill="1" applyBorder="1" applyAlignment="1">
      <alignment horizontal="center"/>
    </xf>
    <xf numFmtId="0" fontId="19" fillId="0" borderId="0" xfId="0" applyFont="1" applyFill="1" applyBorder="1" applyAlignment="1">
      <alignment horizontal="center"/>
    </xf>
    <xf numFmtId="0" fontId="20" fillId="0" borderId="0" xfId="0" applyFont="1" applyFill="1" applyBorder="1" applyAlignment="1">
      <alignment horizontal="center"/>
    </xf>
    <xf numFmtId="0" fontId="59" fillId="0" borderId="0" xfId="0" applyFont="1" applyAlignment="1">
      <alignment horizontal="left"/>
    </xf>
    <xf numFmtId="0" fontId="49" fillId="0" borderId="0" xfId="0" applyFont="1" applyFill="1" applyBorder="1" applyAlignment="1">
      <alignment horizontal="left" wrapText="1"/>
    </xf>
    <xf numFmtId="0" fontId="55" fillId="11" borderId="78" xfId="0" applyFont="1" applyFill="1" applyBorder="1" applyAlignment="1">
      <alignment horizontal="center" vertical="center" wrapText="1"/>
    </xf>
    <xf numFmtId="0" fontId="55" fillId="11" borderId="64" xfId="0" applyFont="1" applyFill="1" applyBorder="1" applyAlignment="1">
      <alignment horizontal="center" vertical="center" wrapText="1"/>
    </xf>
    <xf numFmtId="0" fontId="55" fillId="11" borderId="15" xfId="0" applyFont="1" applyFill="1" applyBorder="1" applyAlignment="1">
      <alignment horizontal="center" vertical="center" wrapText="1"/>
    </xf>
    <xf numFmtId="0" fontId="49" fillId="0" borderId="0" xfId="0" applyFont="1" applyAlignment="1">
      <alignment horizontal="justify" wrapText="1"/>
    </xf>
    <xf numFmtId="0" fontId="49" fillId="0" borderId="0" xfId="0" applyFont="1" applyAlignment="1">
      <alignment horizontal="justify"/>
    </xf>
    <xf numFmtId="0" fontId="88" fillId="4" borderId="40" xfId="0" applyFont="1" applyFill="1" applyBorder="1" applyAlignment="1">
      <alignment horizontal="center" vertical="center"/>
    </xf>
    <xf numFmtId="0" fontId="39" fillId="3" borderId="0" xfId="0" applyFont="1" applyFill="1" applyAlignment="1">
      <alignment horizontal="center"/>
    </xf>
    <xf numFmtId="0" fontId="49" fillId="0" borderId="0" xfId="0" applyNumberFormat="1" applyFont="1" applyAlignment="1">
      <alignment horizontal="justify" wrapText="1"/>
    </xf>
    <xf numFmtId="0" fontId="49" fillId="0" borderId="0" xfId="0" applyFont="1" applyBorder="1" applyAlignment="1">
      <alignment horizontal="justify" wrapText="1"/>
    </xf>
    <xf numFmtId="0" fontId="10" fillId="0" borderId="6" xfId="0" applyFont="1" applyBorder="1" applyAlignment="1">
      <alignment horizontal="center"/>
    </xf>
    <xf numFmtId="0" fontId="10" fillId="0" borderId="29" xfId="0" applyFont="1" applyBorder="1" applyAlignment="1">
      <alignment horizontal="center"/>
    </xf>
    <xf numFmtId="0" fontId="10" fillId="0" borderId="30" xfId="0" applyFont="1" applyBorder="1" applyAlignment="1">
      <alignment horizontal="center"/>
    </xf>
    <xf numFmtId="0" fontId="77" fillId="4" borderId="31" xfId="0" applyFont="1" applyFill="1" applyBorder="1" applyAlignment="1">
      <alignment horizontal="center" vertical="center"/>
    </xf>
    <xf numFmtId="0" fontId="77" fillId="4" borderId="40" xfId="0" applyFont="1" applyFill="1" applyBorder="1" applyAlignment="1">
      <alignment horizontal="center" vertical="center"/>
    </xf>
    <xf numFmtId="0" fontId="77" fillId="4" borderId="32" xfId="0" applyFont="1" applyFill="1" applyBorder="1" applyAlignment="1">
      <alignment horizontal="center" vertical="center"/>
    </xf>
    <xf numFmtId="0" fontId="92" fillId="4" borderId="0" xfId="0" applyFont="1" applyFill="1" applyAlignment="1">
      <alignment horizontal="center" vertical="center"/>
    </xf>
    <xf numFmtId="0" fontId="2" fillId="3" borderId="0" xfId="0" applyFont="1" applyFill="1" applyBorder="1" applyAlignment="1">
      <alignment horizontal="center"/>
    </xf>
    <xf numFmtId="0" fontId="1" fillId="0" borderId="0" xfId="0" applyFont="1" applyBorder="1" applyAlignment="1">
      <alignment horizontal="justify" vertical="center" wrapText="1"/>
    </xf>
    <xf numFmtId="0" fontId="2" fillId="3" borderId="17" xfId="0" applyFont="1" applyFill="1" applyBorder="1" applyAlignment="1">
      <alignment horizontal="center"/>
    </xf>
    <xf numFmtId="0" fontId="34" fillId="0" borderId="19" xfId="0" applyFont="1" applyBorder="1" applyAlignment="1">
      <alignment horizontal="left"/>
    </xf>
    <xf numFmtId="0" fontId="34" fillId="0" borderId="25" xfId="0" applyFont="1" applyBorder="1" applyAlignment="1">
      <alignment horizontal="left"/>
    </xf>
    <xf numFmtId="0" fontId="34" fillId="0" borderId="34" xfId="0" applyFont="1" applyBorder="1" applyAlignment="1">
      <alignment horizontal="left"/>
    </xf>
    <xf numFmtId="0" fontId="36" fillId="0" borderId="35" xfId="0" applyFont="1" applyBorder="1" applyAlignment="1">
      <alignment horizontal="center"/>
    </xf>
    <xf numFmtId="0" fontId="36" fillId="0" borderId="36" xfId="0" applyFont="1" applyBorder="1" applyAlignment="1">
      <alignment horizontal="center"/>
    </xf>
    <xf numFmtId="0" fontId="36" fillId="0" borderId="37" xfId="0" applyFont="1" applyBorder="1" applyAlignment="1">
      <alignment horizontal="center"/>
    </xf>
    <xf numFmtId="0" fontId="36" fillId="0" borderId="38" xfId="0" applyFont="1" applyBorder="1" applyAlignment="1">
      <alignment horizontal="center"/>
    </xf>
    <xf numFmtId="0" fontId="2" fillId="3" borderId="14" xfId="0" applyFont="1" applyFill="1" applyBorder="1" applyAlignment="1">
      <alignment horizontal="center"/>
    </xf>
    <xf numFmtId="0" fontId="2" fillId="3" borderId="9" xfId="0" applyFont="1" applyFill="1" applyBorder="1" applyAlignment="1">
      <alignment horizontal="center"/>
    </xf>
    <xf numFmtId="0" fontId="2" fillId="3" borderId="39" xfId="0" applyFont="1" applyFill="1" applyBorder="1" applyAlignment="1">
      <alignment horizontal="center"/>
    </xf>
    <xf numFmtId="3" fontId="37" fillId="0" borderId="19" xfId="0" applyNumberFormat="1" applyFont="1" applyBorder="1" applyAlignment="1">
      <alignment horizontal="center" wrapText="1"/>
    </xf>
    <xf numFmtId="3" fontId="37" fillId="0" borderId="25" xfId="0" applyNumberFormat="1" applyFont="1" applyBorder="1" applyAlignment="1">
      <alignment horizontal="center" wrapText="1"/>
    </xf>
    <xf numFmtId="3" fontId="37" fillId="0" borderId="34" xfId="0" applyNumberFormat="1" applyFont="1" applyBorder="1" applyAlignment="1">
      <alignment horizontal="center" wrapText="1"/>
    </xf>
    <xf numFmtId="0" fontId="36" fillId="0" borderId="33" xfId="0" applyFont="1" applyBorder="1" applyAlignment="1">
      <alignment horizontal="justify"/>
    </xf>
    <xf numFmtId="0" fontId="36" fillId="0" borderId="25" xfId="0" applyFont="1" applyBorder="1" applyAlignment="1">
      <alignment horizontal="justify"/>
    </xf>
    <xf numFmtId="0" fontId="36" fillId="0" borderId="26" xfId="0" applyFont="1" applyBorder="1" applyAlignment="1">
      <alignment horizontal="justify"/>
    </xf>
    <xf numFmtId="0" fontId="49" fillId="0" borderId="0" xfId="0" applyFont="1" applyAlignment="1">
      <alignment horizontal="center" wrapText="1"/>
    </xf>
    <xf numFmtId="0" fontId="49" fillId="0" borderId="0" xfId="0" applyFont="1" applyBorder="1" applyAlignment="1">
      <alignment horizontal="center"/>
    </xf>
    <xf numFmtId="0" fontId="123" fillId="4" borderId="0" xfId="0" applyFont="1" applyFill="1" applyAlignment="1">
      <alignment horizontal="center" vertical="center"/>
    </xf>
    <xf numFmtId="0" fontId="82" fillId="0" borderId="0" xfId="0" applyFont="1" applyAlignment="1">
      <alignment horizontal="center"/>
    </xf>
    <xf numFmtId="44" fontId="79" fillId="0" borderId="27" xfId="0" applyNumberFormat="1" applyFont="1" applyBorder="1" applyAlignment="1">
      <alignment horizontal="center"/>
    </xf>
    <xf numFmtId="44" fontId="79" fillId="0" borderId="100" xfId="0" applyNumberFormat="1" applyFont="1" applyBorder="1" applyAlignment="1">
      <alignment horizontal="center"/>
    </xf>
    <xf numFmtId="14" fontId="60" fillId="0" borderId="0" xfId="0" applyNumberFormat="1" applyFont="1" applyAlignment="1">
      <alignment horizontal="left"/>
    </xf>
    <xf numFmtId="0" fontId="60" fillId="0" borderId="0" xfId="0" applyFont="1" applyAlignment="1">
      <alignment horizontal="left"/>
    </xf>
    <xf numFmtId="0" fontId="74" fillId="0" borderId="0" xfId="0" applyFont="1" applyBorder="1" applyAlignment="1">
      <alignment horizontal="justify" wrapText="1"/>
    </xf>
    <xf numFmtId="44" fontId="79" fillId="3" borderId="0" xfId="0" applyNumberFormat="1" applyFont="1" applyFill="1" applyBorder="1" applyAlignment="1">
      <alignment horizontal="center"/>
    </xf>
    <xf numFmtId="44" fontId="79" fillId="0" borderId="0" xfId="0" applyNumberFormat="1" applyFont="1" applyBorder="1" applyAlignment="1">
      <alignment horizontal="center"/>
    </xf>
    <xf numFmtId="0" fontId="79" fillId="0" borderId="0" xfId="0" applyFont="1" applyBorder="1" applyAlignment="1">
      <alignment horizontal="center" wrapText="1"/>
    </xf>
  </cellXfs>
  <cellStyles count="7">
    <cellStyle name="Millares" xfId="2" builtinId="3"/>
    <cellStyle name="Millares 2" xfId="6"/>
    <cellStyle name="Moneda" xfId="1" builtinId="4"/>
    <cellStyle name="Moneda 2" xfId="5"/>
    <cellStyle name="Normal" xfId="0" builtinId="0"/>
    <cellStyle name="Normal 2" xfId="3"/>
    <cellStyle name="Normal 3" xfId="4"/>
  </cellStyles>
  <dxfs count="0"/>
  <tableStyles count="0" defaultTableStyle="TableStyleMedium9" defaultPivotStyle="PivotStyleLight16"/>
  <colors>
    <mruColors>
      <color rgb="FF99FF33"/>
      <color rgb="FFFFCC99"/>
      <color rgb="FFFFFFCC"/>
      <color rgb="FFCCFF99"/>
      <color rgb="FF00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image" Target="../media/image8.jpeg"/><Relationship Id="rId4" Type="http://schemas.openxmlformats.org/officeDocument/2006/relationships/image" Target="../media/image1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jpeg"/><Relationship Id="rId1" Type="http://schemas.openxmlformats.org/officeDocument/2006/relationships/image" Target="../media/image12.jpeg"/><Relationship Id="rId4"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0</xdr:rowOff>
    </xdr:from>
    <xdr:to>
      <xdr:col>1</xdr:col>
      <xdr:colOff>971550</xdr:colOff>
      <xdr:row>4</xdr:row>
      <xdr:rowOff>19050</xdr:rowOff>
    </xdr:to>
    <xdr:pic>
      <xdr:nvPicPr>
        <xdr:cNvPr id="2" name="Imagen 4" descr="http://3.bp.blogspot.com/-x1E5oKpcquQ/U1FaB1yTdvI/AAAAAAAAByY/b3t0kg1JZ3w/s1600/ESCU+NE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71450"/>
          <a:ext cx="9048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152400</xdr:colOff>
      <xdr:row>1</xdr:row>
      <xdr:rowOff>133351</xdr:rowOff>
    </xdr:from>
    <xdr:to>
      <xdr:col>7</xdr:col>
      <xdr:colOff>1047750</xdr:colOff>
      <xdr:row>4</xdr:row>
      <xdr:rowOff>276226</xdr:rowOff>
    </xdr:to>
    <xdr:pic>
      <xdr:nvPicPr>
        <xdr:cNvPr id="3" name="5 Imagen" descr="http://4.bp.blogspot.com/_3VzUEunqqnY/TQuNpdRux1I/AAAAAAAAG4E/pVKnICoI1ow/s1600/Escudo+de+El+Salvador+2.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24575" y="304801"/>
          <a:ext cx="8953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228600</xdr:colOff>
      <xdr:row>16</xdr:row>
      <xdr:rowOff>43296</xdr:rowOff>
    </xdr:from>
    <xdr:to>
      <xdr:col>7</xdr:col>
      <xdr:colOff>787977</xdr:colOff>
      <xdr:row>18</xdr:row>
      <xdr:rowOff>177800</xdr:rowOff>
    </xdr:to>
    <xdr:sp macro="" textlink="">
      <xdr:nvSpPr>
        <xdr:cNvPr id="19" name="Cuadro de texto 2"/>
        <xdr:cNvSpPr txBox="1">
          <a:spLocks noChangeArrowheads="1"/>
        </xdr:cNvSpPr>
      </xdr:nvSpPr>
      <xdr:spPr bwMode="auto">
        <a:xfrm>
          <a:off x="3778827" y="3870614"/>
          <a:ext cx="2975264" cy="550141"/>
        </a:xfrm>
        <a:prstGeom prst="rect">
          <a:avLst/>
        </a:prstGeom>
        <a:ln>
          <a:headEnd/>
          <a:tailEnd/>
        </a:ln>
      </xdr:spPr>
      <xdr:style>
        <a:lnRef idx="2">
          <a:schemeClr val="accent2"/>
        </a:lnRef>
        <a:fillRef idx="1">
          <a:schemeClr val="lt1"/>
        </a:fillRef>
        <a:effectRef idx="0">
          <a:schemeClr val="accent2"/>
        </a:effectRef>
        <a:fontRef idx="minor">
          <a:schemeClr val="dk1"/>
        </a:fontRef>
      </xdr:style>
      <xdr:txBody>
        <a:bodyPr rot="0" vert="horz" wrap="square" lIns="91440" tIns="45720" rIns="91440" bIns="45720" anchor="t" anchorCtr="0">
          <a:noAutofit/>
        </a:bodyPr>
        <a:lstStyle/>
        <a:p>
          <a:pPr algn="ctr">
            <a:lnSpc>
              <a:spcPct val="107000"/>
            </a:lnSpc>
            <a:spcAft>
              <a:spcPts val="800"/>
            </a:spcAft>
          </a:pPr>
          <a:r>
            <a:rPr lang="es-SV" sz="1100">
              <a:effectLst/>
              <a:ea typeface="Calibri" panose="020F0502020204030204" pitchFamily="34" charset="0"/>
              <a:cs typeface="Times New Roman" panose="02020603050405020304" pitchFamily="18" charset="0"/>
            </a:rPr>
            <a:t>arbol</a:t>
          </a:r>
          <a:r>
            <a:rPr lang="es-SV" sz="1100" baseline="0">
              <a:effectLst/>
              <a:ea typeface="Calibri" panose="020F0502020204030204" pitchFamily="34" charset="0"/>
              <a:cs typeface="Times New Roman" panose="02020603050405020304" pitchFamily="18" charset="0"/>
            </a:rPr>
            <a:t> caido en tormenta Amanda en calle vieja.</a:t>
          </a:r>
          <a:endParaRPr lang="es-SV" sz="1100">
            <a:effectLst/>
            <a:ea typeface="Calibri" panose="020F0502020204030204" pitchFamily="34" charset="0"/>
            <a:cs typeface="Times New Roman" panose="02020603050405020304" pitchFamily="18" charset="0"/>
          </a:endParaRPr>
        </a:p>
      </xdr:txBody>
    </xdr:sp>
    <xdr:clientData/>
  </xdr:twoCellAnchor>
  <xdr:twoCellAnchor>
    <xdr:from>
      <xdr:col>1</xdr:col>
      <xdr:colOff>755774</xdr:colOff>
      <xdr:row>15</xdr:row>
      <xdr:rowOff>133351</xdr:rowOff>
    </xdr:from>
    <xdr:to>
      <xdr:col>2</xdr:col>
      <xdr:colOff>1371600</xdr:colOff>
      <xdr:row>18</xdr:row>
      <xdr:rowOff>43296</xdr:rowOff>
    </xdr:to>
    <xdr:sp macro="" textlink="">
      <xdr:nvSpPr>
        <xdr:cNvPr id="21" name="Cuadro de texto 2"/>
        <xdr:cNvSpPr txBox="1">
          <a:spLocks noChangeArrowheads="1"/>
        </xdr:cNvSpPr>
      </xdr:nvSpPr>
      <xdr:spPr bwMode="auto">
        <a:xfrm>
          <a:off x="1015547" y="3752851"/>
          <a:ext cx="1949326" cy="533400"/>
        </a:xfrm>
        <a:prstGeom prst="rect">
          <a:avLst/>
        </a:prstGeom>
        <a:ln>
          <a:headEnd/>
          <a:tailEnd/>
        </a:ln>
      </xdr:spPr>
      <xdr:style>
        <a:lnRef idx="2">
          <a:schemeClr val="accent3"/>
        </a:lnRef>
        <a:fillRef idx="1">
          <a:schemeClr val="lt1"/>
        </a:fillRef>
        <a:effectRef idx="0">
          <a:schemeClr val="accent3"/>
        </a:effectRef>
        <a:fontRef idx="minor">
          <a:schemeClr val="dk1"/>
        </a:fontRef>
      </xdr:style>
      <xdr:txBody>
        <a:bodyPr rot="0" vert="horz" wrap="square" lIns="91440" tIns="45720" rIns="91440" bIns="45720" anchor="t" anchorCtr="0">
          <a:noAutofit/>
        </a:bodyPr>
        <a:lstStyle/>
        <a:p>
          <a:pPr algn="ctr">
            <a:lnSpc>
              <a:spcPct val="107000"/>
            </a:lnSpc>
            <a:spcAft>
              <a:spcPts val="800"/>
            </a:spcAft>
          </a:pPr>
          <a:r>
            <a:rPr lang="es-SV" sz="1100">
              <a:effectLst/>
              <a:ea typeface="Calibri" panose="020F0502020204030204" pitchFamily="34" charset="0"/>
              <a:cs typeface="Times New Roman" panose="02020603050405020304" pitchFamily="18" charset="0"/>
            </a:rPr>
            <a:t>sanitizacion en la entrada del casco urbano</a:t>
          </a:r>
        </a:p>
      </xdr:txBody>
    </xdr:sp>
    <xdr:clientData/>
  </xdr:twoCellAnchor>
  <xdr:twoCellAnchor>
    <xdr:from>
      <xdr:col>1</xdr:col>
      <xdr:colOff>1248126</xdr:colOff>
      <xdr:row>27</xdr:row>
      <xdr:rowOff>277090</xdr:rowOff>
    </xdr:from>
    <xdr:to>
      <xdr:col>7</xdr:col>
      <xdr:colOff>457500</xdr:colOff>
      <xdr:row>29</xdr:row>
      <xdr:rowOff>25978</xdr:rowOff>
    </xdr:to>
    <xdr:sp macro="" textlink="">
      <xdr:nvSpPr>
        <xdr:cNvPr id="24" name="Cuadro de texto 2"/>
        <xdr:cNvSpPr txBox="1">
          <a:spLocks noChangeArrowheads="1"/>
        </xdr:cNvSpPr>
      </xdr:nvSpPr>
      <xdr:spPr bwMode="auto">
        <a:xfrm>
          <a:off x="1507899" y="6667499"/>
          <a:ext cx="4915715" cy="441615"/>
        </a:xfrm>
        <a:prstGeom prst="rect">
          <a:avLst/>
        </a:prstGeom>
        <a:ln>
          <a:headEnd/>
          <a:tailEnd/>
        </a:ln>
      </xdr:spPr>
      <xdr:style>
        <a:lnRef idx="2">
          <a:schemeClr val="accent2"/>
        </a:lnRef>
        <a:fillRef idx="1">
          <a:schemeClr val="lt1"/>
        </a:fillRef>
        <a:effectRef idx="0">
          <a:schemeClr val="accent2"/>
        </a:effectRef>
        <a:fontRef idx="minor">
          <a:schemeClr val="dk1"/>
        </a:fontRef>
      </xdr:style>
      <xdr:txBody>
        <a:bodyPr rot="0" vert="horz" wrap="square" lIns="91440" tIns="45720" rIns="91440" bIns="45720" anchor="t" anchorCtr="0">
          <a:noAutofit/>
        </a:bodyPr>
        <a:lstStyle/>
        <a:p>
          <a:pPr algn="ctr">
            <a:lnSpc>
              <a:spcPct val="107000"/>
            </a:lnSpc>
            <a:spcAft>
              <a:spcPts val="800"/>
            </a:spcAft>
          </a:pPr>
          <a:r>
            <a:rPr lang="es-SV" sz="1100" b="1">
              <a:solidFill>
                <a:srgbClr val="C00000"/>
              </a:solidFill>
              <a:effectLst/>
              <a:ea typeface="Calibri" panose="020F0502020204030204" pitchFamily="34" charset="0"/>
              <a:cs typeface="Times New Roman" panose="02020603050405020304" pitchFamily="18" charset="0"/>
            </a:rPr>
            <a:t>mapa zona deslave que</a:t>
          </a:r>
          <a:r>
            <a:rPr lang="es-SV" sz="1100" b="1" baseline="0">
              <a:solidFill>
                <a:srgbClr val="C00000"/>
              </a:solidFill>
              <a:effectLst/>
              <a:ea typeface="Calibri" panose="020F0502020204030204" pitchFamily="34" charset="0"/>
              <a:cs typeface="Times New Roman" panose="02020603050405020304" pitchFamily="18" charset="0"/>
            </a:rPr>
            <a:t> afecto los angelitos 1 y2 y barrio san antonio </a:t>
          </a:r>
          <a:endParaRPr lang="es-SV" sz="1100" b="1">
            <a:solidFill>
              <a:srgbClr val="C00000"/>
            </a:solidFill>
            <a:effectLst/>
            <a:ea typeface="Calibri" panose="020F0502020204030204" pitchFamily="34" charset="0"/>
            <a:cs typeface="Times New Roman" panose="02020603050405020304" pitchFamily="18" charset="0"/>
          </a:endParaRPr>
        </a:p>
      </xdr:txBody>
    </xdr:sp>
    <xdr:clientData/>
  </xdr:twoCellAnchor>
  <xdr:twoCellAnchor editAs="oneCell">
    <xdr:from>
      <xdr:col>4</xdr:col>
      <xdr:colOff>294409</xdr:colOff>
      <xdr:row>30</xdr:row>
      <xdr:rowOff>155864</xdr:rowOff>
    </xdr:from>
    <xdr:to>
      <xdr:col>7</xdr:col>
      <xdr:colOff>917863</xdr:colOff>
      <xdr:row>39</xdr:row>
      <xdr:rowOff>109798</xdr:rowOff>
    </xdr:to>
    <xdr:pic>
      <xdr:nvPicPr>
        <xdr:cNvPr id="17" name="Imagen 16" descr="Puede ser una imagen de una o varias personas, personas de pie, ropa de abrigo, árbol y carretera"/>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44636" y="7464137"/>
          <a:ext cx="3039341" cy="294132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xdr:col>
      <xdr:colOff>155865</xdr:colOff>
      <xdr:row>18</xdr:row>
      <xdr:rowOff>95248</xdr:rowOff>
    </xdr:from>
    <xdr:to>
      <xdr:col>4</xdr:col>
      <xdr:colOff>8661</xdr:colOff>
      <xdr:row>27</xdr:row>
      <xdr:rowOff>121227</xdr:rowOff>
    </xdr:to>
    <xdr:pic>
      <xdr:nvPicPr>
        <xdr:cNvPr id="18" name="Imagen 17" descr="C:\Users\Nere\Downloads\WhatsApp Image 2020-05-06 at 1.55.52 PM.jpeg"/>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15638" y="4338203"/>
          <a:ext cx="3143250" cy="2173433"/>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4</xdr:col>
      <xdr:colOff>86590</xdr:colOff>
      <xdr:row>18</xdr:row>
      <xdr:rowOff>25978</xdr:rowOff>
    </xdr:from>
    <xdr:to>
      <xdr:col>7</xdr:col>
      <xdr:colOff>937778</xdr:colOff>
      <xdr:row>27</xdr:row>
      <xdr:rowOff>129886</xdr:rowOff>
    </xdr:to>
    <xdr:pic>
      <xdr:nvPicPr>
        <xdr:cNvPr id="23" name="Imagen 22" descr="C:\Users\Nere\Desktop\frann\fotografias emergencia por lluvias\d8cdbd1d-c913-479d-8258-f2e4ee75a11d.jpg"/>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36817" y="4268933"/>
          <a:ext cx="3267075" cy="2251362"/>
        </a:xfrm>
        <a:prstGeom prst="rect">
          <a:avLst/>
        </a:prstGeom>
        <a:ln>
          <a:noFill/>
        </a:ln>
        <a:effectLst>
          <a:softEdge rad="112500"/>
        </a:effectLst>
      </xdr:spPr>
    </xdr:pic>
    <xdr:clientData/>
  </xdr:twoCellAnchor>
  <xdr:twoCellAnchor editAs="oneCell">
    <xdr:from>
      <xdr:col>1</xdr:col>
      <xdr:colOff>155864</xdr:colOff>
      <xdr:row>29</xdr:row>
      <xdr:rowOff>112568</xdr:rowOff>
    </xdr:from>
    <xdr:to>
      <xdr:col>4</xdr:col>
      <xdr:colOff>132485</xdr:colOff>
      <xdr:row>40</xdr:row>
      <xdr:rowOff>97847</xdr:rowOff>
    </xdr:to>
    <xdr:pic>
      <xdr:nvPicPr>
        <xdr:cNvPr id="27" name="image79.jpeg"/>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15637" y="7195704"/>
          <a:ext cx="3267075" cy="345757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66676</xdr:colOff>
      <xdr:row>2</xdr:row>
      <xdr:rowOff>66677</xdr:rowOff>
    </xdr:from>
    <xdr:to>
      <xdr:col>3</xdr:col>
      <xdr:colOff>123826</xdr:colOff>
      <xdr:row>6</xdr:row>
      <xdr:rowOff>85726</xdr:rowOff>
    </xdr:to>
    <xdr:pic>
      <xdr:nvPicPr>
        <xdr:cNvPr id="3" name="5 Imagen" descr="http://4.bp.blogspot.com/_3VzUEunqqnY/TQuNpdRux1I/AAAAAAAAG4E/pVKnICoI1ow/s1600/Escudo+de+El+Salvador+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6" y="400052"/>
          <a:ext cx="838200" cy="77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133350</xdr:colOff>
      <xdr:row>2</xdr:row>
      <xdr:rowOff>66675</xdr:rowOff>
    </xdr:from>
    <xdr:to>
      <xdr:col>10</xdr:col>
      <xdr:colOff>819150</xdr:colOff>
      <xdr:row>6</xdr:row>
      <xdr:rowOff>9525</xdr:rowOff>
    </xdr:to>
    <xdr:pic>
      <xdr:nvPicPr>
        <xdr:cNvPr id="4" name="Imagen 6" descr="http://3.bp.blogspot.com/-x1E5oKpcquQ/U1FaB1yTdvI/AAAAAAAAByY/b3t0kg1JZ3w/s1600/ESCU+NEJ.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72150" y="400050"/>
          <a:ext cx="8477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175</xdr:row>
      <xdr:rowOff>9525</xdr:rowOff>
    </xdr:from>
    <xdr:to>
      <xdr:col>11</xdr:col>
      <xdr:colOff>0</xdr:colOff>
      <xdr:row>176</xdr:row>
      <xdr:rowOff>0</xdr:rowOff>
    </xdr:to>
    <xdr:sp macro="" textlink="">
      <xdr:nvSpPr>
        <xdr:cNvPr id="3107" name="Rectangle 11"/>
        <xdr:cNvSpPr>
          <a:spLocks noChangeArrowheads="1"/>
        </xdr:cNvSpPr>
      </xdr:nvSpPr>
      <xdr:spPr bwMode="auto">
        <a:xfrm>
          <a:off x="5924550" y="32442150"/>
          <a:ext cx="0" cy="171450"/>
        </a:xfrm>
        <a:prstGeom prst="rect">
          <a:avLst/>
        </a:prstGeom>
        <a:solidFill>
          <a:srgbClr val="FFFFFF"/>
        </a:solidFill>
        <a:ln w="9525">
          <a:solidFill>
            <a:srgbClr val="000000"/>
          </a:solidFill>
          <a:miter lim="800000"/>
          <a:headEnd/>
          <a:tailEnd/>
        </a:ln>
      </xdr:spPr>
    </xdr:sp>
    <xdr:clientData/>
  </xdr:twoCellAnchor>
  <xdr:twoCellAnchor>
    <xdr:from>
      <xdr:col>11</xdr:col>
      <xdr:colOff>0</xdr:colOff>
      <xdr:row>174</xdr:row>
      <xdr:rowOff>161925</xdr:rowOff>
    </xdr:from>
    <xdr:to>
      <xdr:col>11</xdr:col>
      <xdr:colOff>0</xdr:colOff>
      <xdr:row>176</xdr:row>
      <xdr:rowOff>0</xdr:rowOff>
    </xdr:to>
    <xdr:sp macro="" textlink="">
      <xdr:nvSpPr>
        <xdr:cNvPr id="3108" name="Rectangle 12"/>
        <xdr:cNvSpPr>
          <a:spLocks noChangeArrowheads="1"/>
        </xdr:cNvSpPr>
      </xdr:nvSpPr>
      <xdr:spPr bwMode="auto">
        <a:xfrm>
          <a:off x="5924550" y="32413575"/>
          <a:ext cx="0" cy="200025"/>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oneCellAnchor>
    <xdr:from>
      <xdr:col>8</xdr:col>
      <xdr:colOff>19372</xdr:colOff>
      <xdr:row>7</xdr:row>
      <xdr:rowOff>268532</xdr:rowOff>
    </xdr:from>
    <xdr:ext cx="2891176" cy="499606"/>
    <xdr:sp macro="" textlink="">
      <xdr:nvSpPr>
        <xdr:cNvPr id="6" name="1 Rectángulo"/>
        <xdr:cNvSpPr/>
      </xdr:nvSpPr>
      <xdr:spPr>
        <a:xfrm rot="174333">
          <a:off x="8350572" y="1919532"/>
          <a:ext cx="2891176" cy="499606"/>
        </a:xfrm>
        <a:prstGeom prst="rect">
          <a:avLst/>
        </a:prstGeom>
        <a:noFill/>
      </xdr:spPr>
      <xdr:txBody>
        <a:bodyPr wrap="none" lIns="91440" tIns="45720" rIns="91440" bIns="45720">
          <a:noAutofit/>
        </a:bodyPr>
        <a:lstStyle/>
        <a:p>
          <a:pPr algn="ctr"/>
          <a:endPar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oneCellAnchor>
  <xdr:twoCellAnchor editAs="oneCell">
    <xdr:from>
      <xdr:col>1</xdr:col>
      <xdr:colOff>166687</xdr:colOff>
      <xdr:row>6</xdr:row>
      <xdr:rowOff>23812</xdr:rowOff>
    </xdr:from>
    <xdr:to>
      <xdr:col>3</xdr:col>
      <xdr:colOff>631031</xdr:colOff>
      <xdr:row>7</xdr:row>
      <xdr:rowOff>2281237</xdr:rowOff>
    </xdr:to>
    <xdr:pic>
      <xdr:nvPicPr>
        <xdr:cNvPr id="9" name="Imagen 8" descr="C:\Users\Nere\Downloads\WhatsApp Image 2019-05-30 at 11.11.33 AM (2).jpe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1631156"/>
          <a:ext cx="3440906" cy="2352675"/>
        </a:xfrm>
        <a:prstGeom prst="rect">
          <a:avLst/>
        </a:prstGeom>
        <a:noFill/>
        <a:ln>
          <a:noFill/>
        </a:ln>
      </xdr:spPr>
    </xdr:pic>
    <xdr:clientData/>
  </xdr:twoCellAnchor>
  <xdr:twoCellAnchor editAs="oneCell">
    <xdr:from>
      <xdr:col>1</xdr:col>
      <xdr:colOff>119062</xdr:colOff>
      <xdr:row>7</xdr:row>
      <xdr:rowOff>1988343</xdr:rowOff>
    </xdr:from>
    <xdr:to>
      <xdr:col>3</xdr:col>
      <xdr:colOff>440531</xdr:colOff>
      <xdr:row>9</xdr:row>
      <xdr:rowOff>166687</xdr:rowOff>
    </xdr:to>
    <xdr:pic>
      <xdr:nvPicPr>
        <xdr:cNvPr id="16" name="Imagen 15" descr="Gobierno de El Salvador confirma al menos seis muertos y más de 30  desaparecidos por deslave | Spanish.xinhuanet.com"/>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3690937"/>
          <a:ext cx="3298031" cy="2893219"/>
        </a:xfrm>
        <a:prstGeom prst="rect">
          <a:avLst/>
        </a:prstGeom>
        <a:noFill/>
        <a:ln>
          <a:noFill/>
        </a:ln>
      </xdr:spPr>
    </xdr:pic>
    <xdr:clientData/>
  </xdr:twoCellAnchor>
  <xdr:twoCellAnchor editAs="oneCell">
    <xdr:from>
      <xdr:col>3</xdr:col>
      <xdr:colOff>440532</xdr:colOff>
      <xdr:row>7</xdr:row>
      <xdr:rowOff>2369343</xdr:rowOff>
    </xdr:from>
    <xdr:to>
      <xdr:col>6</xdr:col>
      <xdr:colOff>59532</xdr:colOff>
      <xdr:row>9</xdr:row>
      <xdr:rowOff>178593</xdr:rowOff>
    </xdr:to>
    <xdr:pic>
      <xdr:nvPicPr>
        <xdr:cNvPr id="18" name="Imagen 17" descr="Puede ser una imagen de 8 personas, personas de pie, árbol y al aire libre"/>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26657" y="4071937"/>
          <a:ext cx="3905250" cy="2524125"/>
        </a:xfrm>
        <a:prstGeom prst="rect">
          <a:avLst/>
        </a:prstGeom>
        <a:noFill/>
        <a:ln>
          <a:noFill/>
        </a:ln>
      </xdr:spPr>
    </xdr:pic>
    <xdr:clientData/>
  </xdr:twoCellAnchor>
  <xdr:twoCellAnchor editAs="oneCell">
    <xdr:from>
      <xdr:col>3</xdr:col>
      <xdr:colOff>321469</xdr:colOff>
      <xdr:row>5</xdr:row>
      <xdr:rowOff>107155</xdr:rowOff>
    </xdr:from>
    <xdr:to>
      <xdr:col>6</xdr:col>
      <xdr:colOff>107156</xdr:colOff>
      <xdr:row>7</xdr:row>
      <xdr:rowOff>2464592</xdr:rowOff>
    </xdr:to>
    <xdr:pic>
      <xdr:nvPicPr>
        <xdr:cNvPr id="19" name="Imagen 18" descr="FOTOS | Narración de la tragedia del deslave de Nejapa"/>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07594" y="1523999"/>
          <a:ext cx="4071937" cy="264318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104775</xdr:colOff>
      <xdr:row>0</xdr:row>
      <xdr:rowOff>457200</xdr:rowOff>
    </xdr:from>
    <xdr:to>
      <xdr:col>12</xdr:col>
      <xdr:colOff>19050</xdr:colOff>
      <xdr:row>1</xdr:row>
      <xdr:rowOff>19050</xdr:rowOff>
    </xdr:to>
    <xdr:sp macro="" textlink="">
      <xdr:nvSpPr>
        <xdr:cNvPr id="4098" name="WordArt 2"/>
        <xdr:cNvSpPr>
          <a:spLocks noChangeArrowheads="1" noChangeShapeType="1" noTextEdit="1"/>
        </xdr:cNvSpPr>
      </xdr:nvSpPr>
      <xdr:spPr bwMode="auto">
        <a:xfrm>
          <a:off x="8591550" y="457200"/>
          <a:ext cx="228600" cy="161925"/>
        </a:xfrm>
        <a:prstGeom prst="rect">
          <a:avLst/>
        </a:prstGeom>
      </xdr:spPr>
      <xdr:txBody>
        <a:bodyPr wrap="none" fromWordArt="1">
          <a:prstTxWarp prst="textPlain">
            <a:avLst>
              <a:gd name="adj" fmla="val 50000"/>
            </a:avLst>
          </a:prstTxWarp>
        </a:bodyPr>
        <a:lstStyle/>
        <a:p>
          <a:pPr algn="ctr" rtl="0"/>
          <a:endParaRPr lang="es-ES" sz="3600" kern="10" spc="0">
            <a:ln w="9525">
              <a:solidFill>
                <a:srgbClr val="000000"/>
              </a:solidFill>
              <a:round/>
              <a:headEnd/>
              <a:tailEnd/>
            </a:ln>
            <a:solidFill>
              <a:srgbClr val="FFFFFF"/>
            </a:solidFill>
            <a:effectLst/>
            <a:latin typeface="Arial Black"/>
          </a:endParaRPr>
        </a:p>
      </xdr:txBody>
    </xdr:sp>
    <xdr:clientData/>
  </xdr:twoCellAnchor>
  <xdr:oneCellAnchor>
    <xdr:from>
      <xdr:col>1</xdr:col>
      <xdr:colOff>76541</xdr:colOff>
      <xdr:row>4</xdr:row>
      <xdr:rowOff>1864715</xdr:rowOff>
    </xdr:from>
    <xdr:ext cx="5527901" cy="589062"/>
    <xdr:sp macro="" textlink="">
      <xdr:nvSpPr>
        <xdr:cNvPr id="10" name="1 Rectángulo"/>
        <xdr:cNvSpPr/>
      </xdr:nvSpPr>
      <xdr:spPr>
        <a:xfrm>
          <a:off x="331675" y="2902260"/>
          <a:ext cx="5527901" cy="589062"/>
        </a:xfrm>
        <a:prstGeom prst="rect">
          <a:avLst/>
        </a:prstGeom>
        <a:noFill/>
      </xdr:spPr>
      <xdr:txBody>
        <a:bodyPr wrap="none" lIns="91440" tIns="45720" rIns="91440" bIns="45720">
          <a:noAutofit/>
        </a:bodyPr>
        <a:lstStyle/>
        <a:p>
          <a:pPr algn="ctr"/>
          <a:r>
            <a:rPr lang="es-ES" sz="1600" b="0" cap="none" spc="50" baseline="0">
              <a:ln w="12700" cmpd="sng">
                <a:solidFill>
                  <a:schemeClr val="accent6">
                    <a:satMod val="120000"/>
                    <a:shade val="80000"/>
                  </a:schemeClr>
                </a:solidFill>
                <a:prstDash val="solid"/>
              </a:ln>
              <a:solidFill>
                <a:schemeClr val="tx1"/>
              </a:solidFill>
              <a:effectLst>
                <a:glow rad="53100">
                  <a:schemeClr val="accent6">
                    <a:satMod val="180000"/>
                    <a:alpha val="30000"/>
                  </a:schemeClr>
                </a:glow>
              </a:effectLst>
            </a:rPr>
            <a:t>la Comision Municipal desarrollo planes contingenciales a </a:t>
          </a:r>
        </a:p>
        <a:p>
          <a:pPr algn="ctr"/>
          <a:r>
            <a:rPr lang="es-ES" sz="1600" b="0" cap="none" spc="50" baseline="0">
              <a:ln w="12700" cmpd="sng">
                <a:solidFill>
                  <a:schemeClr val="accent6">
                    <a:satMod val="120000"/>
                    <a:shade val="80000"/>
                  </a:schemeClr>
                </a:solidFill>
                <a:prstDash val="solid"/>
              </a:ln>
              <a:solidFill>
                <a:schemeClr val="tx1"/>
              </a:solidFill>
              <a:effectLst>
                <a:glow rad="53100">
                  <a:schemeClr val="accent6">
                    <a:satMod val="180000"/>
                    <a:alpha val="30000"/>
                  </a:schemeClr>
                </a:glow>
              </a:effectLst>
            </a:rPr>
            <a:t>beneficio de la poblacon afectada.</a:t>
          </a:r>
        </a:p>
        <a:p>
          <a:pPr algn="ctr"/>
          <a:endParaRPr lang="es-ES" sz="1600" b="1" cap="none" spc="50" baseline="0">
            <a:ln w="12700" cmpd="sng">
              <a:solidFill>
                <a:schemeClr val="accent6">
                  <a:satMod val="120000"/>
                  <a:shade val="80000"/>
                </a:schemeClr>
              </a:solidFill>
              <a:prstDash val="solid"/>
            </a:ln>
            <a:solidFill>
              <a:sysClr val="windowText" lastClr="000000"/>
            </a:solidFill>
            <a:effectLst>
              <a:glow rad="53100">
                <a:schemeClr val="accent6">
                  <a:satMod val="180000"/>
                  <a:alpha val="30000"/>
                </a:schemeClr>
              </a:glow>
            </a:effectLst>
          </a:endParaRPr>
        </a:p>
      </xdr:txBody>
    </xdr:sp>
    <xdr:clientData/>
  </xdr:oneCellAnchor>
  <xdr:twoCellAnchor editAs="oneCell">
    <xdr:from>
      <xdr:col>1</xdr:col>
      <xdr:colOff>186505</xdr:colOff>
      <xdr:row>3</xdr:row>
      <xdr:rowOff>87203</xdr:rowOff>
    </xdr:from>
    <xdr:to>
      <xdr:col>1</xdr:col>
      <xdr:colOff>2729680</xdr:colOff>
      <xdr:row>4</xdr:row>
      <xdr:rowOff>1905002</xdr:rowOff>
    </xdr:to>
    <xdr:pic>
      <xdr:nvPicPr>
        <xdr:cNvPr id="9" name="Imagen 8" descr="C:\Users\Nere\Downloads\WhatsApp Image 2021-03-16 at 3.52.23 PM.jpe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16200000">
          <a:off x="735314" y="687963"/>
          <a:ext cx="1949178" cy="2543175"/>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2900022</xdr:colOff>
      <xdr:row>3</xdr:row>
      <xdr:rowOff>34020</xdr:rowOff>
    </xdr:from>
    <xdr:to>
      <xdr:col>1</xdr:col>
      <xdr:colOff>5605122</xdr:colOff>
      <xdr:row>4</xdr:row>
      <xdr:rowOff>1922010</xdr:rowOff>
    </xdr:to>
    <xdr:pic>
      <xdr:nvPicPr>
        <xdr:cNvPr id="11" name="Imagen 10" descr="C:\Users\Nere\Downloads\WhatsApp Image 2021-03-16 at 3.53.43 PM (1).jpe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55156" y="935493"/>
          <a:ext cx="2705100" cy="2024062"/>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25513</xdr:colOff>
      <xdr:row>4</xdr:row>
      <xdr:rowOff>2432275</xdr:rowOff>
    </xdr:from>
    <xdr:to>
      <xdr:col>1</xdr:col>
      <xdr:colOff>2763951</xdr:colOff>
      <xdr:row>6</xdr:row>
      <xdr:rowOff>127567</xdr:rowOff>
    </xdr:to>
    <xdr:pic>
      <xdr:nvPicPr>
        <xdr:cNvPr id="13" name="Imagen 12" descr="C:\Users\Nere\Downloads\WhatsApp Image 2019-06-19 at 11.24.17 AM.jpeg"/>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0647" y="3469820"/>
          <a:ext cx="2738438" cy="247480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2806473</xdr:colOff>
      <xdr:row>4</xdr:row>
      <xdr:rowOff>2432276</xdr:rowOff>
    </xdr:from>
    <xdr:to>
      <xdr:col>1</xdr:col>
      <xdr:colOff>5561919</xdr:colOff>
      <xdr:row>6</xdr:row>
      <xdr:rowOff>124166</xdr:rowOff>
    </xdr:to>
    <xdr:pic>
      <xdr:nvPicPr>
        <xdr:cNvPr id="14" name="Imagen 13" descr="C:\Users\Nere\Downloads\WhatsApp Image 2020-03-23 at 12.08.21 PM.jpeg"/>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61607" y="3469821"/>
          <a:ext cx="2755446" cy="2471399"/>
        </a:xfrm>
        <a:prstGeom prst="rect">
          <a:avLst/>
        </a:prstGeom>
        <a:ln>
          <a:noFill/>
        </a:ln>
        <a:effectLst>
          <a:outerShdw blurRad="292100" dist="139700" dir="2700000" algn="tl" rotWithShape="0">
            <a:srgbClr val="333333">
              <a:alpha val="65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ARPETA%20gestion%20de%20riesgos%20y%20desastres%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Hoja2"/>
      <sheetName val="PORTADA"/>
      <sheetName val="SOL DE FIN  "/>
      <sheetName val="VOLUMEN"/>
      <sheetName val="10"/>
      <sheetName val="20 "/>
      <sheetName val="30.1 "/>
      <sheetName val="60.1"/>
      <sheetName val="60.2"/>
      <sheetName val="90"/>
      <sheetName val="Hoja1"/>
    </sheetNames>
    <sheetDataSet>
      <sheetData sheetId="0"/>
      <sheetData sheetId="1"/>
      <sheetData sheetId="2">
        <row r="14">
          <cell r="D14" t="str">
            <v>Gestión de Riesgo y Desastres del Municipio de Nejapa - 2017 -</v>
          </cell>
        </row>
        <row r="16">
          <cell r="E16" t="str">
            <v>Municipio de Nejapa</v>
          </cell>
        </row>
      </sheetData>
      <sheetData sheetId="3"/>
      <sheetData sheetId="4"/>
      <sheetData sheetId="5"/>
      <sheetData sheetId="6">
        <row r="106">
          <cell r="B106" t="str">
            <v xml:space="preserve">El tema de gestión de riesgo en las comunidades es parte de un apoyo desde la alcaldía para las comunidades con apoyo de varios  actores y autoridades municipales , ya que por Ley  de protección civil  debe existir en todas las alcaldías un tipo de unidad  o centro de operaciones de emergencias en donde el o la Alcalde  que presiden por ley el cargo de coordinador/a  o en defecto delegara esa función para organizar los diferentes planes anuales que se realizan, no así cuando llegase a ocurrir cualquier evento natural o </v>
          </cell>
          <cell r="C106">
            <v>0</v>
          </cell>
          <cell r="D106">
            <v>0</v>
          </cell>
          <cell r="E106">
            <v>0</v>
          </cell>
          <cell r="F106">
            <v>0</v>
          </cell>
        </row>
        <row r="107">
          <cell r="B107" t="str">
            <v>municipal que tenga que incurrir como presidente de la Comisión de Protección Civil Municipal con el acampamiento esencial de las instituciones activas dentro del municipio con es la Unidad de Salud, el ISSS, las unidades que brindan el servicio de  emergencia  como son los Comandos, , las Autoridades del MINED, la PNC, la Fuerza Armada,  y Ong´s  también sector iglesia  parroquial  y evangélicas, etc.   En la actualidad muchas de estas instituciones forman  parte activa, se ha formulado un Plan Municipal la cual se a sectorizado según las  necesidades que se lleguen a dar, igualmente se han incorporado al plan la parte técnica de la alcaldía municipal  en estas  se incluyen  las Área de Obras Civil, Medio Ambiente, Unidad de Prevención de Riesgo Municipal, clínica municipal y  el cuerpo de agentes municipales y los planes de comunales donde ya se han formado los Comisiones de Emergencia.</v>
          </cell>
          <cell r="C107">
            <v>0</v>
          </cell>
          <cell r="D107">
            <v>0</v>
          </cell>
          <cell r="E107">
            <v>0</v>
          </cell>
          <cell r="F107">
            <v>0</v>
          </cell>
        </row>
        <row r="112">
          <cell r="B112" t="str">
            <v xml:space="preserve">Se mantiene el apoyo iniciado desde  la creación de la unidad de Prevención de Riesgo Municipal de parte del Ministerio de Medio  Ambiente que consiste en otorgar una pantalla en la unidad que muestra los Escenario  de Riesgo y Amenaza por inundaciones a nivel nacional, dicho recurso ha ayudado   observar diariamente el clima nacional y  para lograr la comunicación rápida ante cualquier evento, monitoreado por satélite el estado ambiental de El Salvador, se ha seguido y seguirá  la dinámica de capacitaciones a las comisiones comunales  legalizadas y por legalizar  a la comisión municipal.   </v>
          </cell>
          <cell r="C112">
            <v>0</v>
          </cell>
          <cell r="D112">
            <v>0</v>
          </cell>
          <cell r="E112">
            <v>0</v>
          </cell>
          <cell r="F112">
            <v>0</v>
          </cell>
        </row>
      </sheetData>
      <sheetData sheetId="7">
        <row r="7">
          <cell r="B7" t="str">
            <v xml:space="preserve">La actuacion de la comision municipal de proteccion civil de nejapa debe estar orientado hacia esta ya que debe dirigir prosesos de planificacion y ejecucion de planes su deber es gestionar a todo nivel apoyo para todas las actividades encaminadas a fortalecer a la municipalidad,el deber ser es convocar a diferentes  actores sociales en el quehacer de la comision municipal elaborar proyectos estructurales y no estructurales para la mitigacion declarar la alerta en el municipio segun el tipo, </v>
          </cell>
        </row>
        <row r="25">
          <cell r="B25" t="str">
            <v>1-       la  aprobación de este  presupuesto presentado al Concejo Municipal y mantener a la Unidad de Prevención de Riesgo , prever cualquier gasto en cualquier evento natural.</v>
          </cell>
        </row>
        <row r="30">
          <cell r="B30" t="str">
            <v>3-      Realizar al menos dos simulacros,  con dos diferentes modalidades:  1. Simulacros en la misma comunidad activando las comisiones comunal.   2. Simulacro Municipal, participando todas las instituciones que son parte de las comisiones Municipal con asesoramiento del delegado municipal de la dgpc.</v>
          </cell>
        </row>
      </sheetData>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zoomScale="110" zoomScaleNormal="110" workbookViewId="0">
      <selection activeCell="H29" sqref="H29"/>
    </sheetView>
  </sheetViews>
  <sheetFormatPr baseColWidth="10" defaultRowHeight="12.75"/>
  <cols>
    <col min="1" max="1" width="3.85546875" customWidth="1"/>
    <col min="2" max="2" width="20" customWidth="1"/>
    <col min="3" max="3" width="24.85546875" customWidth="1"/>
    <col min="4" max="4" width="4.5703125" customWidth="1"/>
    <col min="5" max="5" width="6.7109375" customWidth="1"/>
    <col min="6" max="6" width="13.42578125" customWidth="1"/>
    <col min="7" max="7" width="16.140625" customWidth="1"/>
    <col min="8" max="8" width="17.42578125" customWidth="1"/>
    <col min="9" max="10" width="3.28515625" customWidth="1"/>
    <col min="11" max="11" width="5.85546875" customWidth="1"/>
  </cols>
  <sheetData>
    <row r="1" spans="1:12" ht="13.5" thickBot="1"/>
    <row r="2" spans="1:12" ht="13.5" thickTop="1">
      <c r="B2" s="194"/>
      <c r="C2" s="195"/>
      <c r="D2" s="195"/>
      <c r="E2" s="195"/>
      <c r="F2" s="195"/>
      <c r="G2" s="195"/>
      <c r="H2" s="195"/>
      <c r="I2" s="196"/>
    </row>
    <row r="3" spans="1:12" ht="26.25" customHeight="1">
      <c r="B3" s="197"/>
      <c r="C3" s="473" t="s">
        <v>217</v>
      </c>
      <c r="D3" s="473"/>
      <c r="E3" s="473"/>
      <c r="F3" s="473"/>
      <c r="G3" s="473"/>
      <c r="H3" s="2"/>
      <c r="I3" s="198"/>
    </row>
    <row r="4" spans="1:12" ht="18">
      <c r="B4" s="197"/>
      <c r="C4" s="507"/>
      <c r="D4" s="507"/>
      <c r="E4" s="507"/>
      <c r="F4" s="507"/>
      <c r="G4" s="507"/>
      <c r="H4" s="2"/>
      <c r="I4" s="198"/>
    </row>
    <row r="5" spans="1:12" ht="22.5">
      <c r="B5" s="197"/>
      <c r="C5" s="189"/>
      <c r="D5" s="190"/>
      <c r="E5" s="190"/>
      <c r="F5" s="190"/>
      <c r="G5" s="190"/>
      <c r="H5" s="2"/>
      <c r="I5" s="198"/>
    </row>
    <row r="6" spans="1:12" ht="18">
      <c r="B6" s="199" t="s">
        <v>65</v>
      </c>
      <c r="C6" s="2"/>
      <c r="D6" s="190"/>
      <c r="E6" s="190"/>
      <c r="F6" s="190"/>
      <c r="G6" s="190"/>
      <c r="H6" s="2"/>
      <c r="I6" s="198"/>
    </row>
    <row r="7" spans="1:12" ht="47.25" customHeight="1">
      <c r="B7" s="197"/>
      <c r="C7" s="508" t="s">
        <v>374</v>
      </c>
      <c r="D7" s="509"/>
      <c r="E7" s="509"/>
      <c r="F7" s="509"/>
      <c r="G7" s="509"/>
      <c r="H7" s="509"/>
      <c r="I7" s="198"/>
      <c r="L7" t="s">
        <v>109</v>
      </c>
    </row>
    <row r="8" spans="1:12" ht="18">
      <c r="B8" s="197"/>
      <c r="C8" s="510"/>
      <c r="D8" s="510"/>
      <c r="E8" s="510"/>
      <c r="F8" s="510"/>
      <c r="G8" s="510"/>
      <c r="H8" s="2"/>
      <c r="I8" s="198"/>
    </row>
    <row r="9" spans="1:12" ht="18">
      <c r="B9" s="197"/>
      <c r="C9" s="191"/>
      <c r="D9" s="190"/>
      <c r="E9" s="190"/>
      <c r="F9" s="190"/>
      <c r="G9" s="190"/>
      <c r="H9" s="2"/>
      <c r="I9" s="198"/>
    </row>
    <row r="10" spans="1:12" ht="22.5">
      <c r="B10" s="512" t="s">
        <v>279</v>
      </c>
      <c r="C10" s="513"/>
      <c r="D10" s="515" t="s">
        <v>338</v>
      </c>
      <c r="E10" s="515"/>
      <c r="F10" s="515"/>
      <c r="G10" s="190"/>
      <c r="H10" s="2"/>
      <c r="I10" s="198"/>
    </row>
    <row r="11" spans="1:12" ht="16.5">
      <c r="B11" s="197"/>
      <c r="C11" s="192"/>
      <c r="D11" s="193"/>
      <c r="E11" s="190"/>
      <c r="F11" s="190"/>
      <c r="G11" s="190"/>
      <c r="H11" s="2"/>
      <c r="I11" s="198"/>
    </row>
    <row r="12" spans="1:12">
      <c r="A12" s="2"/>
      <c r="B12" s="516" t="s">
        <v>313</v>
      </c>
      <c r="C12" s="517"/>
      <c r="D12" s="302"/>
      <c r="E12" s="514" t="s">
        <v>339</v>
      </c>
      <c r="F12" s="514"/>
      <c r="G12" s="190" t="s">
        <v>82</v>
      </c>
      <c r="H12" s="2"/>
      <c r="I12" s="198"/>
    </row>
    <row r="13" spans="1:12">
      <c r="A13" s="2"/>
      <c r="B13" s="516" t="s">
        <v>306</v>
      </c>
      <c r="C13" s="517"/>
      <c r="D13" s="302"/>
      <c r="E13" s="514" t="s">
        <v>340</v>
      </c>
      <c r="F13" s="514"/>
      <c r="G13" s="190" t="s">
        <v>82</v>
      </c>
      <c r="H13" s="2"/>
      <c r="I13" s="198"/>
    </row>
    <row r="14" spans="1:12">
      <c r="A14" s="2"/>
      <c r="B14" s="468" t="s">
        <v>312</v>
      </c>
      <c r="C14" s="461"/>
      <c r="D14" s="302"/>
      <c r="E14" s="518" t="s">
        <v>323</v>
      </c>
      <c r="F14" s="518"/>
      <c r="G14" s="190" t="s">
        <v>82</v>
      </c>
      <c r="H14" s="2"/>
      <c r="I14" s="198"/>
    </row>
    <row r="15" spans="1:12">
      <c r="B15" s="516" t="s">
        <v>308</v>
      </c>
      <c r="C15" s="517"/>
      <c r="D15" s="193"/>
      <c r="E15" s="514">
        <f>+PORTADA!F29</f>
        <v>107115.33</v>
      </c>
      <c r="F15" s="514"/>
      <c r="G15" s="190" t="s">
        <v>251</v>
      </c>
      <c r="H15" s="2"/>
      <c r="I15" s="198"/>
    </row>
    <row r="16" spans="1:12" ht="16.5">
      <c r="B16" s="452"/>
      <c r="C16" s="453"/>
      <c r="D16" s="454"/>
      <c r="E16" s="455"/>
      <c r="F16" s="455"/>
      <c r="G16" s="455"/>
      <c r="H16" s="456"/>
      <c r="I16" s="198"/>
    </row>
    <row r="17" spans="2:9" ht="16.5">
      <c r="B17" s="452"/>
      <c r="C17" s="453"/>
      <c r="D17" s="454"/>
      <c r="E17" s="455"/>
      <c r="F17" s="455"/>
      <c r="G17" s="455"/>
      <c r="H17" s="456"/>
      <c r="I17" s="198"/>
    </row>
    <row r="18" spans="2:9" ht="16.5">
      <c r="B18" s="452"/>
      <c r="C18" s="453"/>
      <c r="D18" s="454"/>
      <c r="E18" s="455"/>
      <c r="F18" s="455"/>
      <c r="G18" s="455"/>
      <c r="H18" s="456"/>
      <c r="I18" s="198"/>
    </row>
    <row r="19" spans="2:9" ht="16.5">
      <c r="B19" s="452"/>
      <c r="C19" s="453"/>
      <c r="D19" s="454"/>
      <c r="E19" s="455"/>
      <c r="F19" s="455"/>
      <c r="G19" s="455"/>
      <c r="H19" s="456"/>
      <c r="I19" s="198"/>
    </row>
    <row r="20" spans="2:9" ht="18">
      <c r="B20" s="452"/>
      <c r="C20" s="457"/>
      <c r="D20" s="455"/>
      <c r="E20" s="455"/>
      <c r="F20" s="455"/>
      <c r="G20" s="455"/>
      <c r="H20" s="456"/>
      <c r="I20" s="198"/>
    </row>
    <row r="21" spans="2:9" ht="18">
      <c r="B21" s="452"/>
      <c r="C21" s="457"/>
      <c r="D21" s="455"/>
      <c r="E21" s="455"/>
      <c r="F21" s="455"/>
      <c r="G21" s="455"/>
      <c r="H21" s="456"/>
      <c r="I21" s="198"/>
    </row>
    <row r="22" spans="2:9" ht="18">
      <c r="B22" s="452"/>
      <c r="C22" s="457"/>
      <c r="D22" s="455"/>
      <c r="E22" s="455"/>
      <c r="F22" s="455"/>
      <c r="G22" s="455"/>
      <c r="H22" s="456"/>
      <c r="I22" s="198"/>
    </row>
    <row r="23" spans="2:9" ht="18">
      <c r="B23" s="452"/>
      <c r="C23" s="457"/>
      <c r="D23" s="455"/>
      <c r="E23" s="455"/>
      <c r="F23" s="455"/>
      <c r="G23" s="455"/>
      <c r="H23" s="456"/>
      <c r="I23" s="198"/>
    </row>
    <row r="24" spans="2:9" ht="18">
      <c r="B24" s="452"/>
      <c r="C24" s="457"/>
      <c r="D24" s="455"/>
      <c r="E24" s="455"/>
      <c r="F24" s="455"/>
      <c r="G24" s="455"/>
      <c r="H24" s="456"/>
      <c r="I24" s="198"/>
    </row>
    <row r="25" spans="2:9" ht="18">
      <c r="B25" s="452"/>
      <c r="C25" s="457"/>
      <c r="D25" s="455"/>
      <c r="E25" s="455"/>
      <c r="F25" s="455"/>
      <c r="G25" s="455"/>
      <c r="H25" s="456"/>
      <c r="I25" s="198"/>
    </row>
    <row r="26" spans="2:9" ht="18">
      <c r="B26" s="452"/>
      <c r="C26" s="457"/>
      <c r="D26" s="455"/>
      <c r="E26" s="455"/>
      <c r="F26" s="455"/>
      <c r="G26" s="455"/>
      <c r="H26" s="456"/>
      <c r="I26" s="198"/>
    </row>
    <row r="27" spans="2:9" ht="28.5" customHeight="1">
      <c r="B27" s="452"/>
      <c r="C27" s="457"/>
      <c r="D27" s="455"/>
      <c r="E27" s="455"/>
      <c r="F27" s="455"/>
      <c r="G27" s="455"/>
      <c r="H27" s="456"/>
      <c r="I27" s="198"/>
    </row>
    <row r="28" spans="2:9" ht="36.75" customHeight="1">
      <c r="B28" s="452"/>
      <c r="C28" s="457"/>
      <c r="D28" s="455"/>
      <c r="E28" s="455"/>
      <c r="F28" s="455"/>
      <c r="G28" s="455"/>
      <c r="H28" s="456"/>
      <c r="I28" s="198"/>
    </row>
    <row r="29" spans="2:9" ht="18">
      <c r="B29" s="452"/>
      <c r="C29" s="457"/>
      <c r="D29" s="455"/>
      <c r="E29" s="455"/>
      <c r="F29" s="455"/>
      <c r="G29" s="455"/>
      <c r="H29" s="456"/>
      <c r="I29" s="198"/>
    </row>
    <row r="30" spans="2:9" ht="18">
      <c r="B30" s="452"/>
      <c r="C30" s="457"/>
      <c r="D30" s="455"/>
      <c r="E30" s="455"/>
      <c r="F30" s="455"/>
      <c r="G30" s="455"/>
      <c r="H30" s="456"/>
      <c r="I30" s="198"/>
    </row>
    <row r="31" spans="2:9">
      <c r="B31" s="452"/>
      <c r="C31" s="455"/>
      <c r="D31" s="455"/>
      <c r="E31" s="455"/>
      <c r="F31" s="455"/>
      <c r="G31" s="455"/>
      <c r="H31" s="456"/>
      <c r="I31" s="198"/>
    </row>
    <row r="32" spans="2:9">
      <c r="B32" s="452"/>
      <c r="C32" s="455"/>
      <c r="D32" s="455"/>
      <c r="E32" s="455"/>
      <c r="F32" s="455"/>
      <c r="G32" s="455"/>
      <c r="H32" s="456"/>
      <c r="I32" s="198"/>
    </row>
    <row r="33" spans="2:9" ht="30.75" customHeight="1">
      <c r="B33" s="452"/>
      <c r="C33" s="455"/>
      <c r="D33" s="455"/>
      <c r="E33" s="455"/>
      <c r="F33" s="455"/>
      <c r="G33" s="455"/>
      <c r="H33" s="456"/>
      <c r="I33" s="198"/>
    </row>
    <row r="34" spans="2:9" ht="30.75" customHeight="1">
      <c r="B34" s="452"/>
      <c r="C34" s="455"/>
      <c r="D34" s="455"/>
      <c r="E34" s="455"/>
      <c r="F34" s="455"/>
      <c r="G34" s="455"/>
      <c r="H34" s="456"/>
      <c r="I34" s="198"/>
    </row>
    <row r="35" spans="2:9" ht="30.75" customHeight="1">
      <c r="B35" s="452"/>
      <c r="C35" s="455"/>
      <c r="D35" s="455"/>
      <c r="E35" s="455"/>
      <c r="F35" s="455"/>
      <c r="G35" s="455"/>
      <c r="H35" s="456"/>
      <c r="I35" s="198"/>
    </row>
    <row r="36" spans="2:9" ht="44.25" customHeight="1">
      <c r="B36" s="452"/>
      <c r="C36" s="457"/>
      <c r="D36" s="455"/>
      <c r="E36" s="456"/>
      <c r="F36" s="458"/>
      <c r="G36" s="455"/>
      <c r="H36" s="456"/>
      <c r="I36" s="198"/>
    </row>
    <row r="37" spans="2:9" ht="34.5" customHeight="1">
      <c r="B37" s="452"/>
      <c r="C37" s="457"/>
      <c r="D37" s="455"/>
      <c r="E37" s="456"/>
      <c r="F37" s="458"/>
      <c r="G37" s="455"/>
      <c r="H37" s="456"/>
      <c r="I37" s="198"/>
    </row>
    <row r="38" spans="2:9" ht="18">
      <c r="B38" s="452"/>
      <c r="C38" s="457"/>
      <c r="D38" s="455"/>
      <c r="E38" s="456"/>
      <c r="F38" s="458"/>
      <c r="G38" s="455"/>
      <c r="H38" s="456"/>
      <c r="I38" s="198"/>
    </row>
    <row r="39" spans="2:9" ht="20.25" customHeight="1">
      <c r="B39" s="452"/>
      <c r="C39" s="457"/>
      <c r="D39" s="455"/>
      <c r="E39" s="455"/>
      <c r="F39" s="455"/>
      <c r="G39" s="455"/>
      <c r="H39" s="456"/>
      <c r="I39" s="198"/>
    </row>
    <row r="40" spans="2:9" ht="20.25" customHeight="1">
      <c r="B40" s="452"/>
      <c r="C40" s="457"/>
      <c r="D40" s="455"/>
      <c r="E40" s="455"/>
      <c r="F40" s="455"/>
      <c r="G40" s="455"/>
      <c r="H40" s="456"/>
      <c r="I40" s="198"/>
    </row>
    <row r="41" spans="2:9" ht="10.5" customHeight="1">
      <c r="B41" s="452"/>
      <c r="C41" s="457"/>
      <c r="D41" s="455"/>
      <c r="E41" s="455"/>
      <c r="F41" s="455"/>
      <c r="G41" s="455"/>
      <c r="H41" s="456"/>
      <c r="I41" s="198"/>
    </row>
    <row r="42" spans="2:9" ht="5.25" customHeight="1" thickBot="1">
      <c r="B42" s="200"/>
      <c r="C42" s="511"/>
      <c r="D42" s="511"/>
      <c r="E42" s="511"/>
      <c r="F42" s="511"/>
      <c r="G42" s="511"/>
      <c r="H42" s="201"/>
      <c r="I42" s="202"/>
    </row>
    <row r="43" spans="2:9" ht="13.5" thickTop="1"/>
  </sheetData>
  <mergeCells count="13">
    <mergeCell ref="C4:G4"/>
    <mergeCell ref="C7:H7"/>
    <mergeCell ref="C8:G8"/>
    <mergeCell ref="C42:G42"/>
    <mergeCell ref="B10:C10"/>
    <mergeCell ref="E12:F12"/>
    <mergeCell ref="E13:F13"/>
    <mergeCell ref="D10:F10"/>
    <mergeCell ref="B13:C13"/>
    <mergeCell ref="B12:C12"/>
    <mergeCell ref="B15:C15"/>
    <mergeCell ref="E15:F15"/>
    <mergeCell ref="E14:F14"/>
  </mergeCells>
  <pageMargins left="0.51181102362204722" right="0.11811023622047245" top="0.35433070866141736" bottom="0.15748031496062992" header="0.31496062992125984" footer="0.31496062992125984"/>
  <pageSetup scale="9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R42"/>
  <sheetViews>
    <sheetView view="pageBreakPreview" zoomScale="90" zoomScaleNormal="100" zoomScaleSheetLayoutView="90" workbookViewId="0">
      <selection activeCell="P5" sqref="P5"/>
    </sheetView>
  </sheetViews>
  <sheetFormatPr baseColWidth="10" defaultRowHeight="12.75"/>
  <cols>
    <col min="1" max="3" width="4.7109375" customWidth="1"/>
    <col min="4" max="4" width="21.42578125" customWidth="1"/>
    <col min="5" max="5" width="13.28515625" customWidth="1"/>
    <col min="6" max="6" width="10.42578125" customWidth="1"/>
    <col min="7" max="7" width="4.7109375" customWidth="1"/>
    <col min="8" max="8" width="2.7109375" customWidth="1"/>
    <col min="9" max="12" width="4.7109375" customWidth="1"/>
    <col min="13" max="13" width="5.5703125" customWidth="1"/>
    <col min="14" max="14" width="7" customWidth="1"/>
    <col min="15" max="15" width="6.7109375" customWidth="1"/>
    <col min="16" max="17" width="4.7109375" customWidth="1"/>
    <col min="18" max="18" width="6" customWidth="1"/>
    <col min="19" max="28" width="4.7109375" customWidth="1"/>
  </cols>
  <sheetData>
    <row r="1" spans="1:18" ht="15">
      <c r="A1" s="178"/>
      <c r="B1" s="178"/>
      <c r="C1" s="178"/>
      <c r="D1" s="178"/>
      <c r="E1" s="178"/>
      <c r="F1" s="178"/>
      <c r="G1" s="178"/>
      <c r="H1" s="178"/>
      <c r="I1" s="178"/>
      <c r="J1" s="178"/>
      <c r="K1" s="178"/>
      <c r="L1" s="178"/>
      <c r="M1" s="178"/>
      <c r="N1" s="178"/>
      <c r="O1" s="178"/>
      <c r="P1" s="178"/>
      <c r="Q1" s="178"/>
      <c r="R1" s="178"/>
    </row>
    <row r="2" spans="1:18" ht="32.25" customHeight="1">
      <c r="A2" s="659" t="s">
        <v>38</v>
      </c>
      <c r="B2" s="659"/>
      <c r="C2" s="659"/>
      <c r="D2" s="659"/>
      <c r="E2" s="659"/>
      <c r="F2" s="659"/>
      <c r="G2" s="659"/>
      <c r="H2" s="659"/>
      <c r="I2" s="659"/>
      <c r="J2" s="659"/>
      <c r="K2" s="659"/>
      <c r="L2" s="659"/>
      <c r="M2" s="659"/>
      <c r="N2" s="659"/>
      <c r="O2" s="659"/>
      <c r="P2" s="659"/>
      <c r="Q2" s="659"/>
      <c r="R2" s="178"/>
    </row>
    <row r="3" spans="1:18" ht="15">
      <c r="A3" s="178"/>
      <c r="B3" s="178"/>
      <c r="C3" s="178"/>
      <c r="D3" s="178"/>
      <c r="E3" s="178"/>
      <c r="F3" s="178"/>
      <c r="G3" s="178"/>
      <c r="H3" s="178"/>
      <c r="I3" s="178"/>
      <c r="J3" s="178"/>
      <c r="K3" s="178"/>
      <c r="L3" s="178"/>
      <c r="M3" s="178"/>
      <c r="N3" s="178"/>
      <c r="O3" s="178"/>
      <c r="P3" s="178"/>
      <c r="Q3" s="178"/>
      <c r="R3" s="178"/>
    </row>
    <row r="4" spans="1:18" ht="16.5">
      <c r="A4" s="178"/>
      <c r="B4" s="178"/>
      <c r="C4" s="178"/>
      <c r="D4" s="178"/>
      <c r="E4" s="178"/>
      <c r="F4" s="179"/>
      <c r="G4" s="179"/>
      <c r="H4" s="178"/>
      <c r="I4" s="180" t="s">
        <v>99</v>
      </c>
      <c r="J4" s="178"/>
      <c r="K4" s="178"/>
      <c r="L4" s="179"/>
      <c r="M4" s="179"/>
      <c r="N4" s="178"/>
      <c r="O4" s="178"/>
      <c r="P4" s="663">
        <v>44308</v>
      </c>
      <c r="Q4" s="664"/>
      <c r="R4" s="664"/>
    </row>
    <row r="5" spans="1:18" ht="15">
      <c r="A5" s="178"/>
      <c r="B5" s="178"/>
      <c r="C5" s="178"/>
      <c r="D5" s="178"/>
      <c r="E5" s="178"/>
      <c r="F5" s="178"/>
      <c r="G5" s="178"/>
      <c r="H5" s="178"/>
      <c r="I5" s="178"/>
      <c r="J5" s="178"/>
      <c r="K5" s="178"/>
      <c r="L5" s="178"/>
      <c r="M5" s="178"/>
      <c r="N5" s="178"/>
      <c r="O5" s="178"/>
      <c r="P5" s="178"/>
      <c r="Q5" s="178"/>
      <c r="R5" s="188"/>
    </row>
    <row r="6" spans="1:18" ht="15.75">
      <c r="A6" s="103" t="s">
        <v>39</v>
      </c>
      <c r="B6" s="178"/>
      <c r="C6" s="178" t="s">
        <v>93</v>
      </c>
      <c r="D6" s="178"/>
      <c r="E6" s="178"/>
      <c r="F6" s="178"/>
      <c r="G6" s="178"/>
      <c r="H6" s="178"/>
      <c r="I6" s="178"/>
      <c r="J6" s="178"/>
      <c r="K6" s="178"/>
      <c r="L6" s="178"/>
      <c r="M6" s="178"/>
      <c r="N6" s="178"/>
      <c r="O6" s="178"/>
      <c r="P6" s="178"/>
      <c r="Q6" s="178"/>
      <c r="R6" s="178"/>
    </row>
    <row r="7" spans="1:18" ht="15.75">
      <c r="A7" s="103"/>
      <c r="B7" s="178"/>
      <c r="C7" s="178" t="s">
        <v>82</v>
      </c>
      <c r="D7" s="178"/>
      <c r="E7" s="178"/>
      <c r="F7" s="178"/>
      <c r="G7" s="178"/>
      <c r="H7" s="178"/>
      <c r="I7" s="178"/>
      <c r="J7" s="178"/>
      <c r="K7" s="178"/>
      <c r="L7" s="178"/>
      <c r="M7" s="178"/>
      <c r="N7" s="178"/>
      <c r="O7" s="178"/>
      <c r="P7" s="178"/>
      <c r="Q7" s="178"/>
      <c r="R7" s="178"/>
    </row>
    <row r="8" spans="1:18" ht="15.75">
      <c r="A8" s="103"/>
      <c r="B8" s="178"/>
      <c r="C8" s="178" t="s">
        <v>94</v>
      </c>
      <c r="D8" s="178"/>
      <c r="E8" s="178"/>
      <c r="F8" s="178"/>
      <c r="G8" s="178"/>
      <c r="H8" s="178"/>
      <c r="I8" s="178"/>
      <c r="J8" s="178"/>
      <c r="K8" s="178"/>
      <c r="L8" s="178"/>
      <c r="M8" s="178"/>
      <c r="N8" s="178"/>
      <c r="O8" s="178"/>
      <c r="P8" s="178"/>
      <c r="Q8" s="178"/>
      <c r="R8" s="178"/>
    </row>
    <row r="9" spans="1:18" ht="15">
      <c r="A9" s="178"/>
      <c r="B9" s="178"/>
      <c r="C9" s="178"/>
      <c r="D9" s="178"/>
      <c r="E9" s="178"/>
      <c r="F9" s="178"/>
      <c r="G9" s="178"/>
      <c r="H9" s="178"/>
      <c r="I9" s="178"/>
      <c r="J9" s="178"/>
      <c r="K9" s="178"/>
      <c r="L9" s="178"/>
      <c r="M9" s="178"/>
      <c r="N9" s="178"/>
      <c r="O9" s="178"/>
      <c r="P9" s="178"/>
      <c r="Q9" s="178"/>
      <c r="R9" s="178"/>
    </row>
    <row r="10" spans="1:18" ht="15.75">
      <c r="A10" s="103"/>
      <c r="B10" s="178"/>
      <c r="C10" s="178"/>
      <c r="D10" s="178"/>
      <c r="E10" s="178"/>
      <c r="F10" s="178"/>
      <c r="G10" s="178"/>
      <c r="H10" s="178"/>
      <c r="I10" s="178"/>
      <c r="J10" s="178"/>
      <c r="K10" s="178"/>
      <c r="L10" s="178"/>
      <c r="M10" s="178"/>
      <c r="N10" s="178"/>
      <c r="O10" s="178"/>
      <c r="P10" s="178"/>
      <c r="Q10" s="178"/>
      <c r="R10" s="178"/>
    </row>
    <row r="11" spans="1:18" ht="78" customHeight="1">
      <c r="A11" s="665" t="s">
        <v>398</v>
      </c>
      <c r="B11" s="665"/>
      <c r="C11" s="665"/>
      <c r="D11" s="665"/>
      <c r="E11" s="665"/>
      <c r="F11" s="665"/>
      <c r="G11" s="665"/>
      <c r="H11" s="665"/>
      <c r="I11" s="665"/>
      <c r="J11" s="665"/>
      <c r="K11" s="665"/>
      <c r="L11" s="665"/>
      <c r="M11" s="665"/>
      <c r="N11" s="665"/>
      <c r="O11" s="665"/>
      <c r="P11" s="665"/>
      <c r="Q11" s="665"/>
      <c r="R11" s="665"/>
    </row>
    <row r="12" spans="1:18" ht="15">
      <c r="A12" s="178"/>
      <c r="B12" s="178"/>
      <c r="C12" s="178"/>
      <c r="D12" s="178"/>
      <c r="E12" s="178"/>
      <c r="F12" s="178"/>
      <c r="G12" s="178"/>
      <c r="H12" s="178"/>
      <c r="I12" s="178"/>
      <c r="J12" s="178"/>
      <c r="K12" s="178"/>
      <c r="L12" s="178"/>
      <c r="M12" s="178"/>
      <c r="N12" s="178"/>
      <c r="O12" s="178"/>
      <c r="P12" s="178"/>
      <c r="Q12" s="178"/>
      <c r="R12" s="178"/>
    </row>
    <row r="13" spans="1:18" ht="16.5">
      <c r="A13" s="106" t="s">
        <v>40</v>
      </c>
      <c r="B13" s="179"/>
      <c r="C13" s="179"/>
      <c r="D13" s="179"/>
      <c r="E13" s="179"/>
      <c r="F13" s="179"/>
      <c r="G13" s="179"/>
      <c r="H13" s="179"/>
      <c r="I13" s="179"/>
      <c r="J13" s="179"/>
      <c r="K13" s="179"/>
      <c r="L13" s="179"/>
      <c r="M13" s="179"/>
      <c r="N13" s="179"/>
      <c r="O13" s="179"/>
      <c r="P13" s="179"/>
      <c r="Q13" s="178"/>
      <c r="R13" s="178"/>
    </row>
    <row r="14" spans="1:18" ht="15">
      <c r="A14" s="178"/>
      <c r="B14" s="178"/>
      <c r="C14" s="179"/>
      <c r="D14" s="179"/>
      <c r="E14" s="179"/>
      <c r="F14" s="179"/>
      <c r="G14" s="179"/>
      <c r="H14" s="179"/>
      <c r="I14" s="179"/>
      <c r="J14" s="179"/>
      <c r="K14" s="179"/>
      <c r="L14" s="179"/>
      <c r="M14" s="179"/>
      <c r="N14" s="179"/>
      <c r="O14" s="179"/>
      <c r="P14" s="179"/>
      <c r="Q14" s="178"/>
      <c r="R14" s="178"/>
    </row>
    <row r="15" spans="1:18" ht="45.75" customHeight="1">
      <c r="A15" s="178"/>
      <c r="B15" s="178"/>
      <c r="C15" s="105"/>
      <c r="D15" s="105"/>
      <c r="E15" s="668" t="str">
        <f>+PORTADA!D14</f>
        <v>Gestión de Riesgos y Desastres del Municipio de Nejapa - 2021 -</v>
      </c>
      <c r="F15" s="668"/>
      <c r="G15" s="668"/>
      <c r="H15" s="668"/>
      <c r="I15" s="668"/>
      <c r="J15" s="668"/>
      <c r="K15" s="668"/>
      <c r="L15" s="668"/>
      <c r="M15" s="668"/>
      <c r="N15" s="668"/>
      <c r="O15" s="668"/>
      <c r="P15" s="668"/>
      <c r="Q15" s="668"/>
      <c r="R15" s="178"/>
    </row>
    <row r="16" spans="1:18" ht="16.5">
      <c r="A16" s="179"/>
      <c r="B16" s="105"/>
      <c r="C16" s="105"/>
      <c r="D16" s="105"/>
      <c r="E16" s="105"/>
      <c r="F16" s="105"/>
      <c r="G16" s="105"/>
      <c r="H16" s="105"/>
      <c r="I16" s="105"/>
      <c r="J16" s="105"/>
      <c r="K16" s="105"/>
      <c r="L16" s="105"/>
      <c r="M16" s="105"/>
      <c r="N16" s="105"/>
      <c r="O16" s="179"/>
      <c r="P16" s="179"/>
      <c r="Q16" s="178"/>
      <c r="R16" s="178"/>
    </row>
    <row r="17" spans="1:18" ht="16.5">
      <c r="A17" s="106" t="s">
        <v>41</v>
      </c>
      <c r="B17" s="178"/>
      <c r="C17" s="178"/>
      <c r="D17" s="178"/>
      <c r="E17" s="178"/>
      <c r="F17" s="178"/>
      <c r="G17" s="178"/>
      <c r="H17" s="178"/>
      <c r="I17" s="178"/>
      <c r="J17" s="178"/>
      <c r="K17" s="178"/>
      <c r="L17" s="178"/>
      <c r="M17" s="178"/>
      <c r="N17" s="178"/>
      <c r="O17" s="179"/>
      <c r="P17" s="179"/>
      <c r="Q17" s="178"/>
      <c r="R17" s="178"/>
    </row>
    <row r="18" spans="1:18" ht="15.75">
      <c r="A18" s="103"/>
      <c r="B18" s="178"/>
      <c r="C18" s="178"/>
      <c r="D18" s="178"/>
      <c r="E18" s="178"/>
      <c r="F18" s="178"/>
      <c r="G18" s="178"/>
      <c r="H18" s="178"/>
      <c r="I18" s="178"/>
      <c r="J18" s="178"/>
      <c r="K18" s="178"/>
      <c r="L18" s="178"/>
      <c r="M18" s="178"/>
      <c r="N18" s="178"/>
      <c r="O18" s="179"/>
      <c r="P18" s="179"/>
      <c r="Q18" s="178"/>
      <c r="R18" s="178"/>
    </row>
    <row r="19" spans="1:18" ht="18.75">
      <c r="A19" s="178"/>
      <c r="B19" s="178"/>
      <c r="C19" s="181"/>
      <c r="D19" s="181"/>
      <c r="E19" s="182" t="str">
        <f>[1]PORTADA!E16</f>
        <v>Municipio de Nejapa</v>
      </c>
      <c r="F19" s="181"/>
      <c r="G19" s="183"/>
      <c r="H19" s="183"/>
      <c r="I19" s="179"/>
      <c r="J19" s="179"/>
      <c r="K19" s="179"/>
      <c r="L19" s="179"/>
      <c r="M19" s="179"/>
      <c r="N19" s="179"/>
      <c r="O19" s="179"/>
      <c r="P19" s="179"/>
      <c r="Q19" s="178"/>
      <c r="R19" s="178"/>
    </row>
    <row r="20" spans="1:18" ht="15.75">
      <c r="A20" s="179"/>
      <c r="B20" s="184"/>
      <c r="C20" s="179"/>
      <c r="D20" s="179"/>
      <c r="E20" s="179"/>
      <c r="F20" s="179"/>
      <c r="G20" s="179"/>
      <c r="H20" s="179"/>
      <c r="I20" s="179"/>
      <c r="J20" s="179"/>
      <c r="K20" s="179"/>
      <c r="L20" s="179"/>
      <c r="M20" s="179"/>
      <c r="N20" s="179"/>
      <c r="O20" s="179"/>
      <c r="P20" s="179"/>
      <c r="Q20" s="178"/>
      <c r="R20" s="178"/>
    </row>
    <row r="21" spans="1:18" ht="15.75" thickBot="1">
      <c r="A21" s="179"/>
      <c r="B21" s="179"/>
      <c r="C21" s="179"/>
      <c r="D21" s="179"/>
      <c r="E21" s="179"/>
      <c r="F21" s="179"/>
      <c r="G21" s="179"/>
      <c r="H21" s="179"/>
      <c r="I21" s="179"/>
      <c r="J21" s="179"/>
      <c r="K21" s="179"/>
      <c r="L21" s="179"/>
      <c r="M21" s="179"/>
      <c r="N21" s="179"/>
      <c r="O21" s="179"/>
      <c r="P21" s="179"/>
      <c r="Q21" s="178"/>
      <c r="R21" s="178"/>
    </row>
    <row r="22" spans="1:18" ht="19.5" thickBot="1">
      <c r="A22" s="184" t="s">
        <v>47</v>
      </c>
      <c r="B22" s="179"/>
      <c r="C22" s="179"/>
      <c r="D22" s="179"/>
      <c r="E22" s="661">
        <f>+PORTADA!F25</f>
        <v>107115.33</v>
      </c>
      <c r="F22" s="662"/>
      <c r="G22" s="185"/>
      <c r="H22" s="185"/>
      <c r="I22" s="179"/>
      <c r="J22" s="179"/>
      <c r="K22" s="178"/>
      <c r="L22" s="178"/>
      <c r="M22" s="178"/>
      <c r="N22" s="179"/>
      <c r="O22" s="179"/>
      <c r="P22" s="179"/>
      <c r="Q22" s="178"/>
      <c r="R22" s="178"/>
    </row>
    <row r="23" spans="1:18" ht="15">
      <c r="A23" s="179"/>
      <c r="B23" s="179"/>
      <c r="C23" s="179"/>
      <c r="D23" s="179"/>
      <c r="E23" s="179"/>
      <c r="F23" s="179"/>
      <c r="G23" s="179"/>
      <c r="H23" s="179"/>
      <c r="I23" s="179"/>
      <c r="J23" s="179"/>
      <c r="K23" s="179"/>
      <c r="L23" s="179"/>
      <c r="M23" s="179"/>
      <c r="N23" s="179"/>
      <c r="O23" s="179"/>
      <c r="P23" s="179"/>
      <c r="Q23" s="178"/>
      <c r="R23" s="178"/>
    </row>
    <row r="24" spans="1:18" ht="18.75">
      <c r="A24" s="186" t="s">
        <v>310</v>
      </c>
      <c r="B24" s="186"/>
      <c r="C24" s="186"/>
      <c r="D24" s="186"/>
      <c r="E24" s="666">
        <f>+PORTADA!F27</f>
        <v>59159</v>
      </c>
      <c r="F24" s="666"/>
      <c r="G24" s="179"/>
      <c r="H24" s="179"/>
      <c r="I24" s="179"/>
      <c r="J24" s="179"/>
      <c r="K24" s="179"/>
      <c r="L24" s="179"/>
      <c r="M24" s="179"/>
      <c r="N24" s="179"/>
      <c r="O24" s="179"/>
      <c r="P24" s="179"/>
      <c r="Q24" s="178"/>
      <c r="R24" s="178"/>
    </row>
    <row r="25" spans="1:18" ht="15">
      <c r="A25" s="179"/>
      <c r="B25" s="179"/>
      <c r="C25" s="179"/>
      <c r="D25" s="179"/>
      <c r="E25" s="179"/>
      <c r="F25" s="179"/>
      <c r="G25" s="179"/>
      <c r="H25" s="179"/>
      <c r="I25" s="179"/>
      <c r="J25" s="179"/>
      <c r="K25" s="179"/>
      <c r="L25" s="179"/>
      <c r="M25" s="179"/>
      <c r="N25" s="179"/>
      <c r="O25" s="179"/>
      <c r="P25" s="179"/>
      <c r="Q25" s="178"/>
      <c r="R25" s="178"/>
    </row>
    <row r="26" spans="1:18" ht="18.75">
      <c r="A26" s="179" t="s">
        <v>309</v>
      </c>
      <c r="B26" s="179"/>
      <c r="C26" s="179"/>
      <c r="D26" s="179"/>
      <c r="E26" s="667">
        <f>+PORTADA!F28</f>
        <v>47956.33</v>
      </c>
      <c r="F26" s="667"/>
      <c r="G26" s="179"/>
      <c r="H26" s="179"/>
      <c r="I26" s="179"/>
      <c r="J26" s="179"/>
      <c r="K26" s="179"/>
      <c r="L26" s="179"/>
      <c r="M26" s="179"/>
      <c r="N26" s="179"/>
      <c r="O26" s="179"/>
      <c r="P26" s="179"/>
      <c r="Q26" s="178"/>
      <c r="R26" s="178"/>
    </row>
    <row r="27" spans="1:18" ht="15">
      <c r="A27" s="179"/>
      <c r="B27" s="179"/>
      <c r="C27" s="179"/>
      <c r="D27" s="179"/>
      <c r="E27" s="179"/>
      <c r="F27" s="179"/>
      <c r="G27" s="179"/>
      <c r="H27" s="179"/>
      <c r="I27" s="179"/>
      <c r="J27" s="179"/>
      <c r="K27" s="179"/>
      <c r="L27" s="179"/>
      <c r="M27" s="179"/>
      <c r="N27" s="179"/>
      <c r="O27" s="179"/>
      <c r="P27" s="179"/>
      <c r="Q27" s="178"/>
      <c r="R27" s="178"/>
    </row>
    <row r="28" spans="1:18" ht="18.75">
      <c r="A28" s="179" t="s">
        <v>311</v>
      </c>
      <c r="B28" s="178"/>
      <c r="C28" s="178"/>
      <c r="D28" s="178"/>
      <c r="E28" s="667">
        <f>+PORTADA!F29</f>
        <v>107115.33</v>
      </c>
      <c r="F28" s="667"/>
      <c r="G28" s="178"/>
      <c r="H28" s="178"/>
      <c r="I28" s="178"/>
      <c r="J28" s="178"/>
      <c r="K28" s="178"/>
      <c r="L28" s="178"/>
      <c r="M28" s="178"/>
      <c r="N28" s="178"/>
      <c r="O28" s="178"/>
      <c r="P28" s="178"/>
      <c r="Q28" s="178"/>
      <c r="R28" s="178"/>
    </row>
    <row r="29" spans="1:18" ht="18.75">
      <c r="A29" s="179"/>
      <c r="B29" s="178"/>
      <c r="C29" s="178"/>
      <c r="D29" s="178"/>
      <c r="E29" s="460"/>
      <c r="F29" s="460"/>
      <c r="G29" s="178"/>
      <c r="H29" s="178"/>
      <c r="I29" s="178"/>
      <c r="J29" s="178"/>
      <c r="K29" s="178"/>
      <c r="L29" s="178"/>
      <c r="M29" s="178"/>
      <c r="N29" s="178"/>
      <c r="O29" s="178"/>
      <c r="P29" s="178"/>
      <c r="Q29" s="178"/>
      <c r="R29" s="178"/>
    </row>
    <row r="30" spans="1:18" ht="16.5">
      <c r="A30" s="106" t="s">
        <v>89</v>
      </c>
      <c r="B30" s="178"/>
      <c r="C30" s="178"/>
      <c r="D30" s="178"/>
      <c r="E30" s="178"/>
      <c r="F30" s="178"/>
      <c r="G30" s="178"/>
      <c r="H30" s="178"/>
      <c r="I30" s="178"/>
      <c r="J30" s="187" t="s">
        <v>216</v>
      </c>
      <c r="K30" s="178"/>
      <c r="L30" s="178"/>
      <c r="M30" s="178"/>
      <c r="N30" s="178"/>
      <c r="O30" s="178"/>
      <c r="P30" s="178"/>
      <c r="Q30" s="178"/>
      <c r="R30" s="178"/>
    </row>
    <row r="31" spans="1:18" ht="16.5">
      <c r="A31" s="106"/>
      <c r="B31" s="178"/>
      <c r="C31" s="178"/>
      <c r="D31" s="178"/>
      <c r="E31" s="178"/>
      <c r="F31" s="178"/>
      <c r="G31" s="178"/>
      <c r="H31" s="178"/>
      <c r="I31" s="178"/>
      <c r="J31" s="178"/>
      <c r="K31" s="178"/>
      <c r="L31" s="178"/>
      <c r="M31" s="178"/>
      <c r="N31" s="178"/>
      <c r="O31" s="178"/>
      <c r="P31" s="178"/>
      <c r="Q31" s="178"/>
      <c r="R31" s="178"/>
    </row>
    <row r="32" spans="1:18" ht="16.5">
      <c r="A32" s="105"/>
      <c r="B32" s="184"/>
      <c r="C32" s="179"/>
      <c r="D32" s="179"/>
      <c r="E32" s="179"/>
      <c r="F32" s="179"/>
      <c r="G32" s="179"/>
      <c r="H32" s="179"/>
      <c r="I32" s="179"/>
      <c r="J32" s="179"/>
      <c r="K32" s="179"/>
      <c r="L32" s="179"/>
      <c r="M32" s="179"/>
      <c r="N32" s="179"/>
      <c r="O32" s="179"/>
      <c r="P32" s="179"/>
      <c r="Q32" s="178"/>
      <c r="R32" s="178"/>
    </row>
    <row r="33" spans="1:18" ht="16.5">
      <c r="A33" s="106" t="s">
        <v>90</v>
      </c>
      <c r="B33" s="179"/>
      <c r="C33" s="179"/>
      <c r="D33" s="179"/>
      <c r="E33" s="179"/>
      <c r="F33" s="179"/>
      <c r="G33" s="179"/>
      <c r="H33" s="179"/>
      <c r="I33" s="179"/>
      <c r="J33" s="179"/>
      <c r="K33" s="179"/>
      <c r="L33" s="179"/>
      <c r="M33" s="179"/>
      <c r="N33" s="179"/>
      <c r="O33" s="179"/>
      <c r="P33" s="179"/>
      <c r="Q33" s="178"/>
      <c r="R33" s="178"/>
    </row>
    <row r="34" spans="1:18" ht="16.5">
      <c r="A34" s="106"/>
      <c r="B34" s="178"/>
      <c r="C34" s="178"/>
      <c r="D34" s="178"/>
      <c r="E34" s="178"/>
      <c r="F34" s="178"/>
      <c r="G34" s="178"/>
      <c r="H34" s="178"/>
      <c r="I34" s="178"/>
      <c r="J34" s="178"/>
      <c r="K34" s="178"/>
      <c r="L34" s="178"/>
      <c r="M34" s="178"/>
      <c r="N34" s="178"/>
      <c r="O34" s="178"/>
      <c r="P34" s="178"/>
      <c r="Q34" s="178"/>
      <c r="R34" s="178"/>
    </row>
    <row r="35" spans="1:18" ht="16.5">
      <c r="A35" s="106" t="s">
        <v>42</v>
      </c>
      <c r="B35" s="178"/>
      <c r="C35" s="178"/>
      <c r="D35" s="178"/>
      <c r="E35" s="178"/>
      <c r="F35" s="178"/>
      <c r="G35" s="178"/>
      <c r="H35" s="178"/>
      <c r="I35" s="178"/>
      <c r="J35" s="178"/>
      <c r="K35" s="178"/>
      <c r="L35" s="178"/>
      <c r="M35" s="178"/>
      <c r="N35" s="178"/>
      <c r="O35" s="178"/>
      <c r="P35" s="178"/>
      <c r="Q35" s="178"/>
      <c r="R35" s="178"/>
    </row>
    <row r="36" spans="1:18" ht="16.5">
      <c r="A36" s="106"/>
      <c r="B36" s="178"/>
      <c r="C36" s="178"/>
      <c r="D36" s="178"/>
      <c r="E36" s="178"/>
      <c r="F36" s="178"/>
      <c r="G36" s="178"/>
      <c r="H36" s="178"/>
      <c r="I36" s="178"/>
      <c r="J36" s="178"/>
      <c r="K36" s="178"/>
      <c r="L36" s="178"/>
      <c r="M36" s="178"/>
      <c r="N36" s="178"/>
      <c r="O36" s="178"/>
      <c r="P36" s="178"/>
      <c r="Q36" s="178"/>
      <c r="R36" s="178"/>
    </row>
    <row r="37" spans="1:18" ht="15">
      <c r="A37" s="178"/>
      <c r="B37" s="178"/>
      <c r="C37" s="178"/>
      <c r="D37" s="178"/>
      <c r="E37" s="178"/>
      <c r="F37" s="178"/>
      <c r="G37" s="178"/>
      <c r="H37" s="178"/>
      <c r="I37" s="178"/>
      <c r="J37" s="178"/>
      <c r="K37" s="178"/>
      <c r="L37" s="178"/>
      <c r="M37" s="178"/>
      <c r="N37" s="178"/>
      <c r="O37" s="178"/>
      <c r="P37" s="178"/>
      <c r="Q37" s="178"/>
      <c r="R37" s="178"/>
    </row>
    <row r="38" spans="1:18" ht="15">
      <c r="A38" s="178"/>
      <c r="B38" s="178"/>
      <c r="C38" s="178"/>
      <c r="D38" s="178"/>
      <c r="E38" s="178"/>
      <c r="F38" s="178"/>
      <c r="G38" s="178"/>
      <c r="H38" s="178"/>
      <c r="I38" s="178"/>
      <c r="J38" s="178"/>
      <c r="K38" s="178"/>
      <c r="L38" s="178"/>
      <c r="M38" s="178"/>
      <c r="N38" s="178"/>
      <c r="O38" s="178"/>
      <c r="P38" s="178"/>
      <c r="Q38" s="178"/>
      <c r="R38" s="178"/>
    </row>
    <row r="39" spans="1:18" ht="15">
      <c r="A39" s="178"/>
      <c r="B39" s="178"/>
      <c r="C39" s="178"/>
      <c r="D39" s="178"/>
      <c r="E39" s="178"/>
      <c r="F39" s="178"/>
      <c r="G39" s="178"/>
      <c r="H39" s="178"/>
      <c r="I39" s="178"/>
      <c r="J39" s="178"/>
      <c r="K39" s="178"/>
      <c r="L39" s="178"/>
      <c r="M39" s="178"/>
      <c r="N39" s="178"/>
      <c r="O39" s="178"/>
      <c r="P39" s="178"/>
      <c r="Q39" s="178"/>
      <c r="R39" s="178"/>
    </row>
    <row r="40" spans="1:18" ht="15">
      <c r="A40" s="178"/>
      <c r="B40" s="178"/>
      <c r="C40" s="178"/>
      <c r="D40" s="178"/>
      <c r="E40" s="179"/>
      <c r="F40" s="179"/>
      <c r="G40" s="179"/>
      <c r="H40" s="179"/>
      <c r="I40" s="179"/>
      <c r="J40" s="179"/>
      <c r="K40" s="179"/>
      <c r="L40" s="179"/>
      <c r="M40" s="179"/>
      <c r="N40" s="179"/>
      <c r="O40" s="179"/>
      <c r="P40" s="179"/>
      <c r="Q40" s="178"/>
      <c r="R40" s="178"/>
    </row>
    <row r="41" spans="1:18" ht="19.5" customHeight="1">
      <c r="A41" s="178"/>
      <c r="B41" s="178"/>
      <c r="C41" s="178"/>
      <c r="D41" s="178"/>
      <c r="E41" s="658" t="s">
        <v>327</v>
      </c>
      <c r="F41" s="658"/>
      <c r="G41" s="658"/>
      <c r="H41" s="658"/>
      <c r="I41" s="658"/>
      <c r="J41" s="658"/>
      <c r="K41" s="658"/>
      <c r="L41" s="660"/>
      <c r="M41" s="660"/>
      <c r="N41" s="660"/>
      <c r="O41" s="660"/>
      <c r="P41" s="660"/>
      <c r="Q41" s="178"/>
      <c r="R41" s="178"/>
    </row>
    <row r="42" spans="1:18" ht="16.5">
      <c r="A42" s="178"/>
      <c r="B42" s="178"/>
      <c r="C42" s="178"/>
      <c r="D42" s="178"/>
      <c r="E42" s="657" t="s">
        <v>85</v>
      </c>
      <c r="F42" s="657"/>
      <c r="G42" s="657"/>
      <c r="H42" s="657"/>
      <c r="I42" s="657"/>
      <c r="J42" s="657"/>
      <c r="K42" s="657"/>
      <c r="L42" s="178"/>
      <c r="M42" s="178"/>
      <c r="N42" s="178"/>
      <c r="O42" s="178"/>
      <c r="P42" s="178"/>
      <c r="Q42" s="178"/>
      <c r="R42" s="178"/>
    </row>
  </sheetData>
  <sheetProtection selectLockedCells="1" selectUnlockedCells="1"/>
  <mergeCells count="11">
    <mergeCell ref="E42:K42"/>
    <mergeCell ref="E41:K41"/>
    <mergeCell ref="A2:Q2"/>
    <mergeCell ref="L41:P41"/>
    <mergeCell ref="E22:F22"/>
    <mergeCell ref="P4:R4"/>
    <mergeCell ref="A11:R11"/>
    <mergeCell ref="E24:F24"/>
    <mergeCell ref="E26:F26"/>
    <mergeCell ref="E15:Q15"/>
    <mergeCell ref="E28:F28"/>
  </mergeCells>
  <phoneticPr fontId="7" type="noConversion"/>
  <printOptions horizontalCentered="1"/>
  <pageMargins left="0.59055118110236227" right="0.19685039370078741" top="0.39370078740157483" bottom="0.19685039370078741" header="0.59055118110236227" footer="0"/>
  <pageSetup scale="82" orientation="portrait"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M48"/>
  <sheetViews>
    <sheetView topLeftCell="A10" zoomScaleNormal="100" workbookViewId="0">
      <selection activeCell="G41" sqref="G41"/>
    </sheetView>
  </sheetViews>
  <sheetFormatPr baseColWidth="10" defaultColWidth="11.42578125" defaultRowHeight="12.75"/>
  <cols>
    <col min="1" max="1" width="2.7109375" style="41" customWidth="1"/>
    <col min="2" max="2" width="1.28515625" style="41" customWidth="1"/>
    <col min="3" max="3" width="11.7109375" style="41" customWidth="1"/>
    <col min="4" max="4" width="7.7109375" style="41" customWidth="1"/>
    <col min="5" max="5" width="9.42578125" style="41" customWidth="1"/>
    <col min="6" max="6" width="22.7109375" style="41" customWidth="1"/>
    <col min="7" max="7" width="10.7109375" style="41" customWidth="1"/>
    <col min="8" max="8" width="11.28515625" style="41" customWidth="1"/>
    <col min="9" max="9" width="10" style="41" customWidth="1"/>
    <col min="10" max="10" width="2.42578125" style="41" customWidth="1"/>
    <col min="11" max="11" width="12.42578125" style="41" customWidth="1"/>
    <col min="12" max="12" width="4.5703125" style="41" hidden="1" customWidth="1"/>
    <col min="13" max="13" width="3.140625" style="41" customWidth="1"/>
    <col min="14" max="15" width="4.7109375" style="41" customWidth="1"/>
    <col min="16" max="16384" width="11.42578125" style="41"/>
  </cols>
  <sheetData>
    <row r="1" spans="1:13">
      <c r="A1" s="533"/>
      <c r="B1" s="534"/>
      <c r="C1" s="534"/>
      <c r="D1" s="534"/>
      <c r="E1" s="534"/>
      <c r="F1" s="534"/>
      <c r="G1" s="534"/>
      <c r="H1" s="534"/>
      <c r="I1" s="534"/>
      <c r="J1" s="534"/>
      <c r="K1" s="534"/>
      <c r="L1" s="534"/>
      <c r="M1" s="535"/>
    </row>
    <row r="2" spans="1:13" ht="13.5" thickBot="1">
      <c r="A2" s="536"/>
      <c r="B2" s="537"/>
      <c r="C2" s="537"/>
      <c r="D2" s="537"/>
      <c r="E2" s="537"/>
      <c r="F2" s="537"/>
      <c r="G2" s="537"/>
      <c r="H2" s="537"/>
      <c r="I2" s="537"/>
      <c r="J2" s="537"/>
      <c r="K2" s="537"/>
      <c r="L2" s="537"/>
      <c r="M2" s="538"/>
    </row>
    <row r="3" spans="1:13" ht="13.5" thickTop="1">
      <c r="A3" s="112"/>
      <c r="B3" s="155"/>
      <c r="C3" s="156"/>
      <c r="D3" s="156"/>
      <c r="E3" s="156"/>
      <c r="F3" s="156"/>
      <c r="G3" s="156"/>
      <c r="H3" s="156"/>
      <c r="I3" s="156"/>
      <c r="J3" s="156"/>
      <c r="K3" s="157"/>
      <c r="L3" s="43"/>
      <c r="M3" s="113"/>
    </row>
    <row r="4" spans="1:13" ht="25.5">
      <c r="A4" s="112"/>
      <c r="B4" s="158"/>
      <c r="C4" s="524" t="s">
        <v>107</v>
      </c>
      <c r="D4" s="524"/>
      <c r="E4" s="524"/>
      <c r="F4" s="524"/>
      <c r="G4" s="524"/>
      <c r="H4" s="524"/>
      <c r="I4" s="524"/>
      <c r="J4" s="524"/>
      <c r="K4" s="525"/>
      <c r="L4" s="44"/>
      <c r="M4" s="113"/>
    </row>
    <row r="5" spans="1:13" ht="3.75" customHeight="1">
      <c r="A5" s="112"/>
      <c r="B5" s="158"/>
      <c r="C5" s="114"/>
      <c r="D5" s="114"/>
      <c r="E5" s="114"/>
      <c r="F5" s="114"/>
      <c r="G5" s="114"/>
      <c r="H5" s="114"/>
      <c r="I5" s="114"/>
      <c r="J5" s="114"/>
      <c r="K5" s="159"/>
      <c r="L5" s="44"/>
      <c r="M5" s="113"/>
    </row>
    <row r="6" spans="1:13" ht="15">
      <c r="A6" s="112"/>
      <c r="B6" s="160"/>
      <c r="C6" s="115"/>
      <c r="D6" s="526" t="s">
        <v>63</v>
      </c>
      <c r="E6" s="526"/>
      <c r="F6" s="526"/>
      <c r="G6" s="526"/>
      <c r="H6" s="526"/>
      <c r="I6" s="526"/>
      <c r="J6" s="526"/>
      <c r="K6" s="161"/>
      <c r="L6" s="44"/>
      <c r="M6" s="113"/>
    </row>
    <row r="7" spans="1:13" ht="15">
      <c r="A7" s="112"/>
      <c r="B7" s="158"/>
      <c r="C7" s="539"/>
      <c r="D7" s="539"/>
      <c r="E7" s="539"/>
      <c r="F7" s="114"/>
      <c r="G7" s="114"/>
      <c r="H7" s="539"/>
      <c r="I7" s="539"/>
      <c r="J7" s="539"/>
      <c r="K7" s="159"/>
      <c r="L7" s="44"/>
      <c r="M7" s="113"/>
    </row>
    <row r="8" spans="1:13">
      <c r="A8" s="112"/>
      <c r="B8" s="158"/>
      <c r="C8" s="114"/>
      <c r="D8" s="114"/>
      <c r="E8" s="114"/>
      <c r="F8" s="114"/>
      <c r="G8" s="114"/>
      <c r="H8" s="114"/>
      <c r="I8" s="114"/>
      <c r="J8" s="114"/>
      <c r="K8" s="159"/>
      <c r="L8" s="44"/>
      <c r="M8" s="113"/>
    </row>
    <row r="9" spans="1:13" ht="20.25">
      <c r="A9" s="112"/>
      <c r="B9" s="158"/>
      <c r="C9" s="236" t="s">
        <v>67</v>
      </c>
      <c r="D9" s="237"/>
      <c r="E9" s="238"/>
      <c r="F9" s="238"/>
      <c r="G9" s="238"/>
      <c r="H9" s="238"/>
      <c r="I9" s="238"/>
      <c r="J9" s="238"/>
      <c r="K9" s="239"/>
      <c r="L9" s="44"/>
      <c r="M9" s="113"/>
    </row>
    <row r="10" spans="1:13" ht="21">
      <c r="A10" s="112"/>
      <c r="B10" s="158"/>
      <c r="C10" s="238"/>
      <c r="D10" s="190"/>
      <c r="E10" s="483" t="s">
        <v>92</v>
      </c>
      <c r="F10" s="240"/>
      <c r="G10" s="240"/>
      <c r="H10" s="240"/>
      <c r="I10" s="240"/>
      <c r="J10" s="240"/>
      <c r="K10" s="241"/>
      <c r="L10" s="42"/>
      <c r="M10" s="113"/>
    </row>
    <row r="11" spans="1:13" ht="19.5">
      <c r="A11" s="112"/>
      <c r="B11" s="158"/>
      <c r="C11" s="238"/>
      <c r="D11" s="190"/>
      <c r="E11" s="527" t="s">
        <v>277</v>
      </c>
      <c r="F11" s="527"/>
      <c r="G11" s="527"/>
      <c r="H11" s="527"/>
      <c r="I11" s="242"/>
      <c r="J11" s="242"/>
      <c r="K11" s="243"/>
      <c r="L11" s="42"/>
      <c r="M11" s="113"/>
    </row>
    <row r="12" spans="1:13" ht="19.5">
      <c r="A12" s="112"/>
      <c r="B12" s="158"/>
      <c r="C12" s="244"/>
      <c r="D12" s="244"/>
      <c r="E12" s="244"/>
      <c r="F12" s="244"/>
      <c r="G12" s="244"/>
      <c r="H12" s="244"/>
      <c r="I12" s="244"/>
      <c r="J12" s="244"/>
      <c r="K12" s="245"/>
      <c r="L12" s="42"/>
      <c r="M12" s="113"/>
    </row>
    <row r="13" spans="1:13" ht="19.5">
      <c r="A13" s="112"/>
      <c r="B13" s="158"/>
      <c r="C13" s="236" t="s">
        <v>65</v>
      </c>
      <c r="D13" s="246"/>
      <c r="E13" s="246"/>
      <c r="F13" s="246"/>
      <c r="G13" s="246"/>
      <c r="H13" s="246"/>
      <c r="I13" s="246"/>
      <c r="J13" s="246"/>
      <c r="K13" s="247"/>
      <c r="L13" s="42"/>
      <c r="M13" s="113"/>
    </row>
    <row r="14" spans="1:13" ht="51" customHeight="1">
      <c r="A14" s="112"/>
      <c r="B14" s="158"/>
      <c r="C14" s="238"/>
      <c r="D14" s="528" t="str">
        <f>PRESUPUESTO!B3</f>
        <v>Gestión de Riesgos y Desastres del Municipio de Nejapa - 2021 -</v>
      </c>
      <c r="E14" s="528"/>
      <c r="F14" s="528"/>
      <c r="G14" s="528"/>
      <c r="H14" s="528"/>
      <c r="I14" s="528"/>
      <c r="J14" s="528"/>
      <c r="K14" s="529"/>
      <c r="L14" s="44"/>
      <c r="M14" s="113"/>
    </row>
    <row r="15" spans="1:13" ht="18">
      <c r="A15" s="112"/>
      <c r="B15" s="158"/>
      <c r="C15" s="236" t="s">
        <v>51</v>
      </c>
      <c r="D15" s="238"/>
      <c r="E15" s="530"/>
      <c r="F15" s="530"/>
      <c r="G15" s="530"/>
      <c r="H15" s="530"/>
      <c r="I15" s="530"/>
      <c r="J15" s="530"/>
      <c r="K15" s="531"/>
      <c r="L15" s="44"/>
      <c r="M15" s="113"/>
    </row>
    <row r="16" spans="1:13" ht="20.25">
      <c r="A16" s="112"/>
      <c r="B16" s="158"/>
      <c r="C16" s="238"/>
      <c r="D16" s="238"/>
      <c r="E16" s="540" t="s">
        <v>102</v>
      </c>
      <c r="F16" s="540"/>
      <c r="G16" s="540"/>
      <c r="H16" s="540"/>
      <c r="I16" s="540"/>
      <c r="J16" s="540"/>
      <c r="K16" s="541"/>
      <c r="L16" s="44"/>
      <c r="M16" s="113"/>
    </row>
    <row r="17" spans="1:13" ht="15.75">
      <c r="A17" s="112"/>
      <c r="B17" s="158"/>
      <c r="C17" s="238"/>
      <c r="D17" s="238"/>
      <c r="E17" s="248"/>
      <c r="F17" s="248"/>
      <c r="G17" s="248"/>
      <c r="H17" s="248"/>
      <c r="I17" s="248"/>
      <c r="J17" s="248"/>
      <c r="K17" s="249"/>
      <c r="L17" s="44"/>
      <c r="M17" s="113"/>
    </row>
    <row r="18" spans="1:13" ht="18.75">
      <c r="A18" s="112"/>
      <c r="B18" s="158"/>
      <c r="C18" s="293" t="s">
        <v>267</v>
      </c>
      <c r="D18" s="273"/>
      <c r="E18" s="294"/>
      <c r="F18" s="294"/>
      <c r="G18" s="248"/>
      <c r="H18" s="248"/>
      <c r="I18" s="248"/>
      <c r="J18" s="248"/>
      <c r="K18" s="249"/>
      <c r="L18" s="44"/>
      <c r="M18" s="113"/>
    </row>
    <row r="19" spans="1:13" ht="18.75">
      <c r="A19" s="112"/>
      <c r="B19" s="158"/>
      <c r="C19" s="293"/>
      <c r="D19" s="273"/>
      <c r="E19" s="294"/>
      <c r="F19" s="484" t="s">
        <v>275</v>
      </c>
      <c r="G19" s="248"/>
      <c r="H19" s="248"/>
      <c r="I19" s="248"/>
      <c r="J19" s="248"/>
      <c r="K19" s="249"/>
      <c r="L19" s="44"/>
      <c r="M19" s="113"/>
    </row>
    <row r="20" spans="1:13" ht="18.75">
      <c r="A20" s="112"/>
      <c r="B20" s="158"/>
      <c r="C20" s="293" t="s">
        <v>268</v>
      </c>
      <c r="D20" s="273"/>
      <c r="E20" s="294"/>
      <c r="F20" s="294"/>
      <c r="G20" s="248"/>
      <c r="H20" s="248"/>
      <c r="I20" s="248"/>
      <c r="J20" s="248"/>
      <c r="K20" s="249"/>
      <c r="L20" s="44"/>
      <c r="M20" s="113"/>
    </row>
    <row r="21" spans="1:13" ht="18">
      <c r="A21" s="112"/>
      <c r="B21" s="158"/>
      <c r="C21" s="294"/>
      <c r="D21" s="294"/>
      <c r="E21" s="294"/>
      <c r="F21" s="484" t="s">
        <v>269</v>
      </c>
      <c r="G21" s="248"/>
      <c r="H21" s="248"/>
      <c r="I21" s="248"/>
      <c r="J21" s="248"/>
      <c r="K21" s="249"/>
      <c r="L21" s="44"/>
      <c r="M21" s="113"/>
    </row>
    <row r="22" spans="1:13" ht="16.5" thickBot="1">
      <c r="A22" s="112"/>
      <c r="B22" s="295"/>
      <c r="C22" s="296"/>
      <c r="D22" s="296"/>
      <c r="E22" s="297"/>
      <c r="F22" s="297"/>
      <c r="G22" s="297"/>
      <c r="H22" s="297"/>
      <c r="I22" s="297"/>
      <c r="J22" s="297"/>
      <c r="K22" s="298"/>
      <c r="L22" s="44"/>
      <c r="M22" s="113"/>
    </row>
    <row r="23" spans="1:13" ht="6.75" customHeight="1" thickTop="1">
      <c r="A23" s="112"/>
      <c r="B23" s="158"/>
      <c r="C23" s="238"/>
      <c r="D23" s="238"/>
      <c r="E23" s="248"/>
      <c r="F23" s="248"/>
      <c r="G23" s="248"/>
      <c r="H23" s="248"/>
      <c r="I23" s="248"/>
      <c r="J23" s="248"/>
      <c r="K23" s="249"/>
      <c r="L23" s="44"/>
      <c r="M23" s="113"/>
    </row>
    <row r="24" spans="1:13" ht="18">
      <c r="A24" s="112"/>
      <c r="B24" s="158"/>
      <c r="C24" s="236" t="s">
        <v>84</v>
      </c>
      <c r="D24" s="238"/>
      <c r="E24" s="248"/>
      <c r="F24" s="248"/>
      <c r="G24" s="250"/>
      <c r="H24" s="250"/>
      <c r="I24" s="248"/>
      <c r="J24" s="248"/>
      <c r="K24" s="249"/>
      <c r="L24" s="44"/>
      <c r="M24" s="113"/>
    </row>
    <row r="25" spans="1:13" ht="24.75" customHeight="1">
      <c r="A25" s="112"/>
      <c r="B25" s="158"/>
      <c r="C25" s="238"/>
      <c r="D25" s="238"/>
      <c r="E25" s="248"/>
      <c r="F25" s="544">
        <f>+F27+F28</f>
        <v>107115.33</v>
      </c>
      <c r="G25" s="544"/>
      <c r="H25" s="250"/>
      <c r="I25" s="248"/>
      <c r="J25" s="248"/>
      <c r="K25" s="249"/>
      <c r="L25" s="44"/>
      <c r="M25" s="113"/>
    </row>
    <row r="26" spans="1:13" ht="12" customHeight="1">
      <c r="A26" s="112"/>
      <c r="B26" s="158"/>
      <c r="C26" s="238"/>
      <c r="D26" s="238"/>
      <c r="E26" s="248"/>
      <c r="F26" s="248"/>
      <c r="G26" s="251"/>
      <c r="H26" s="252"/>
      <c r="I26" s="248"/>
      <c r="J26" s="248"/>
      <c r="K26" s="249"/>
      <c r="L26" s="44"/>
      <c r="M26" s="113"/>
    </row>
    <row r="27" spans="1:13" ht="24.75" customHeight="1">
      <c r="A27" s="112"/>
      <c r="B27" s="158"/>
      <c r="C27" s="517" t="s">
        <v>260</v>
      </c>
      <c r="D27" s="517"/>
      <c r="E27" s="517"/>
      <c r="F27" s="485">
        <f>PRESUPUESTO!I124</f>
        <v>59159</v>
      </c>
      <c r="G27" s="253"/>
      <c r="H27" s="248"/>
      <c r="I27" s="248"/>
      <c r="J27" s="248"/>
      <c r="K27" s="249"/>
      <c r="L27" s="44"/>
      <c r="M27" s="113"/>
    </row>
    <row r="28" spans="1:13" ht="27.75" customHeight="1">
      <c r="A28" s="112"/>
      <c r="B28" s="158"/>
      <c r="C28" s="532" t="s">
        <v>276</v>
      </c>
      <c r="D28" s="532"/>
      <c r="E28" s="532"/>
      <c r="F28" s="486">
        <f>PRESUPUESTO!I123</f>
        <v>47956.33</v>
      </c>
      <c r="G28" s="253"/>
      <c r="H28" s="248"/>
      <c r="I28" s="248"/>
      <c r="J28" s="248"/>
      <c r="K28" s="249"/>
      <c r="L28" s="44"/>
      <c r="M28" s="113"/>
    </row>
    <row r="29" spans="1:13" ht="27.75" customHeight="1">
      <c r="A29" s="112"/>
      <c r="B29" s="158"/>
      <c r="C29" s="532" t="s">
        <v>307</v>
      </c>
      <c r="D29" s="532"/>
      <c r="E29" s="532"/>
      <c r="F29" s="486">
        <f>+F27+F28</f>
        <v>107115.33</v>
      </c>
      <c r="G29" s="253"/>
      <c r="H29" s="248"/>
      <c r="I29" s="248"/>
      <c r="J29" s="248"/>
      <c r="K29" s="249"/>
      <c r="L29" s="44"/>
      <c r="M29" s="113"/>
    </row>
    <row r="30" spans="1:13" ht="9.75" customHeight="1" thickBot="1">
      <c r="A30" s="112"/>
      <c r="B30" s="160"/>
      <c r="C30" s="254"/>
      <c r="D30" s="254"/>
      <c r="E30" s="255"/>
      <c r="F30" s="255"/>
      <c r="G30" s="255"/>
      <c r="H30" s="255"/>
      <c r="I30" s="255"/>
      <c r="J30" s="255"/>
      <c r="K30" s="256"/>
      <c r="L30" s="61"/>
      <c r="M30" s="113"/>
    </row>
    <row r="31" spans="1:13" ht="13.5" thickTop="1">
      <c r="A31" s="112"/>
      <c r="B31" s="158"/>
      <c r="C31" s="238"/>
      <c r="D31" s="238"/>
      <c r="E31" s="238"/>
      <c r="F31" s="238"/>
      <c r="G31" s="238"/>
      <c r="H31" s="238"/>
      <c r="I31" s="238"/>
      <c r="J31" s="238"/>
      <c r="K31" s="239"/>
      <c r="L31" s="44"/>
      <c r="M31" s="113"/>
    </row>
    <row r="32" spans="1:13" ht="15.75">
      <c r="A32" s="112"/>
      <c r="B32" s="158"/>
      <c r="C32" s="257" t="s">
        <v>68</v>
      </c>
      <c r="D32" s="238"/>
      <c r="E32" s="238"/>
      <c r="F32" s="258" t="s">
        <v>400</v>
      </c>
      <c r="G32" s="258"/>
      <c r="H32" s="238"/>
      <c r="I32" s="238"/>
      <c r="J32" s="542"/>
      <c r="K32" s="543"/>
      <c r="L32" s="44"/>
      <c r="M32" s="113"/>
    </row>
    <row r="33" spans="1:13">
      <c r="A33" s="112"/>
      <c r="B33" s="158"/>
      <c r="C33" s="238"/>
      <c r="D33" s="238"/>
      <c r="E33" s="238"/>
      <c r="F33" s="238"/>
      <c r="G33" s="238"/>
      <c r="H33" s="238"/>
      <c r="I33" s="238"/>
      <c r="J33" s="259"/>
      <c r="K33" s="260"/>
      <c r="L33" s="44"/>
      <c r="M33" s="113"/>
    </row>
    <row r="34" spans="1:13" ht="15.75">
      <c r="A34" s="112"/>
      <c r="B34" s="158"/>
      <c r="C34" s="257" t="s">
        <v>64</v>
      </c>
      <c r="D34" s="238"/>
      <c r="E34" s="238"/>
      <c r="F34" s="238"/>
      <c r="G34" s="257"/>
      <c r="H34" s="257"/>
      <c r="I34" s="257"/>
      <c r="J34" s="519"/>
      <c r="K34" s="520"/>
      <c r="L34" s="44"/>
      <c r="M34" s="113"/>
    </row>
    <row r="35" spans="1:13">
      <c r="A35" s="112"/>
      <c r="B35" s="158"/>
      <c r="C35" s="261"/>
      <c r="D35" s="261"/>
      <c r="E35" s="261"/>
      <c r="F35" s="238"/>
      <c r="G35" s="238"/>
      <c r="H35" s="238"/>
      <c r="I35" s="238"/>
      <c r="J35" s="238"/>
      <c r="K35" s="239"/>
      <c r="L35" s="44"/>
      <c r="M35" s="113"/>
    </row>
    <row r="36" spans="1:13">
      <c r="A36" s="112"/>
      <c r="B36" s="158"/>
      <c r="C36" s="261"/>
      <c r="D36" s="261"/>
      <c r="E36" s="261"/>
      <c r="F36" s="238"/>
      <c r="G36" s="238"/>
      <c r="H36" s="238"/>
      <c r="I36" s="238"/>
      <c r="J36" s="238"/>
      <c r="K36" s="239"/>
      <c r="L36" s="44"/>
      <c r="M36" s="113"/>
    </row>
    <row r="37" spans="1:13" ht="15">
      <c r="A37" s="112"/>
      <c r="B37" s="158"/>
      <c r="C37" s="261"/>
      <c r="D37" s="261"/>
      <c r="E37" s="261"/>
      <c r="F37" s="220" t="s">
        <v>250</v>
      </c>
      <c r="G37" s="238"/>
      <c r="H37" s="238"/>
      <c r="I37" s="238"/>
      <c r="J37" s="238"/>
      <c r="K37" s="239"/>
      <c r="L37" s="44"/>
      <c r="M37" s="113"/>
    </row>
    <row r="38" spans="1:13">
      <c r="A38" s="112"/>
      <c r="B38" s="158"/>
      <c r="C38" s="261"/>
      <c r="D38" s="261"/>
      <c r="E38" s="261"/>
      <c r="F38" s="261" t="s">
        <v>337</v>
      </c>
      <c r="G38" s="238"/>
      <c r="H38" s="238"/>
      <c r="I38" s="238"/>
      <c r="J38" s="238"/>
      <c r="K38" s="239"/>
      <c r="L38" s="44"/>
      <c r="M38" s="113"/>
    </row>
    <row r="39" spans="1:13">
      <c r="A39" s="112"/>
      <c r="B39" s="158"/>
      <c r="C39" s="261"/>
      <c r="D39" s="261"/>
      <c r="E39" s="261"/>
      <c r="F39" s="261"/>
      <c r="G39" s="238"/>
      <c r="H39" s="238"/>
      <c r="I39" s="238"/>
      <c r="J39" s="238"/>
      <c r="K39" s="239"/>
      <c r="L39" s="44"/>
      <c r="M39" s="113"/>
    </row>
    <row r="40" spans="1:13">
      <c r="A40" s="112"/>
      <c r="B40" s="158"/>
      <c r="C40" s="261" t="s">
        <v>262</v>
      </c>
      <c r="D40" s="261"/>
      <c r="E40" s="261"/>
      <c r="F40" s="238"/>
      <c r="G40" s="238"/>
      <c r="H40" s="238"/>
      <c r="I40" s="238"/>
      <c r="J40" s="238"/>
      <c r="K40" s="239"/>
      <c r="L40" s="44"/>
      <c r="M40" s="113"/>
    </row>
    <row r="41" spans="1:13">
      <c r="A41" s="112"/>
      <c r="B41" s="158"/>
      <c r="C41" s="238"/>
      <c r="D41" s="238"/>
      <c r="E41" s="238"/>
      <c r="F41" s="238"/>
      <c r="G41" s="238"/>
      <c r="H41" s="238"/>
      <c r="I41" s="238"/>
      <c r="J41" s="521"/>
      <c r="K41" s="522"/>
      <c r="L41" s="99"/>
      <c r="M41" s="113"/>
    </row>
    <row r="42" spans="1:13">
      <c r="A42" s="112"/>
      <c r="B42" s="158"/>
      <c r="C42" s="238"/>
      <c r="D42" s="238"/>
      <c r="E42" s="238"/>
      <c r="F42" s="238"/>
      <c r="G42" s="238"/>
      <c r="H42" s="238"/>
      <c r="I42" s="238"/>
      <c r="J42" s="262"/>
      <c r="K42" s="263"/>
      <c r="L42" s="99"/>
      <c r="M42" s="113"/>
    </row>
    <row r="43" spans="1:13">
      <c r="A43" s="112"/>
      <c r="B43" s="158"/>
      <c r="C43" s="238"/>
      <c r="D43" s="238"/>
      <c r="E43" s="238"/>
      <c r="F43" s="238"/>
      <c r="G43" s="238"/>
      <c r="H43" s="238"/>
      <c r="I43" s="238"/>
      <c r="J43" s="262"/>
      <c r="K43" s="263"/>
      <c r="L43" s="99"/>
      <c r="M43" s="113"/>
    </row>
    <row r="44" spans="1:13">
      <c r="A44" s="112"/>
      <c r="B44" s="158"/>
      <c r="C44" s="238"/>
      <c r="D44" s="238"/>
      <c r="E44" s="238"/>
      <c r="F44" s="238" t="s">
        <v>326</v>
      </c>
      <c r="G44" s="238"/>
      <c r="H44" s="238"/>
      <c r="I44" s="238"/>
      <c r="J44" s="497"/>
      <c r="K44" s="498"/>
      <c r="L44" s="99"/>
      <c r="M44" s="113"/>
    </row>
    <row r="45" spans="1:13">
      <c r="A45" s="112"/>
      <c r="B45" s="158"/>
      <c r="C45" s="238"/>
      <c r="D45" s="238"/>
      <c r="E45" s="238"/>
      <c r="F45" s="238" t="s">
        <v>269</v>
      </c>
      <c r="G45" s="238"/>
      <c r="H45" s="238"/>
      <c r="I45" s="238"/>
      <c r="J45" s="497"/>
      <c r="K45" s="498"/>
      <c r="L45" s="99"/>
      <c r="M45" s="113"/>
    </row>
    <row r="46" spans="1:13" ht="13.5" customHeight="1" thickBot="1">
      <c r="A46" s="112"/>
      <c r="B46" s="162"/>
      <c r="C46" s="264"/>
      <c r="D46" s="265"/>
      <c r="E46" s="523"/>
      <c r="F46" s="523"/>
      <c r="G46" s="523"/>
      <c r="H46" s="523"/>
      <c r="I46" s="264"/>
      <c r="J46" s="266"/>
      <c r="K46" s="267"/>
      <c r="L46" s="99"/>
      <c r="M46" s="113"/>
    </row>
    <row r="47" spans="1:13" ht="5.25" customHeight="1" thickTop="1">
      <c r="A47" s="112"/>
      <c r="B47" s="116"/>
      <c r="C47" s="116"/>
      <c r="D47" s="116"/>
      <c r="E47" s="116"/>
      <c r="F47" s="116"/>
      <c r="G47" s="116"/>
      <c r="H47" s="116"/>
      <c r="I47" s="116"/>
      <c r="J47" s="116"/>
      <c r="K47" s="116"/>
      <c r="L47" s="117"/>
      <c r="M47" s="113"/>
    </row>
    <row r="48" spans="1:13" ht="6" customHeight="1" thickBot="1">
      <c r="A48" s="118"/>
      <c r="B48" s="119"/>
      <c r="C48" s="119"/>
      <c r="D48" s="119"/>
      <c r="E48" s="119"/>
      <c r="F48" s="119"/>
      <c r="G48" s="119"/>
      <c r="H48" s="119"/>
      <c r="I48" s="119"/>
      <c r="J48" s="119"/>
      <c r="K48" s="119"/>
      <c r="L48" s="120"/>
      <c r="M48" s="121"/>
    </row>
  </sheetData>
  <sheetProtection selectLockedCells="1" selectUnlockedCells="1"/>
  <mergeCells count="17">
    <mergeCell ref="A1:M2"/>
    <mergeCell ref="C7:E7"/>
    <mergeCell ref="H7:J7"/>
    <mergeCell ref="E16:K16"/>
    <mergeCell ref="J32:K32"/>
    <mergeCell ref="F25:G25"/>
    <mergeCell ref="J34:K34"/>
    <mergeCell ref="J41:K41"/>
    <mergeCell ref="E46:H46"/>
    <mergeCell ref="C4:K4"/>
    <mergeCell ref="D6:J6"/>
    <mergeCell ref="E11:H11"/>
    <mergeCell ref="D14:K14"/>
    <mergeCell ref="E15:K15"/>
    <mergeCell ref="C27:E27"/>
    <mergeCell ref="C28:E28"/>
    <mergeCell ref="C29:E29"/>
  </mergeCells>
  <phoneticPr fontId="0" type="noConversion"/>
  <printOptions horizontalCentered="1" verticalCentered="1"/>
  <pageMargins left="0.39370078740157483" right="0" top="0.19685039370078741" bottom="0.19685039370078741" header="0" footer="0"/>
  <pageSetup scale="8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1"/>
  <sheetViews>
    <sheetView topLeftCell="B4" zoomScale="110" zoomScaleNormal="110" zoomScaleSheetLayoutView="90" workbookViewId="0">
      <selection activeCell="N101" sqref="N101"/>
    </sheetView>
  </sheetViews>
  <sheetFormatPr baseColWidth="10" defaultRowHeight="12.75"/>
  <cols>
    <col min="1" max="1" width="1.140625" hidden="1" customWidth="1"/>
    <col min="2" max="2" width="4.5703125" customWidth="1"/>
    <col min="3" max="3" width="8.42578125" customWidth="1"/>
    <col min="4" max="4" width="40.28515625" customWidth="1"/>
    <col min="5" max="5" width="10.28515625" customWidth="1"/>
    <col min="6" max="6" width="8.140625" customWidth="1"/>
    <col min="7" max="7" width="12.85546875" customWidth="1"/>
    <col min="8" max="8" width="12.42578125" customWidth="1"/>
    <col min="9" max="9" width="16.140625" customWidth="1"/>
    <col min="10" max="10" width="2.5703125" customWidth="1"/>
  </cols>
  <sheetData>
    <row r="1" spans="1:10" ht="12.75" customHeight="1">
      <c r="B1" s="562" t="s">
        <v>376</v>
      </c>
      <c r="C1" s="563"/>
      <c r="D1" s="563"/>
      <c r="E1" s="563"/>
      <c r="F1" s="563"/>
      <c r="G1" s="563"/>
      <c r="H1" s="563"/>
      <c r="I1" s="564"/>
      <c r="J1" s="110"/>
    </row>
    <row r="2" spans="1:10" ht="32.25" customHeight="1">
      <c r="A2" s="107"/>
      <c r="B2" s="565"/>
      <c r="C2" s="566"/>
      <c r="D2" s="566"/>
      <c r="E2" s="566"/>
      <c r="F2" s="566"/>
      <c r="G2" s="566"/>
      <c r="H2" s="566"/>
      <c r="I2" s="567"/>
      <c r="J2" s="111"/>
    </row>
    <row r="3" spans="1:10" ht="42.75" customHeight="1">
      <c r="A3" s="108"/>
      <c r="B3" s="558" t="s">
        <v>375</v>
      </c>
      <c r="C3" s="559"/>
      <c r="D3" s="559"/>
      <c r="E3" s="559"/>
      <c r="F3" s="559"/>
      <c r="G3" s="559"/>
      <c r="H3" s="559"/>
      <c r="I3" s="560"/>
      <c r="J3" s="111"/>
    </row>
    <row r="4" spans="1:10" ht="15">
      <c r="A4" s="108"/>
      <c r="B4" s="213" t="s">
        <v>76</v>
      </c>
      <c r="C4" s="214" t="s">
        <v>80</v>
      </c>
      <c r="D4" s="551" t="s">
        <v>25</v>
      </c>
      <c r="E4" s="553" t="s">
        <v>34</v>
      </c>
      <c r="F4" s="555" t="s">
        <v>26</v>
      </c>
      <c r="G4" s="359" t="s">
        <v>45</v>
      </c>
      <c r="H4" s="360" t="s">
        <v>112</v>
      </c>
      <c r="I4" s="361"/>
      <c r="J4" s="111"/>
    </row>
    <row r="5" spans="1:10" ht="15.75" thickBot="1">
      <c r="A5" s="108"/>
      <c r="B5" s="215"/>
      <c r="C5" s="216" t="s">
        <v>81</v>
      </c>
      <c r="D5" s="552"/>
      <c r="E5" s="554"/>
      <c r="F5" s="556"/>
      <c r="G5" s="362" t="s">
        <v>46</v>
      </c>
      <c r="H5" s="363"/>
      <c r="I5" s="364" t="s">
        <v>52</v>
      </c>
      <c r="J5" s="111"/>
    </row>
    <row r="6" spans="1:10" ht="9" customHeight="1" thickTop="1">
      <c r="A6" s="108"/>
      <c r="B6" s="370"/>
      <c r="C6" s="328"/>
      <c r="D6" s="328"/>
      <c r="E6" s="328"/>
      <c r="F6" s="328"/>
      <c r="G6" s="328"/>
      <c r="H6" s="328"/>
      <c r="I6" s="327"/>
      <c r="J6" s="111"/>
    </row>
    <row r="7" spans="1:10" ht="16.5" customHeight="1">
      <c r="A7" s="108"/>
      <c r="B7" s="437">
        <v>1</v>
      </c>
      <c r="C7" s="335">
        <v>51201</v>
      </c>
      <c r="D7" s="342" t="s">
        <v>289</v>
      </c>
      <c r="E7" s="367"/>
      <c r="F7" s="368"/>
      <c r="G7" s="369"/>
      <c r="H7" s="343"/>
      <c r="I7" s="503">
        <v>34571.25</v>
      </c>
      <c r="J7" s="111"/>
    </row>
    <row r="8" spans="1:10" ht="16.5" customHeight="1">
      <c r="A8" s="108"/>
      <c r="B8" s="371">
        <v>2</v>
      </c>
      <c r="C8" s="335">
        <v>51203</v>
      </c>
      <c r="D8" s="336" t="s">
        <v>288</v>
      </c>
      <c r="E8" s="337"/>
      <c r="F8" s="338"/>
      <c r="G8" s="339"/>
      <c r="H8" s="340"/>
      <c r="I8" s="341">
        <v>2475</v>
      </c>
      <c r="J8" s="111"/>
    </row>
    <row r="9" spans="1:10" ht="15" customHeight="1">
      <c r="A9" s="108"/>
      <c r="B9" s="371">
        <v>3</v>
      </c>
      <c r="C9" s="335">
        <v>51207</v>
      </c>
      <c r="D9" s="336" t="s">
        <v>287</v>
      </c>
      <c r="E9" s="365"/>
      <c r="F9" s="366"/>
      <c r="G9" s="326"/>
      <c r="H9" s="340"/>
      <c r="I9" s="504">
        <v>792.25</v>
      </c>
      <c r="J9" s="111"/>
    </row>
    <row r="10" spans="1:10" ht="15" customHeight="1">
      <c r="A10" s="108"/>
      <c r="B10" s="371">
        <v>4</v>
      </c>
      <c r="C10" s="500">
        <v>51301</v>
      </c>
      <c r="D10" s="499" t="s">
        <v>399</v>
      </c>
      <c r="E10" s="365"/>
      <c r="F10" s="366"/>
      <c r="G10" s="326"/>
      <c r="H10" s="340"/>
      <c r="I10" s="506">
        <v>4500</v>
      </c>
      <c r="J10" s="111"/>
    </row>
    <row r="11" spans="1:10" ht="14.25" customHeight="1">
      <c r="A11" s="108"/>
      <c r="B11" s="371">
        <v>5</v>
      </c>
      <c r="C11" s="344">
        <v>51402</v>
      </c>
      <c r="D11" s="561" t="s">
        <v>286</v>
      </c>
      <c r="E11" s="561"/>
      <c r="F11" s="561"/>
      <c r="G11" s="438"/>
      <c r="H11" s="438"/>
      <c r="I11" s="505">
        <v>2938.55</v>
      </c>
      <c r="J11" s="111"/>
    </row>
    <row r="12" spans="1:10" ht="15" customHeight="1">
      <c r="A12" s="108"/>
      <c r="B12" s="371">
        <v>6</v>
      </c>
      <c r="C12" s="344">
        <v>51502</v>
      </c>
      <c r="D12" s="561" t="s">
        <v>285</v>
      </c>
      <c r="E12" s="561"/>
      <c r="F12" s="561"/>
      <c r="G12" s="438"/>
      <c r="H12" s="438"/>
      <c r="I12" s="505">
        <v>2679.28</v>
      </c>
      <c r="J12" s="111"/>
    </row>
    <row r="13" spans="1:10" ht="19.5" customHeight="1">
      <c r="A13" s="108"/>
      <c r="B13" s="371"/>
      <c r="C13" s="372"/>
      <c r="D13" s="372"/>
      <c r="E13" s="557" t="s">
        <v>290</v>
      </c>
      <c r="F13" s="557"/>
      <c r="G13" s="557"/>
      <c r="H13" s="557"/>
      <c r="I13" s="436">
        <f>SUM(I7:I12)</f>
        <v>47956.33</v>
      </c>
      <c r="J13" s="111"/>
    </row>
    <row r="14" spans="1:10" ht="12" customHeight="1" thickBot="1">
      <c r="A14" s="108"/>
      <c r="B14" s="439"/>
      <c r="C14" s="440"/>
      <c r="D14" s="441"/>
      <c r="E14" s="442"/>
      <c r="F14" s="441"/>
      <c r="G14" s="443"/>
      <c r="H14" s="443"/>
      <c r="I14" s="444"/>
      <c r="J14" s="111"/>
    </row>
    <row r="15" spans="1:10" ht="15" customHeight="1" thickTop="1">
      <c r="B15" s="545" t="s">
        <v>376</v>
      </c>
      <c r="C15" s="546"/>
      <c r="D15" s="546"/>
      <c r="E15" s="546"/>
      <c r="F15" s="546"/>
      <c r="G15" s="546"/>
      <c r="H15" s="546"/>
      <c r="I15" s="547"/>
      <c r="J15" s="111"/>
    </row>
    <row r="16" spans="1:10" ht="11.25" customHeight="1">
      <c r="A16" s="107"/>
      <c r="B16" s="548"/>
      <c r="C16" s="549"/>
      <c r="D16" s="549"/>
      <c r="E16" s="549"/>
      <c r="F16" s="549"/>
      <c r="G16" s="549"/>
      <c r="H16" s="549"/>
      <c r="I16" s="550"/>
      <c r="J16" s="111"/>
    </row>
    <row r="17" spans="1:10" ht="18" customHeight="1">
      <c r="A17" s="108"/>
      <c r="B17" s="371">
        <v>7</v>
      </c>
      <c r="C17" s="378">
        <v>54104</v>
      </c>
      <c r="D17" s="379" t="s">
        <v>226</v>
      </c>
      <c r="E17" s="390"/>
      <c r="F17" s="390"/>
      <c r="G17" s="390"/>
      <c r="H17" s="391"/>
      <c r="I17" s="482">
        <f>+H18+H19+H20+H21+H22+H23+H24+H25</f>
        <v>1730</v>
      </c>
      <c r="J17" s="111"/>
    </row>
    <row r="18" spans="1:10" ht="17.25" customHeight="1">
      <c r="A18" s="108"/>
      <c r="B18" s="371"/>
      <c r="C18" s="373"/>
      <c r="D18" s="395" t="s">
        <v>349</v>
      </c>
      <c r="E18" s="392">
        <v>10</v>
      </c>
      <c r="F18" s="392" t="s">
        <v>100</v>
      </c>
      <c r="G18" s="393">
        <v>20</v>
      </c>
      <c r="H18" s="394">
        <f>G18*E18</f>
        <v>200</v>
      </c>
      <c r="I18" s="396"/>
      <c r="J18" s="111"/>
    </row>
    <row r="19" spans="1:10" ht="27.75" customHeight="1">
      <c r="A19" s="108"/>
      <c r="B19" s="371"/>
      <c r="C19" s="384"/>
      <c r="D19" s="395" t="s">
        <v>227</v>
      </c>
      <c r="E19" s="392">
        <v>3</v>
      </c>
      <c r="F19" s="392" t="s">
        <v>100</v>
      </c>
      <c r="G19" s="393">
        <v>25</v>
      </c>
      <c r="H19" s="394">
        <f>G19*E19</f>
        <v>75</v>
      </c>
      <c r="I19" s="396"/>
      <c r="J19" s="111"/>
    </row>
    <row r="20" spans="1:10" ht="29.25" customHeight="1">
      <c r="A20" s="108"/>
      <c r="B20" s="371"/>
      <c r="C20" s="384"/>
      <c r="D20" s="395" t="s">
        <v>228</v>
      </c>
      <c r="E20" s="392">
        <v>3</v>
      </c>
      <c r="F20" s="392" t="s">
        <v>100</v>
      </c>
      <c r="G20" s="393">
        <v>25</v>
      </c>
      <c r="H20" s="394">
        <f>G20*E20</f>
        <v>75</v>
      </c>
      <c r="I20" s="396"/>
      <c r="J20" s="111"/>
    </row>
    <row r="21" spans="1:10" ht="13.5" customHeight="1">
      <c r="A21" s="108"/>
      <c r="B21" s="371"/>
      <c r="C21" s="384"/>
      <c r="D21" s="395" t="s">
        <v>229</v>
      </c>
      <c r="E21" s="392">
        <v>3</v>
      </c>
      <c r="F21" s="392" t="s">
        <v>100</v>
      </c>
      <c r="G21" s="393">
        <v>20</v>
      </c>
      <c r="H21" s="394">
        <f>G21*E21</f>
        <v>60</v>
      </c>
      <c r="I21" s="396"/>
      <c r="J21" s="111"/>
    </row>
    <row r="22" spans="1:10" ht="13.5" customHeight="1">
      <c r="A22" s="108"/>
      <c r="B22" s="371"/>
      <c r="C22" s="493"/>
      <c r="D22" s="395" t="s">
        <v>230</v>
      </c>
      <c r="E22" s="392">
        <v>3</v>
      </c>
      <c r="F22" s="392" t="s">
        <v>101</v>
      </c>
      <c r="G22" s="393">
        <v>20</v>
      </c>
      <c r="H22" s="394">
        <f>G22*E22</f>
        <v>60</v>
      </c>
      <c r="I22" s="396"/>
      <c r="J22" s="111"/>
    </row>
    <row r="23" spans="1:10" ht="13.5" customHeight="1">
      <c r="A23" s="108"/>
      <c r="B23" s="371"/>
      <c r="C23" s="384"/>
      <c r="D23" s="374" t="s">
        <v>341</v>
      </c>
      <c r="E23" s="392">
        <v>90</v>
      </c>
      <c r="F23" s="392" t="s">
        <v>100</v>
      </c>
      <c r="G23" s="393">
        <v>10</v>
      </c>
      <c r="H23" s="394">
        <f>E23*G23</f>
        <v>900</v>
      </c>
      <c r="I23" s="396"/>
      <c r="J23" s="111"/>
    </row>
    <row r="24" spans="1:10" ht="13.5" customHeight="1">
      <c r="A24" s="108"/>
      <c r="B24" s="371"/>
      <c r="C24" s="384"/>
      <c r="D24" s="374" t="s">
        <v>373</v>
      </c>
      <c r="E24" s="392">
        <v>6</v>
      </c>
      <c r="F24" s="392" t="s">
        <v>100</v>
      </c>
      <c r="G24" s="393">
        <v>10</v>
      </c>
      <c r="H24" s="394">
        <f>E24*G24</f>
        <v>60</v>
      </c>
      <c r="I24" s="396"/>
      <c r="J24" s="111"/>
    </row>
    <row r="25" spans="1:10" ht="15" customHeight="1">
      <c r="A25" s="108"/>
      <c r="B25" s="371"/>
      <c r="C25" s="384"/>
      <c r="D25" s="429" t="s">
        <v>348</v>
      </c>
      <c r="E25" s="392">
        <v>10</v>
      </c>
      <c r="F25" s="392" t="s">
        <v>100</v>
      </c>
      <c r="G25" s="393">
        <v>30</v>
      </c>
      <c r="H25" s="394">
        <f>G25*E25</f>
        <v>300</v>
      </c>
      <c r="I25" s="396"/>
      <c r="J25" s="111"/>
    </row>
    <row r="26" spans="1:10" ht="18.75" customHeight="1">
      <c r="A26" s="108"/>
      <c r="B26" s="371"/>
      <c r="C26" s="384"/>
      <c r="D26" s="384"/>
      <c r="E26" s="386"/>
      <c r="F26" s="387"/>
      <c r="G26" s="388"/>
      <c r="H26" s="389"/>
      <c r="I26" s="385"/>
      <c r="J26" s="111"/>
    </row>
    <row r="27" spans="1:10" ht="8.25" customHeight="1">
      <c r="B27" s="545" t="s">
        <v>376</v>
      </c>
      <c r="C27" s="546"/>
      <c r="D27" s="546"/>
      <c r="E27" s="546"/>
      <c r="F27" s="546"/>
      <c r="G27" s="546"/>
      <c r="H27" s="546"/>
      <c r="I27" s="547"/>
      <c r="J27" s="111"/>
    </row>
    <row r="28" spans="1:10" ht="13.5" customHeight="1">
      <c r="A28" s="107"/>
      <c r="B28" s="548"/>
      <c r="C28" s="549"/>
      <c r="D28" s="549"/>
      <c r="E28" s="549"/>
      <c r="F28" s="549"/>
      <c r="G28" s="549"/>
      <c r="H28" s="549"/>
      <c r="I28" s="550"/>
      <c r="J28" s="111"/>
    </row>
    <row r="29" spans="1:10" ht="30.75" customHeight="1">
      <c r="A29" s="108"/>
      <c r="B29" s="558" t="s">
        <v>377</v>
      </c>
      <c r="C29" s="559"/>
      <c r="D29" s="559"/>
      <c r="E29" s="559"/>
      <c r="F29" s="559"/>
      <c r="G29" s="559"/>
      <c r="H29" s="559"/>
      <c r="I29" s="560"/>
      <c r="J29" s="111"/>
    </row>
    <row r="30" spans="1:10" ht="13.5" customHeight="1">
      <c r="A30" s="108"/>
      <c r="B30" s="213" t="s">
        <v>76</v>
      </c>
      <c r="C30" s="214" t="s">
        <v>80</v>
      </c>
      <c r="D30" s="551" t="s">
        <v>25</v>
      </c>
      <c r="E30" s="553" t="s">
        <v>34</v>
      </c>
      <c r="F30" s="555" t="s">
        <v>26</v>
      </c>
      <c r="G30" s="359" t="s">
        <v>45</v>
      </c>
      <c r="H30" s="360" t="s">
        <v>112</v>
      </c>
      <c r="I30" s="361"/>
      <c r="J30" s="111"/>
    </row>
    <row r="31" spans="1:10" ht="13.5" customHeight="1" thickBot="1">
      <c r="A31" s="108"/>
      <c r="B31" s="215"/>
      <c r="C31" s="216" t="s">
        <v>81</v>
      </c>
      <c r="D31" s="552"/>
      <c r="E31" s="554"/>
      <c r="F31" s="556"/>
      <c r="G31" s="362" t="s">
        <v>46</v>
      </c>
      <c r="H31" s="363"/>
      <c r="I31" s="364" t="s">
        <v>52</v>
      </c>
      <c r="J31" s="111"/>
    </row>
    <row r="32" spans="1:10" ht="15.75" customHeight="1" thickTop="1">
      <c r="A32" s="108"/>
      <c r="B32" s="371"/>
      <c r="C32" s="384"/>
      <c r="D32" s="384"/>
      <c r="E32" s="386"/>
      <c r="F32" s="387"/>
      <c r="G32" s="388"/>
      <c r="H32" s="389" t="s">
        <v>296</v>
      </c>
      <c r="I32" s="385"/>
      <c r="J32" s="111"/>
    </row>
    <row r="33" spans="1:10" ht="23.25" customHeight="1">
      <c r="A33" s="108"/>
      <c r="B33" s="404">
        <v>8</v>
      </c>
      <c r="C33" s="405">
        <v>54106</v>
      </c>
      <c r="D33" s="406" t="s">
        <v>113</v>
      </c>
      <c r="E33" s="407"/>
      <c r="F33" s="381"/>
      <c r="G33" s="382"/>
      <c r="H33" s="399"/>
      <c r="I33" s="501">
        <f>+H34+H35+H36+H37</f>
        <v>2000</v>
      </c>
      <c r="J33" s="111"/>
    </row>
    <row r="34" spans="1:10" ht="22.15" customHeight="1">
      <c r="A34" s="108"/>
      <c r="B34" s="371"/>
      <c r="C34" s="373"/>
      <c r="D34" s="374" t="s">
        <v>344</v>
      </c>
      <c r="E34" s="408">
        <v>72</v>
      </c>
      <c r="F34" s="409" t="s">
        <v>220</v>
      </c>
      <c r="G34" s="410">
        <v>10</v>
      </c>
      <c r="H34" s="376">
        <f>+E34*G34</f>
        <v>720</v>
      </c>
      <c r="I34" s="377"/>
      <c r="J34" s="111"/>
    </row>
    <row r="35" spans="1:10" ht="23.45" customHeight="1">
      <c r="A35" s="108"/>
      <c r="B35" s="371"/>
      <c r="C35" s="373"/>
      <c r="D35" s="374" t="s">
        <v>284</v>
      </c>
      <c r="E35" s="408">
        <v>6</v>
      </c>
      <c r="F35" s="409" t="s">
        <v>220</v>
      </c>
      <c r="G35" s="410">
        <v>70</v>
      </c>
      <c r="H35" s="376">
        <f>+E35*G35</f>
        <v>420</v>
      </c>
      <c r="I35" s="377"/>
      <c r="J35" s="111"/>
    </row>
    <row r="36" spans="1:10" ht="23.45" customHeight="1">
      <c r="A36" s="108"/>
      <c r="B36" s="371"/>
      <c r="C36" s="373"/>
      <c r="D36" s="374" t="s">
        <v>345</v>
      </c>
      <c r="E36" s="408">
        <v>61</v>
      </c>
      <c r="F36" s="409" t="s">
        <v>220</v>
      </c>
      <c r="G36" s="410">
        <v>10</v>
      </c>
      <c r="H36" s="376">
        <f>+E36*G36</f>
        <v>610</v>
      </c>
      <c r="I36" s="377"/>
      <c r="J36" s="111"/>
    </row>
    <row r="37" spans="1:10" ht="23.45" customHeight="1">
      <c r="A37" s="108"/>
      <c r="B37" s="371"/>
      <c r="C37" s="373"/>
      <c r="D37" s="374" t="s">
        <v>352</v>
      </c>
      <c r="E37" s="408">
        <v>50</v>
      </c>
      <c r="F37" s="409" t="s">
        <v>101</v>
      </c>
      <c r="G37" s="410">
        <v>5</v>
      </c>
      <c r="H37" s="376">
        <f>+E37*G37</f>
        <v>250</v>
      </c>
      <c r="I37" s="377"/>
      <c r="J37" s="111"/>
    </row>
    <row r="38" spans="1:10" ht="23.25" customHeight="1">
      <c r="A38" s="108"/>
      <c r="B38" s="371">
        <v>9</v>
      </c>
      <c r="C38" s="378">
        <v>54107</v>
      </c>
      <c r="D38" s="411" t="s">
        <v>114</v>
      </c>
      <c r="E38" s="412"/>
      <c r="F38" s="392"/>
      <c r="G38" s="393"/>
      <c r="H38" s="413"/>
      <c r="I38" s="380">
        <f>+H39+H40+H41+H42+H43</f>
        <v>1099</v>
      </c>
      <c r="J38" s="111"/>
    </row>
    <row r="39" spans="1:10" ht="18.75" customHeight="1">
      <c r="A39" s="108"/>
      <c r="B39" s="371"/>
      <c r="C39" s="373"/>
      <c r="D39" s="402" t="s">
        <v>254</v>
      </c>
      <c r="E39" s="401">
        <v>7</v>
      </c>
      <c r="F39" s="392" t="s">
        <v>101</v>
      </c>
      <c r="G39" s="403">
        <v>7</v>
      </c>
      <c r="H39" s="394">
        <f t="shared" ref="H39" si="0">G39*E39</f>
        <v>49</v>
      </c>
      <c r="I39" s="377"/>
      <c r="J39" s="111"/>
    </row>
    <row r="40" spans="1:10" ht="18.75" customHeight="1">
      <c r="A40" s="108"/>
      <c r="B40" s="371"/>
      <c r="C40" s="373"/>
      <c r="D40" s="374" t="s">
        <v>232</v>
      </c>
      <c r="E40" s="392">
        <v>100</v>
      </c>
      <c r="F40" s="392" t="s">
        <v>101</v>
      </c>
      <c r="G40" s="393">
        <v>5</v>
      </c>
      <c r="H40" s="394">
        <f>+E40*G40</f>
        <v>500</v>
      </c>
      <c r="I40" s="377"/>
      <c r="J40" s="111"/>
    </row>
    <row r="41" spans="1:10" ht="18.75" customHeight="1">
      <c r="A41" s="108"/>
      <c r="B41" s="371"/>
      <c r="C41" s="373"/>
      <c r="D41" s="414" t="s">
        <v>231</v>
      </c>
      <c r="E41" s="407">
        <v>8</v>
      </c>
      <c r="F41" s="381" t="s">
        <v>101</v>
      </c>
      <c r="G41" s="382">
        <v>35</v>
      </c>
      <c r="H41" s="399">
        <f t="shared" ref="H41" si="1">SUM(E41*G41)</f>
        <v>280</v>
      </c>
      <c r="I41" s="377"/>
      <c r="J41" s="111"/>
    </row>
    <row r="42" spans="1:10" ht="18.75" customHeight="1">
      <c r="A42" s="108"/>
      <c r="B42" s="371"/>
      <c r="C42" s="373"/>
      <c r="D42" s="414" t="s">
        <v>353</v>
      </c>
      <c r="E42" s="407">
        <v>3</v>
      </c>
      <c r="F42" s="381" t="s">
        <v>101</v>
      </c>
      <c r="G42" s="382">
        <v>10</v>
      </c>
      <c r="H42" s="399">
        <f t="shared" ref="H42" si="2">SUM(E42*G42)</f>
        <v>30</v>
      </c>
      <c r="I42" s="377"/>
      <c r="J42" s="111"/>
    </row>
    <row r="43" spans="1:10" ht="18" customHeight="1">
      <c r="A43" s="108"/>
      <c r="B43" s="371"/>
      <c r="C43" s="373"/>
      <c r="D43" s="374" t="s">
        <v>358</v>
      </c>
      <c r="E43" s="407">
        <v>3</v>
      </c>
      <c r="F43" s="381" t="s">
        <v>101</v>
      </c>
      <c r="G43" s="382">
        <v>80</v>
      </c>
      <c r="H43" s="399">
        <f t="shared" ref="H43" si="3">SUM(E43*G43)</f>
        <v>240</v>
      </c>
      <c r="I43" s="377"/>
      <c r="J43" s="111"/>
    </row>
    <row r="44" spans="1:10" ht="21.75" customHeight="1">
      <c r="A44" s="108"/>
      <c r="B44" s="371">
        <v>10</v>
      </c>
      <c r="C44" s="378">
        <v>54108</v>
      </c>
      <c r="D44" s="411" t="s">
        <v>115</v>
      </c>
      <c r="E44" s="412"/>
      <c r="F44" s="392"/>
      <c r="G44" s="393"/>
      <c r="H44" s="413"/>
      <c r="I44" s="380">
        <f>+H45+H46+H47+H48</f>
        <v>1065</v>
      </c>
      <c r="J44" s="111"/>
    </row>
    <row r="45" spans="1:10" ht="20.25" customHeight="1">
      <c r="A45" s="108"/>
      <c r="B45" s="371"/>
      <c r="C45" s="373"/>
      <c r="D45" s="400" t="s">
        <v>363</v>
      </c>
      <c r="E45" s="381">
        <v>7</v>
      </c>
      <c r="F45" s="381" t="s">
        <v>100</v>
      </c>
      <c r="G45" s="415">
        <v>75</v>
      </c>
      <c r="H45" s="416">
        <f>G45*E45</f>
        <v>525</v>
      </c>
      <c r="I45" s="377"/>
      <c r="J45" s="111"/>
    </row>
    <row r="46" spans="1:10" ht="20.25" customHeight="1">
      <c r="A46" s="108"/>
      <c r="B46" s="371"/>
      <c r="C46" s="373"/>
      <c r="D46" s="400" t="s">
        <v>354</v>
      </c>
      <c r="E46" s="381">
        <v>9</v>
      </c>
      <c r="F46" s="381" t="s">
        <v>355</v>
      </c>
      <c r="G46" s="415">
        <v>30</v>
      </c>
      <c r="H46" s="416">
        <f>G46*E46</f>
        <v>270</v>
      </c>
      <c r="I46" s="377"/>
      <c r="J46" s="111"/>
    </row>
    <row r="47" spans="1:10" ht="20.25" customHeight="1">
      <c r="A47" s="108"/>
      <c r="B47" s="371"/>
      <c r="C47" s="373"/>
      <c r="D47" s="400" t="s">
        <v>356</v>
      </c>
      <c r="E47" s="381">
        <v>7</v>
      </c>
      <c r="F47" s="381" t="s">
        <v>357</v>
      </c>
      <c r="G47" s="415">
        <v>15</v>
      </c>
      <c r="H47" s="416">
        <f>G47*E47</f>
        <v>105</v>
      </c>
      <c r="I47" s="377"/>
      <c r="J47" s="111"/>
    </row>
    <row r="48" spans="1:10" ht="20.25" customHeight="1">
      <c r="A48" s="108"/>
      <c r="B48" s="371"/>
      <c r="C48" s="373"/>
      <c r="D48" s="374" t="s">
        <v>371</v>
      </c>
      <c r="E48" s="407">
        <v>11</v>
      </c>
      <c r="F48" s="381" t="s">
        <v>355</v>
      </c>
      <c r="G48" s="382">
        <v>15</v>
      </c>
      <c r="H48" s="399">
        <f t="shared" ref="H48" si="4">SUM(E48*G48)</f>
        <v>165</v>
      </c>
      <c r="I48" s="377"/>
      <c r="J48" s="111"/>
    </row>
    <row r="49" spans="1:10" ht="20.25" customHeight="1">
      <c r="A49" s="108"/>
      <c r="B49" s="371">
        <v>11</v>
      </c>
      <c r="C49" s="378">
        <v>54109</v>
      </c>
      <c r="D49" s="411" t="s">
        <v>233</v>
      </c>
      <c r="E49" s="412"/>
      <c r="F49" s="392"/>
      <c r="G49" s="393"/>
      <c r="H49" s="413"/>
      <c r="I49" s="482">
        <f>+H50+H51</f>
        <v>480</v>
      </c>
      <c r="J49" s="111"/>
    </row>
    <row r="50" spans="1:10" ht="20.25" customHeight="1">
      <c r="A50" s="108"/>
      <c r="B50" s="371"/>
      <c r="C50" s="373"/>
      <c r="D50" s="398" t="s">
        <v>361</v>
      </c>
      <c r="E50" s="381">
        <v>4</v>
      </c>
      <c r="F50" s="381" t="s">
        <v>234</v>
      </c>
      <c r="G50" s="419">
        <v>110</v>
      </c>
      <c r="H50" s="394">
        <f>G50*E50</f>
        <v>440</v>
      </c>
      <c r="I50" s="377"/>
      <c r="J50" s="111"/>
    </row>
    <row r="51" spans="1:10" ht="13.5" customHeight="1">
      <c r="A51" s="108"/>
      <c r="B51" s="371"/>
      <c r="C51" s="373"/>
      <c r="D51" s="398" t="s">
        <v>235</v>
      </c>
      <c r="E51" s="381">
        <v>8</v>
      </c>
      <c r="F51" s="381" t="s">
        <v>234</v>
      </c>
      <c r="G51" s="419">
        <v>5</v>
      </c>
      <c r="H51" s="394">
        <f>G51*E51</f>
        <v>40</v>
      </c>
      <c r="I51" s="377"/>
      <c r="J51" s="111"/>
    </row>
    <row r="52" spans="1:10" ht="19.5" customHeight="1">
      <c r="A52" s="108"/>
      <c r="B52" s="371"/>
      <c r="C52" s="373"/>
      <c r="D52" s="398"/>
      <c r="E52" s="381"/>
      <c r="F52" s="381"/>
      <c r="G52" s="419"/>
      <c r="H52" s="394"/>
      <c r="I52" s="377"/>
      <c r="J52" s="111"/>
    </row>
    <row r="53" spans="1:10" ht="19.5" customHeight="1">
      <c r="A53" s="108"/>
      <c r="B53" s="371">
        <v>12</v>
      </c>
      <c r="C53" s="378">
        <v>54110</v>
      </c>
      <c r="D53" s="411" t="s">
        <v>236</v>
      </c>
      <c r="E53" s="412"/>
      <c r="F53" s="392"/>
      <c r="G53" s="393"/>
      <c r="H53" s="413"/>
      <c r="I53" s="380">
        <f>+H54+H55+H56+H57+H58+H59</f>
        <v>8115</v>
      </c>
      <c r="J53" s="111"/>
    </row>
    <row r="54" spans="1:10" ht="21" customHeight="1">
      <c r="A54" s="108"/>
      <c r="B54" s="371"/>
      <c r="C54" s="373"/>
      <c r="D54" s="374" t="s">
        <v>293</v>
      </c>
      <c r="E54" s="408">
        <v>360</v>
      </c>
      <c r="F54" s="381" t="s">
        <v>329</v>
      </c>
      <c r="G54" s="410">
        <v>4</v>
      </c>
      <c r="H54" s="420">
        <f>E54*G54</f>
        <v>1440</v>
      </c>
      <c r="I54" s="377"/>
      <c r="J54" s="111"/>
    </row>
    <row r="55" spans="1:10" ht="32.25" customHeight="1">
      <c r="A55" s="108"/>
      <c r="B55" s="371"/>
      <c r="C55" s="373"/>
      <c r="D55" s="374" t="s">
        <v>294</v>
      </c>
      <c r="E55" s="408">
        <v>749</v>
      </c>
      <c r="F55" s="381" t="s">
        <v>329</v>
      </c>
      <c r="G55" s="410">
        <v>4</v>
      </c>
      <c r="H55" s="420">
        <f t="shared" ref="H55:H58" si="5">E55*G55</f>
        <v>2996</v>
      </c>
      <c r="I55" s="377"/>
      <c r="J55" s="111"/>
    </row>
    <row r="56" spans="1:10" ht="18.75" customHeight="1">
      <c r="A56" s="108"/>
      <c r="B56" s="371"/>
      <c r="C56" s="373"/>
      <c r="D56" s="488" t="s">
        <v>364</v>
      </c>
      <c r="E56" s="408">
        <v>5</v>
      </c>
      <c r="F56" s="381" t="s">
        <v>222</v>
      </c>
      <c r="G56" s="410">
        <v>5</v>
      </c>
      <c r="H56" s="420">
        <f t="shared" si="5"/>
        <v>25</v>
      </c>
      <c r="I56" s="377"/>
      <c r="J56" s="111"/>
    </row>
    <row r="57" spans="1:10" ht="18.75" customHeight="1">
      <c r="A57" s="108"/>
      <c r="B57" s="371"/>
      <c r="C57" s="373"/>
      <c r="D57" s="374" t="s">
        <v>319</v>
      </c>
      <c r="E57" s="408">
        <v>2</v>
      </c>
      <c r="F57" s="381" t="s">
        <v>223</v>
      </c>
      <c r="G57" s="410">
        <v>20</v>
      </c>
      <c r="H57" s="420">
        <f t="shared" si="5"/>
        <v>40</v>
      </c>
      <c r="I57" s="377"/>
      <c r="J57" s="111"/>
    </row>
    <row r="58" spans="1:10" ht="18.75" customHeight="1">
      <c r="A58" s="108"/>
      <c r="B58" s="371"/>
      <c r="C58" s="373"/>
      <c r="D58" s="374" t="s">
        <v>295</v>
      </c>
      <c r="E58" s="408">
        <v>5</v>
      </c>
      <c r="F58" s="381" t="s">
        <v>237</v>
      </c>
      <c r="G58" s="410">
        <v>70</v>
      </c>
      <c r="H58" s="420">
        <f t="shared" si="5"/>
        <v>350</v>
      </c>
      <c r="I58" s="377"/>
      <c r="J58" s="111"/>
    </row>
    <row r="59" spans="1:10" ht="33.75" customHeight="1">
      <c r="A59" s="108"/>
      <c r="B59" s="371"/>
      <c r="C59" s="373"/>
      <c r="D59" s="374" t="s">
        <v>365</v>
      </c>
      <c r="E59" s="408">
        <v>816</v>
      </c>
      <c r="F59" s="381" t="s">
        <v>329</v>
      </c>
      <c r="G59" s="410">
        <v>4</v>
      </c>
      <c r="H59" s="420">
        <f>E59*G59</f>
        <v>3264</v>
      </c>
      <c r="I59" s="377"/>
      <c r="J59" s="111"/>
    </row>
    <row r="60" spans="1:10" ht="21.75" customHeight="1">
      <c r="A60" s="108"/>
      <c r="B60" s="371"/>
      <c r="C60" s="373"/>
      <c r="D60" s="398"/>
      <c r="E60" s="421"/>
      <c r="F60" s="421"/>
      <c r="G60" s="422"/>
      <c r="H60" s="394"/>
      <c r="I60" s="377"/>
      <c r="J60" s="111"/>
    </row>
    <row r="61" spans="1:10" ht="13.5" customHeight="1">
      <c r="A61" s="108"/>
      <c r="B61" s="371"/>
      <c r="C61" s="373"/>
      <c r="D61" s="398"/>
      <c r="E61" s="381"/>
      <c r="F61" s="381"/>
      <c r="G61" s="419"/>
      <c r="H61" s="394"/>
      <c r="I61" s="377"/>
      <c r="J61" s="111"/>
    </row>
    <row r="62" spans="1:10" ht="20.25" customHeight="1">
      <c r="B62" s="545" t="s">
        <v>376</v>
      </c>
      <c r="C62" s="546"/>
      <c r="D62" s="546"/>
      <c r="E62" s="546"/>
      <c r="F62" s="546"/>
      <c r="G62" s="546"/>
      <c r="H62" s="546"/>
      <c r="I62" s="547"/>
      <c r="J62" s="111"/>
    </row>
    <row r="63" spans="1:10" ht="7.5" customHeight="1">
      <c r="A63" s="107"/>
      <c r="B63" s="548"/>
      <c r="C63" s="549"/>
      <c r="D63" s="549"/>
      <c r="E63" s="549"/>
      <c r="F63" s="549"/>
      <c r="G63" s="549"/>
      <c r="H63" s="549"/>
      <c r="I63" s="550"/>
      <c r="J63" s="111"/>
    </row>
    <row r="64" spans="1:10" ht="36.75" customHeight="1">
      <c r="A64" s="108"/>
      <c r="B64" s="558" t="s">
        <v>328</v>
      </c>
      <c r="C64" s="559"/>
      <c r="D64" s="559"/>
      <c r="E64" s="559"/>
      <c r="F64" s="559"/>
      <c r="G64" s="559"/>
      <c r="H64" s="559"/>
      <c r="I64" s="560"/>
      <c r="J64" s="111"/>
    </row>
    <row r="65" spans="1:10" ht="20.25" customHeight="1">
      <c r="A65" s="108"/>
      <c r="B65" s="213" t="s">
        <v>76</v>
      </c>
      <c r="C65" s="214" t="s">
        <v>80</v>
      </c>
      <c r="D65" s="551" t="s">
        <v>25</v>
      </c>
      <c r="E65" s="553" t="s">
        <v>34</v>
      </c>
      <c r="F65" s="555" t="s">
        <v>26</v>
      </c>
      <c r="G65" s="359" t="s">
        <v>45</v>
      </c>
      <c r="H65" s="360" t="s">
        <v>112</v>
      </c>
      <c r="I65" s="361"/>
      <c r="J65" s="111"/>
    </row>
    <row r="66" spans="1:10" ht="20.25" customHeight="1" thickBot="1">
      <c r="A66" s="108"/>
      <c r="B66" s="215"/>
      <c r="C66" s="216" t="s">
        <v>81</v>
      </c>
      <c r="D66" s="552"/>
      <c r="E66" s="554"/>
      <c r="F66" s="556"/>
      <c r="G66" s="362" t="s">
        <v>46</v>
      </c>
      <c r="H66" s="363"/>
      <c r="I66" s="364" t="s">
        <v>52</v>
      </c>
      <c r="J66" s="111"/>
    </row>
    <row r="67" spans="1:10" ht="14.25" customHeight="1" thickTop="1">
      <c r="A67" s="108"/>
      <c r="B67" s="371">
        <v>13</v>
      </c>
      <c r="C67" s="378">
        <v>54302</v>
      </c>
      <c r="D67" s="581" t="s">
        <v>224</v>
      </c>
      <c r="E67" s="581"/>
      <c r="F67" s="374"/>
      <c r="G67" s="376"/>
      <c r="H67" s="394"/>
      <c r="I67" s="380">
        <f>SUM(H68:H68)</f>
        <v>3800</v>
      </c>
      <c r="J67" s="111"/>
    </row>
    <row r="68" spans="1:10" ht="14.25" customHeight="1">
      <c r="A68" s="108"/>
      <c r="B68" s="371"/>
      <c r="C68" s="373"/>
      <c r="D68" s="374" t="s">
        <v>298</v>
      </c>
      <c r="E68" s="418">
        <v>1</v>
      </c>
      <c r="F68" s="418" t="s">
        <v>101</v>
      </c>
      <c r="G68" s="428">
        <v>3800</v>
      </c>
      <c r="H68" s="433">
        <f>G68*E68</f>
        <v>3800</v>
      </c>
      <c r="I68" s="423"/>
      <c r="J68" s="111"/>
    </row>
    <row r="69" spans="1:10" ht="14.25" customHeight="1">
      <c r="A69" s="108"/>
      <c r="B69" s="371"/>
      <c r="C69" s="373"/>
      <c r="D69" s="374"/>
      <c r="E69" s="375"/>
      <c r="F69" s="374"/>
      <c r="G69" s="376"/>
      <c r="H69" s="394"/>
      <c r="I69" s="423"/>
      <c r="J69" s="111"/>
    </row>
    <row r="70" spans="1:10" ht="14.25" customHeight="1">
      <c r="A70" s="108"/>
      <c r="B70" s="371">
        <v>14</v>
      </c>
      <c r="C70" s="378">
        <v>54313</v>
      </c>
      <c r="D70" s="579" t="s">
        <v>238</v>
      </c>
      <c r="E70" s="579"/>
      <c r="F70" s="374"/>
      <c r="G70" s="376"/>
      <c r="H70" s="394"/>
      <c r="I70" s="380">
        <f>SUM(H71:H72)</f>
        <v>110</v>
      </c>
      <c r="J70" s="111"/>
    </row>
    <row r="71" spans="1:10" ht="14.25" customHeight="1">
      <c r="A71" s="108"/>
      <c r="B71" s="371"/>
      <c r="C71" s="373"/>
      <c r="D71" s="374" t="s">
        <v>239</v>
      </c>
      <c r="E71" s="408">
        <v>1</v>
      </c>
      <c r="F71" s="409" t="s">
        <v>100</v>
      </c>
      <c r="G71" s="410">
        <v>90</v>
      </c>
      <c r="H71" s="394">
        <f t="shared" ref="H71:H72" si="6">G71*E71</f>
        <v>90</v>
      </c>
      <c r="I71" s="423"/>
      <c r="J71" s="111"/>
    </row>
    <row r="72" spans="1:10" ht="14.25" customHeight="1">
      <c r="A72" s="108"/>
      <c r="B72" s="371"/>
      <c r="C72" s="373"/>
      <c r="D72" s="374" t="s">
        <v>240</v>
      </c>
      <c r="E72" s="408">
        <v>1</v>
      </c>
      <c r="F72" s="409" t="s">
        <v>101</v>
      </c>
      <c r="G72" s="410">
        <v>20</v>
      </c>
      <c r="H72" s="394">
        <f t="shared" si="6"/>
        <v>20</v>
      </c>
      <c r="I72" s="423"/>
      <c r="J72" s="111"/>
    </row>
    <row r="73" spans="1:10" ht="14.25" customHeight="1">
      <c r="A73" s="108"/>
      <c r="B73" s="371"/>
      <c r="C73" s="373"/>
      <c r="D73" s="398"/>
      <c r="E73" s="381"/>
      <c r="F73" s="381"/>
      <c r="G73" s="419"/>
      <c r="H73" s="394"/>
      <c r="I73" s="377"/>
      <c r="J73" s="111"/>
    </row>
    <row r="74" spans="1:10" ht="14.25" customHeight="1">
      <c r="A74" s="108"/>
      <c r="B74" s="371">
        <v>15</v>
      </c>
      <c r="C74" s="378">
        <v>54314</v>
      </c>
      <c r="D74" s="406" t="s">
        <v>221</v>
      </c>
      <c r="E74" s="407"/>
      <c r="F74" s="381"/>
      <c r="G74" s="382"/>
      <c r="H74" s="394"/>
      <c r="I74" s="380">
        <f>H75</f>
        <v>800</v>
      </c>
      <c r="J74" s="111"/>
    </row>
    <row r="75" spans="1:10" ht="30" customHeight="1">
      <c r="A75" s="108"/>
      <c r="B75" s="424"/>
      <c r="C75" s="425"/>
      <c r="D75" s="414" t="s">
        <v>291</v>
      </c>
      <c r="E75" s="407">
        <v>1</v>
      </c>
      <c r="F75" s="381" t="s">
        <v>101</v>
      </c>
      <c r="G75" s="382">
        <v>800</v>
      </c>
      <c r="H75" s="471">
        <v>800</v>
      </c>
      <c r="I75" s="423"/>
      <c r="J75" s="111"/>
    </row>
    <row r="76" spans="1:10" ht="18.75" customHeight="1">
      <c r="A76" s="108"/>
      <c r="J76" s="111"/>
    </row>
    <row r="77" spans="1:10" ht="18.75" customHeight="1">
      <c r="A77" s="108"/>
      <c r="B77" s="462">
        <v>16</v>
      </c>
      <c r="C77" s="378">
        <v>54118</v>
      </c>
      <c r="D77" s="406" t="s">
        <v>242</v>
      </c>
      <c r="E77" s="407"/>
      <c r="F77" s="381"/>
      <c r="G77" s="382"/>
      <c r="H77" s="399"/>
      <c r="I77" s="380">
        <f>+H78+H79+H80+H81+H82+H83+H84+H85+H86+H87+H88+H89+H90+H91+H92+H93+H94+H95+H96+H97+H98</f>
        <v>8925</v>
      </c>
      <c r="J77" s="111"/>
    </row>
    <row r="78" spans="1:10" ht="15.75" customHeight="1">
      <c r="A78" s="108"/>
      <c r="B78" s="424"/>
      <c r="C78" s="373"/>
      <c r="D78" s="414" t="s">
        <v>243</v>
      </c>
      <c r="E78" s="407">
        <v>10</v>
      </c>
      <c r="F78" s="381" t="s">
        <v>101</v>
      </c>
      <c r="G78" s="382">
        <v>22</v>
      </c>
      <c r="H78" s="399">
        <f>G78*E78</f>
        <v>220</v>
      </c>
      <c r="I78" s="377"/>
      <c r="J78" s="111"/>
    </row>
    <row r="79" spans="1:10" ht="15.75" customHeight="1">
      <c r="A79" s="108"/>
      <c r="B79" s="424"/>
      <c r="C79" s="373"/>
      <c r="D79" s="414" t="s">
        <v>244</v>
      </c>
      <c r="E79" s="407">
        <v>10</v>
      </c>
      <c r="F79" s="381" t="s">
        <v>101</v>
      </c>
      <c r="G79" s="382">
        <v>26</v>
      </c>
      <c r="H79" s="399">
        <f t="shared" ref="H79:H96" si="7">G79*E79</f>
        <v>260</v>
      </c>
      <c r="I79" s="377"/>
      <c r="J79" s="111"/>
    </row>
    <row r="80" spans="1:10" ht="15.75" customHeight="1">
      <c r="A80" s="108"/>
      <c r="B80" s="424"/>
      <c r="C80" s="373"/>
      <c r="D80" s="414" t="s">
        <v>366</v>
      </c>
      <c r="E80" s="407">
        <v>10</v>
      </c>
      <c r="F80" s="381" t="s">
        <v>101</v>
      </c>
      <c r="G80" s="382">
        <v>30</v>
      </c>
      <c r="H80" s="399">
        <f t="shared" si="7"/>
        <v>300</v>
      </c>
      <c r="I80" s="377"/>
      <c r="J80" s="111"/>
    </row>
    <row r="81" spans="1:10" ht="15.75" customHeight="1">
      <c r="A81" s="108"/>
      <c r="B81" s="424"/>
      <c r="C81" s="494"/>
      <c r="D81" s="414" t="s">
        <v>317</v>
      </c>
      <c r="E81" s="407">
        <v>20</v>
      </c>
      <c r="F81" s="381" t="s">
        <v>101</v>
      </c>
      <c r="G81" s="382">
        <v>100</v>
      </c>
      <c r="H81" s="399">
        <f t="shared" si="7"/>
        <v>2000</v>
      </c>
      <c r="I81" s="377"/>
      <c r="J81" s="111"/>
    </row>
    <row r="82" spans="1:10" ht="15.75" customHeight="1">
      <c r="A82" s="108"/>
      <c r="B82" s="424"/>
      <c r="C82" s="373"/>
      <c r="D82" s="414" t="s">
        <v>245</v>
      </c>
      <c r="E82" s="407">
        <v>8</v>
      </c>
      <c r="F82" s="381" t="s">
        <v>101</v>
      </c>
      <c r="G82" s="382">
        <v>6</v>
      </c>
      <c r="H82" s="399">
        <f t="shared" si="7"/>
        <v>48</v>
      </c>
      <c r="I82" s="377"/>
      <c r="J82" s="111"/>
    </row>
    <row r="83" spans="1:10" ht="15.75" customHeight="1">
      <c r="A83" s="108"/>
      <c r="B83" s="424"/>
      <c r="C83" s="373"/>
      <c r="D83" s="414" t="s">
        <v>350</v>
      </c>
      <c r="E83" s="407">
        <v>9</v>
      </c>
      <c r="F83" s="381" t="s">
        <v>101</v>
      </c>
      <c r="G83" s="382">
        <v>2</v>
      </c>
      <c r="H83" s="399">
        <f t="shared" ref="H83" si="8">G83*E83</f>
        <v>18</v>
      </c>
      <c r="I83" s="377"/>
      <c r="J83" s="111"/>
    </row>
    <row r="84" spans="1:10" ht="15.75" customHeight="1">
      <c r="A84" s="108"/>
      <c r="B84" s="424"/>
      <c r="C84" s="373"/>
      <c r="D84" s="414" t="s">
        <v>351</v>
      </c>
      <c r="E84" s="407">
        <v>8</v>
      </c>
      <c r="F84" s="381" t="s">
        <v>101</v>
      </c>
      <c r="G84" s="382">
        <v>35</v>
      </c>
      <c r="H84" s="399">
        <f t="shared" ref="H84" si="9">G84*E84</f>
        <v>280</v>
      </c>
      <c r="I84" s="377"/>
      <c r="J84" s="111"/>
    </row>
    <row r="85" spans="1:10" ht="22.9" customHeight="1">
      <c r="A85" s="108"/>
      <c r="B85" s="424"/>
      <c r="C85" s="373"/>
      <c r="D85" s="414" t="s">
        <v>347</v>
      </c>
      <c r="E85" s="407">
        <v>6</v>
      </c>
      <c r="F85" s="381" t="s">
        <v>101</v>
      </c>
      <c r="G85" s="491">
        <v>75</v>
      </c>
      <c r="H85" s="399">
        <f t="shared" si="7"/>
        <v>450</v>
      </c>
      <c r="I85" s="377"/>
      <c r="J85" s="111"/>
    </row>
    <row r="86" spans="1:10" ht="28.15" customHeight="1">
      <c r="A86" s="108"/>
      <c r="B86" s="424"/>
      <c r="C86" s="373"/>
      <c r="D86" s="414" t="s">
        <v>362</v>
      </c>
      <c r="E86" s="407">
        <v>9</v>
      </c>
      <c r="F86" s="381" t="s">
        <v>101</v>
      </c>
      <c r="G86" s="382">
        <v>100</v>
      </c>
      <c r="H86" s="399">
        <f t="shared" si="7"/>
        <v>900</v>
      </c>
      <c r="I86" s="377"/>
      <c r="J86" s="111"/>
    </row>
    <row r="87" spans="1:10" ht="15.75" customHeight="1">
      <c r="A87" s="108"/>
      <c r="B87" s="424"/>
      <c r="C87" s="373"/>
      <c r="D87" s="489" t="s">
        <v>367</v>
      </c>
      <c r="E87" s="407">
        <v>10</v>
      </c>
      <c r="F87" s="381" t="s">
        <v>101</v>
      </c>
      <c r="G87" s="491">
        <v>10</v>
      </c>
      <c r="H87" s="399">
        <f t="shared" si="7"/>
        <v>100</v>
      </c>
      <c r="I87" s="377"/>
      <c r="J87" s="111"/>
    </row>
    <row r="88" spans="1:10" ht="15.75" customHeight="1">
      <c r="A88" s="108"/>
      <c r="B88" s="424"/>
      <c r="C88" s="373"/>
      <c r="D88" s="414" t="s">
        <v>342</v>
      </c>
      <c r="E88" s="407">
        <v>2</v>
      </c>
      <c r="F88" s="381" t="s">
        <v>101</v>
      </c>
      <c r="G88" s="382">
        <v>175</v>
      </c>
      <c r="H88" s="399">
        <f t="shared" si="7"/>
        <v>350</v>
      </c>
      <c r="I88" s="377"/>
      <c r="J88" s="111"/>
    </row>
    <row r="89" spans="1:10" ht="15.75" customHeight="1">
      <c r="A89" s="108"/>
      <c r="B89" s="424"/>
      <c r="C89" s="373"/>
      <c r="D89" s="414" t="s">
        <v>299</v>
      </c>
      <c r="E89" s="407">
        <v>10</v>
      </c>
      <c r="F89" s="381" t="s">
        <v>246</v>
      </c>
      <c r="G89" s="382">
        <v>100</v>
      </c>
      <c r="H89" s="399">
        <f t="shared" si="7"/>
        <v>1000</v>
      </c>
      <c r="I89" s="377"/>
      <c r="J89" s="111"/>
    </row>
    <row r="90" spans="1:10" ht="15.75" customHeight="1">
      <c r="A90" s="108"/>
      <c r="B90" s="424"/>
      <c r="C90" s="373"/>
      <c r="D90" s="414" t="s">
        <v>318</v>
      </c>
      <c r="E90" s="407">
        <v>10</v>
      </c>
      <c r="F90" s="381" t="s">
        <v>246</v>
      </c>
      <c r="G90" s="382">
        <v>10</v>
      </c>
      <c r="H90" s="399">
        <f t="shared" si="7"/>
        <v>100</v>
      </c>
      <c r="I90" s="377"/>
      <c r="J90" s="111"/>
    </row>
    <row r="91" spans="1:10" ht="15.75" customHeight="1">
      <c r="A91" s="108"/>
      <c r="B91" s="424"/>
      <c r="C91" s="373"/>
      <c r="D91" s="414" t="s">
        <v>247</v>
      </c>
      <c r="E91" s="407">
        <v>10</v>
      </c>
      <c r="F91" s="381" t="s">
        <v>101</v>
      </c>
      <c r="G91" s="382">
        <v>15</v>
      </c>
      <c r="H91" s="399">
        <f t="shared" si="7"/>
        <v>150</v>
      </c>
      <c r="I91" s="377"/>
      <c r="J91" s="111"/>
    </row>
    <row r="92" spans="1:10" ht="15.75" customHeight="1">
      <c r="A92" s="108"/>
      <c r="B92" s="424"/>
      <c r="C92" s="373"/>
      <c r="D92" s="489" t="s">
        <v>368</v>
      </c>
      <c r="E92" s="407">
        <v>15</v>
      </c>
      <c r="F92" s="381" t="s">
        <v>101</v>
      </c>
      <c r="G92" s="491">
        <v>40</v>
      </c>
      <c r="H92" s="399">
        <f t="shared" si="7"/>
        <v>600</v>
      </c>
      <c r="I92" s="377"/>
      <c r="J92" s="111"/>
    </row>
    <row r="93" spans="1:10" ht="18.75" customHeight="1">
      <c r="A93" s="108"/>
      <c r="B93" s="424"/>
      <c r="C93" s="373"/>
      <c r="D93" s="374" t="s">
        <v>369</v>
      </c>
      <c r="E93" s="408">
        <v>26</v>
      </c>
      <c r="F93" s="409" t="s">
        <v>101</v>
      </c>
      <c r="G93" s="490">
        <v>1.5</v>
      </c>
      <c r="H93" s="426">
        <f t="shared" si="7"/>
        <v>39</v>
      </c>
      <c r="I93" s="423"/>
      <c r="J93" s="111"/>
    </row>
    <row r="94" spans="1:10" ht="18.75" customHeight="1">
      <c r="A94" s="108"/>
      <c r="B94" s="424"/>
      <c r="C94" s="373"/>
      <c r="D94" s="374" t="s">
        <v>370</v>
      </c>
      <c r="E94" s="408">
        <v>10</v>
      </c>
      <c r="F94" s="409" t="s">
        <v>101</v>
      </c>
      <c r="G94" s="490">
        <v>16</v>
      </c>
      <c r="H94" s="426">
        <f t="shared" ref="H94" si="10">G94*E94</f>
        <v>160</v>
      </c>
      <c r="I94" s="423"/>
      <c r="J94" s="111"/>
    </row>
    <row r="95" spans="1:10" ht="18.75" customHeight="1">
      <c r="A95" s="108"/>
      <c r="B95" s="424"/>
      <c r="C95" s="373"/>
      <c r="D95" s="374" t="s">
        <v>360</v>
      </c>
      <c r="E95" s="408">
        <v>10</v>
      </c>
      <c r="F95" s="409" t="s">
        <v>101</v>
      </c>
      <c r="G95" s="490">
        <v>5</v>
      </c>
      <c r="H95" s="426">
        <f t="shared" ref="H95" si="11">G95*E95</f>
        <v>50</v>
      </c>
      <c r="I95" s="423"/>
      <c r="J95" s="111"/>
    </row>
    <row r="96" spans="1:10" ht="18.75" customHeight="1">
      <c r="A96" s="108"/>
      <c r="B96" s="371"/>
      <c r="C96" s="373"/>
      <c r="D96" s="398" t="s">
        <v>343</v>
      </c>
      <c r="E96" s="381">
        <v>15</v>
      </c>
      <c r="F96" s="381" t="s">
        <v>101</v>
      </c>
      <c r="G96" s="419">
        <v>10</v>
      </c>
      <c r="H96" s="394">
        <f t="shared" si="7"/>
        <v>150</v>
      </c>
      <c r="I96" s="377"/>
      <c r="J96" s="111"/>
    </row>
    <row r="97" spans="1:10" ht="18.75" customHeight="1">
      <c r="A97" s="108"/>
      <c r="B97" s="371"/>
      <c r="C97" s="373"/>
      <c r="D97" s="374" t="s">
        <v>346</v>
      </c>
      <c r="E97" s="408">
        <v>25</v>
      </c>
      <c r="F97" s="409" t="s">
        <v>101</v>
      </c>
      <c r="G97" s="410">
        <v>10</v>
      </c>
      <c r="H97" s="376">
        <f>+E97*G97</f>
        <v>250</v>
      </c>
      <c r="I97" s="377"/>
      <c r="J97" s="111"/>
    </row>
    <row r="98" spans="1:10" ht="18.75" customHeight="1">
      <c r="A98" s="108"/>
      <c r="B98" s="371"/>
      <c r="C98" s="373"/>
      <c r="D98" s="374" t="s">
        <v>372</v>
      </c>
      <c r="E98" s="408">
        <v>10</v>
      </c>
      <c r="F98" s="409" t="s">
        <v>101</v>
      </c>
      <c r="G98" s="410">
        <v>150</v>
      </c>
      <c r="H98" s="376">
        <f>+E98*G98</f>
        <v>1500</v>
      </c>
      <c r="I98" s="377"/>
      <c r="J98" s="111"/>
    </row>
    <row r="99" spans="1:10" ht="18.75" customHeight="1">
      <c r="A99" s="108"/>
      <c r="B99" s="371"/>
      <c r="C99" s="373"/>
      <c r="D99" s="398"/>
      <c r="E99" s="381"/>
      <c r="F99" s="381"/>
      <c r="G99" s="419"/>
      <c r="H99" s="394" t="s">
        <v>297</v>
      </c>
      <c r="I99" s="435">
        <f>SUM(I77+I74+I70+I67+I53+I49+I44+I38+I33+I17+I10)</f>
        <v>32624</v>
      </c>
      <c r="J99" s="111"/>
    </row>
    <row r="100" spans="1:10" ht="18.75" customHeight="1">
      <c r="A100" s="108"/>
      <c r="B100" s="371"/>
      <c r="C100" s="373"/>
      <c r="D100" s="398"/>
      <c r="E100" s="381"/>
      <c r="F100" s="381"/>
      <c r="G100" s="419"/>
      <c r="H100" s="394"/>
      <c r="I100" s="377"/>
      <c r="J100" s="111"/>
    </row>
    <row r="101" spans="1:10" ht="18.75" customHeight="1">
      <c r="A101" s="108"/>
      <c r="B101" s="474"/>
      <c r="C101" s="475"/>
      <c r="D101" s="476"/>
      <c r="E101" s="477"/>
      <c r="F101" s="478"/>
      <c r="G101" s="479"/>
      <c r="H101" s="480"/>
      <c r="I101" s="481"/>
      <c r="J101" s="111"/>
    </row>
    <row r="102" spans="1:10" ht="18.75" customHeight="1">
      <c r="A102" s="108"/>
      <c r="B102" s="545" t="s">
        <v>376</v>
      </c>
      <c r="C102" s="546"/>
      <c r="D102" s="546"/>
      <c r="E102" s="546"/>
      <c r="F102" s="546"/>
      <c r="G102" s="546"/>
      <c r="H102" s="546"/>
      <c r="I102" s="547"/>
      <c r="J102" s="111"/>
    </row>
    <row r="103" spans="1:10" ht="6" customHeight="1">
      <c r="A103" s="108"/>
      <c r="B103" s="548"/>
      <c r="C103" s="549"/>
      <c r="D103" s="549"/>
      <c r="E103" s="549"/>
      <c r="F103" s="549"/>
      <c r="G103" s="549"/>
      <c r="H103" s="549"/>
      <c r="I103" s="550"/>
      <c r="J103" s="111"/>
    </row>
    <row r="104" spans="1:10" ht="39" customHeight="1">
      <c r="A104" s="108"/>
      <c r="B104" s="558" t="s">
        <v>378</v>
      </c>
      <c r="C104" s="559"/>
      <c r="D104" s="559"/>
      <c r="E104" s="559"/>
      <c r="F104" s="559"/>
      <c r="G104" s="559"/>
      <c r="H104" s="559"/>
      <c r="I104" s="560"/>
      <c r="J104" s="111"/>
    </row>
    <row r="105" spans="1:10" ht="18.75" customHeight="1">
      <c r="A105" s="108"/>
      <c r="B105" s="213" t="s">
        <v>76</v>
      </c>
      <c r="C105" s="214" t="s">
        <v>80</v>
      </c>
      <c r="D105" s="551" t="s">
        <v>25</v>
      </c>
      <c r="E105" s="553" t="s">
        <v>34</v>
      </c>
      <c r="F105" s="555" t="s">
        <v>26</v>
      </c>
      <c r="G105" s="359" t="s">
        <v>45</v>
      </c>
      <c r="H105" s="360" t="s">
        <v>112</v>
      </c>
      <c r="I105" s="361"/>
      <c r="J105" s="111"/>
    </row>
    <row r="106" spans="1:10" ht="18.75" customHeight="1" thickBot="1">
      <c r="A106" s="108"/>
      <c r="B106" s="215"/>
      <c r="C106" s="216" t="s">
        <v>81</v>
      </c>
      <c r="D106" s="552"/>
      <c r="E106" s="554"/>
      <c r="F106" s="556"/>
      <c r="G106" s="362" t="s">
        <v>46</v>
      </c>
      <c r="H106" s="363"/>
      <c r="I106" s="364" t="s">
        <v>52</v>
      </c>
      <c r="J106" s="111"/>
    </row>
    <row r="107" spans="1:10" ht="18.75" customHeight="1" thickTop="1">
      <c r="A107" s="108"/>
      <c r="B107" s="371"/>
      <c r="C107" s="384"/>
      <c r="D107" s="384"/>
      <c r="E107" s="386"/>
      <c r="F107" s="387"/>
      <c r="G107" s="388"/>
      <c r="H107" s="389" t="s">
        <v>296</v>
      </c>
      <c r="I107" s="385">
        <f>I99</f>
        <v>32624</v>
      </c>
      <c r="J107" s="111"/>
    </row>
    <row r="108" spans="1:10" ht="16.5" customHeight="1">
      <c r="A108" s="108"/>
      <c r="B108" s="371">
        <v>17</v>
      </c>
      <c r="C108" s="378">
        <v>54505</v>
      </c>
      <c r="D108" s="417" t="s">
        <v>225</v>
      </c>
      <c r="E108" s="408"/>
      <c r="F108" s="409"/>
      <c r="G108" s="410"/>
      <c r="H108" s="426"/>
      <c r="I108" s="380"/>
      <c r="J108" s="111"/>
    </row>
    <row r="109" spans="1:10" ht="30.75" customHeight="1">
      <c r="A109" s="108"/>
      <c r="B109" s="424"/>
      <c r="C109" s="373"/>
      <c r="D109" s="374" t="s">
        <v>359</v>
      </c>
      <c r="E109" s="408">
        <v>1</v>
      </c>
      <c r="F109" s="409" t="s">
        <v>101</v>
      </c>
      <c r="G109" s="459">
        <v>5300</v>
      </c>
      <c r="H109" s="502"/>
      <c r="I109" s="380">
        <f>+G109</f>
        <v>5300</v>
      </c>
      <c r="J109" s="212"/>
    </row>
    <row r="110" spans="1:10" ht="17.25" customHeight="1">
      <c r="A110" s="108"/>
      <c r="B110" s="371">
        <v>19</v>
      </c>
      <c r="C110" s="378">
        <v>55602</v>
      </c>
      <c r="D110" s="406" t="s">
        <v>248</v>
      </c>
      <c r="E110" s="427"/>
      <c r="F110" s="381"/>
      <c r="G110" s="428"/>
      <c r="H110" s="399"/>
      <c r="I110" s="397">
        <f>+H111</f>
        <v>700</v>
      </c>
      <c r="J110" s="212"/>
    </row>
    <row r="111" spans="1:10" ht="21.75" customHeight="1">
      <c r="A111" s="108"/>
      <c r="B111" s="424"/>
      <c r="C111" s="373"/>
      <c r="D111" s="400" t="s">
        <v>249</v>
      </c>
      <c r="E111" s="427">
        <v>1</v>
      </c>
      <c r="F111" s="381" t="s">
        <v>101</v>
      </c>
      <c r="G111" s="428">
        <v>700</v>
      </c>
      <c r="H111" s="399">
        <v>700</v>
      </c>
      <c r="I111" s="377"/>
      <c r="J111" s="212"/>
    </row>
    <row r="112" spans="1:10" ht="21" customHeight="1">
      <c r="A112" s="108"/>
      <c r="B112" s="424"/>
      <c r="C112" s="373"/>
      <c r="D112" s="374"/>
      <c r="E112" s="408"/>
      <c r="F112" s="409"/>
      <c r="G112" s="410"/>
      <c r="H112" s="471"/>
      <c r="I112" s="423"/>
      <c r="J112" s="212"/>
    </row>
    <row r="113" spans="1:10" ht="15.75" customHeight="1">
      <c r="A113" s="108"/>
      <c r="B113" s="371">
        <v>20</v>
      </c>
      <c r="C113" s="378">
        <v>55603</v>
      </c>
      <c r="D113" s="417" t="s">
        <v>252</v>
      </c>
      <c r="E113" s="408"/>
      <c r="F113" s="409"/>
      <c r="G113" s="410"/>
      <c r="H113" s="426"/>
      <c r="I113" s="380">
        <f>SUM(H114:H114)</f>
        <v>35</v>
      </c>
      <c r="J113" s="212"/>
    </row>
    <row r="114" spans="1:10" ht="37.5" customHeight="1">
      <c r="A114" s="108"/>
      <c r="B114" s="424"/>
      <c r="C114" s="373"/>
      <c r="D114" s="374" t="s">
        <v>292</v>
      </c>
      <c r="E114" s="408">
        <v>1</v>
      </c>
      <c r="F114" s="409" t="s">
        <v>234</v>
      </c>
      <c r="G114" s="410">
        <v>35</v>
      </c>
      <c r="H114" s="426">
        <f t="shared" ref="H114" si="12">G114*E114</f>
        <v>35</v>
      </c>
      <c r="I114" s="423"/>
      <c r="J114" s="212"/>
    </row>
    <row r="115" spans="1:10" ht="9" customHeight="1">
      <c r="A115" s="108"/>
      <c r="B115" s="424"/>
      <c r="C115" s="373"/>
      <c r="D115" s="374"/>
      <c r="E115" s="408"/>
      <c r="F115" s="409"/>
      <c r="G115" s="410"/>
      <c r="H115" s="426"/>
      <c r="I115" s="423"/>
      <c r="J115" s="212"/>
    </row>
    <row r="116" spans="1:10" ht="21.75" customHeight="1">
      <c r="A116" s="108"/>
      <c r="B116" s="371">
        <v>21</v>
      </c>
      <c r="C116" s="378">
        <v>55799</v>
      </c>
      <c r="D116" s="406" t="s">
        <v>241</v>
      </c>
      <c r="E116" s="407"/>
      <c r="F116" s="381"/>
      <c r="G116" s="382"/>
      <c r="H116" s="399"/>
      <c r="I116" s="434">
        <f>H117</f>
        <v>25000</v>
      </c>
      <c r="J116" s="212"/>
    </row>
    <row r="117" spans="1:10" ht="33" customHeight="1">
      <c r="A117" s="108"/>
      <c r="B117" s="424"/>
      <c r="C117" s="373"/>
      <c r="D117" s="492" t="s">
        <v>258</v>
      </c>
      <c r="E117" s="407">
        <v>1</v>
      </c>
      <c r="F117" s="381" t="s">
        <v>101</v>
      </c>
      <c r="G117" s="382">
        <v>25000</v>
      </c>
      <c r="H117" s="383">
        <f>G117*E117</f>
        <v>25000</v>
      </c>
      <c r="I117" s="380"/>
      <c r="J117" s="212"/>
    </row>
    <row r="118" spans="1:10" ht="32.25" customHeight="1">
      <c r="A118" s="108"/>
      <c r="B118" s="424"/>
      <c r="C118" s="373"/>
      <c r="D118" s="400"/>
      <c r="E118" s="580" t="s">
        <v>253</v>
      </c>
      <c r="F118" s="580"/>
      <c r="G118" s="580"/>
      <c r="H118" s="580"/>
      <c r="I118" s="495">
        <f>+I116+I113+I110+I108+I77+I74+I70+I67+I53+I49+I44+I38+I33+I17+I109</f>
        <v>59159</v>
      </c>
      <c r="J118" s="212"/>
    </row>
    <row r="119" spans="1:10" ht="21.75" customHeight="1" thickBot="1">
      <c r="A119" s="109"/>
      <c r="B119" s="430"/>
      <c r="C119" s="431"/>
      <c r="D119" s="431"/>
      <c r="E119" s="431"/>
      <c r="F119" s="431"/>
      <c r="G119" s="431"/>
      <c r="H119" s="431"/>
      <c r="I119" s="432"/>
      <c r="J119" s="212"/>
    </row>
    <row r="120" spans="1:10" ht="15" customHeight="1" thickTop="1">
      <c r="A120" s="109"/>
      <c r="B120" s="348"/>
      <c r="C120" s="350"/>
      <c r="D120" s="350"/>
      <c r="E120" s="350"/>
      <c r="F120" s="350"/>
      <c r="G120" s="350"/>
      <c r="H120" s="350"/>
      <c r="I120" s="350"/>
      <c r="J120" s="212"/>
    </row>
    <row r="121" spans="1:10" ht="34.5" customHeight="1">
      <c r="A121" s="109"/>
      <c r="B121" s="351"/>
      <c r="C121" s="345"/>
      <c r="D121" s="347" t="s">
        <v>274</v>
      </c>
      <c r="E121" s="345"/>
      <c r="F121" s="345"/>
      <c r="G121" s="345"/>
      <c r="H121" s="345"/>
      <c r="I121" s="349"/>
      <c r="J121" s="212"/>
    </row>
    <row r="122" spans="1:10" ht="13.5" customHeight="1">
      <c r="A122" s="109"/>
      <c r="B122" s="351"/>
      <c r="C122" s="345"/>
      <c r="D122" s="347"/>
      <c r="E122" s="352"/>
      <c r="F122" s="353"/>
      <c r="G122" s="353"/>
      <c r="H122" s="354"/>
      <c r="I122" s="349"/>
      <c r="J122" s="212"/>
    </row>
    <row r="123" spans="1:10" ht="22.5" customHeight="1">
      <c r="A123" s="109"/>
      <c r="B123" s="351"/>
      <c r="C123" s="345"/>
      <c r="D123" s="345"/>
      <c r="E123" s="570" t="s">
        <v>315</v>
      </c>
      <c r="F123" s="571"/>
      <c r="G123" s="571"/>
      <c r="H123" s="572"/>
      <c r="I123" s="355">
        <f>I13</f>
        <v>47956.33</v>
      </c>
      <c r="J123" s="212"/>
    </row>
    <row r="124" spans="1:10" ht="22.5" customHeight="1">
      <c r="A124" s="109"/>
      <c r="B124" s="351"/>
      <c r="C124" s="345"/>
      <c r="D124" s="345"/>
      <c r="E124" s="573" t="s">
        <v>314</v>
      </c>
      <c r="F124" s="574"/>
      <c r="G124" s="574"/>
      <c r="H124" s="575"/>
      <c r="I124" s="356">
        <f>I118</f>
        <v>59159</v>
      </c>
      <c r="J124" s="212"/>
    </row>
    <row r="125" spans="1:10" ht="8.25" customHeight="1">
      <c r="A125" s="109"/>
      <c r="B125" s="351"/>
      <c r="C125" s="345"/>
      <c r="D125" s="345"/>
      <c r="E125" s="346"/>
      <c r="F125" s="357"/>
      <c r="G125" s="357"/>
      <c r="H125" s="357"/>
      <c r="I125" s="358"/>
      <c r="J125" s="212"/>
    </row>
    <row r="126" spans="1:10" ht="22.5" customHeight="1">
      <c r="A126" s="109"/>
      <c r="B126" s="351"/>
      <c r="C126" s="345"/>
      <c r="D126" s="345"/>
      <c r="E126" s="576" t="s">
        <v>255</v>
      </c>
      <c r="F126" s="577"/>
      <c r="G126" s="577"/>
      <c r="H126" s="578"/>
      <c r="I126" s="496">
        <f>I123+I124</f>
        <v>107115.33</v>
      </c>
      <c r="J126" s="212"/>
    </row>
    <row r="127" spans="1:10" ht="17.25" thickBot="1">
      <c r="B127" s="218"/>
      <c r="C127" s="228"/>
      <c r="D127" s="463"/>
      <c r="E127" s="464"/>
      <c r="F127" s="465"/>
      <c r="G127" s="466"/>
      <c r="H127" s="231"/>
      <c r="I127" s="223"/>
      <c r="J127" s="111"/>
    </row>
    <row r="128" spans="1:10" ht="31.5" customHeight="1" thickBot="1">
      <c r="B128" s="218"/>
      <c r="C128" s="228"/>
      <c r="D128" s="234" t="s">
        <v>256</v>
      </c>
      <c r="E128" s="235"/>
      <c r="F128" s="568">
        <f>+I126</f>
        <v>107115.33</v>
      </c>
      <c r="G128" s="569"/>
      <c r="H128" s="231"/>
      <c r="I128" s="223"/>
      <c r="J128" s="111"/>
    </row>
    <row r="129" spans="2:10" ht="16.5">
      <c r="B129" s="218"/>
      <c r="C129" s="221"/>
      <c r="D129" s="232"/>
      <c r="E129" s="232"/>
      <c r="F129" s="233"/>
      <c r="G129" s="233"/>
      <c r="H129" s="222"/>
      <c r="I129" s="223"/>
      <c r="J129" s="111"/>
    </row>
    <row r="130" spans="2:10" ht="10.5" customHeight="1">
      <c r="B130" s="218"/>
      <c r="C130" s="221"/>
      <c r="D130" s="219"/>
      <c r="E130" s="219"/>
      <c r="F130" s="222"/>
      <c r="G130" s="222"/>
      <c r="H130" s="222"/>
      <c r="I130" s="223"/>
      <c r="J130" s="111"/>
    </row>
    <row r="131" spans="2:10" ht="16.5">
      <c r="B131" s="218"/>
      <c r="C131" s="227" t="s">
        <v>259</v>
      </c>
      <c r="D131" s="219"/>
      <c r="E131" s="219"/>
      <c r="F131" s="222"/>
      <c r="G131" s="222"/>
      <c r="H131" s="222"/>
      <c r="I131" s="223"/>
      <c r="J131" s="111"/>
    </row>
    <row r="132" spans="2:10" ht="10.5" customHeight="1">
      <c r="B132" s="218"/>
      <c r="C132" s="221"/>
      <c r="D132" s="219"/>
      <c r="E132" s="219"/>
      <c r="F132" s="222"/>
      <c r="G132" s="222"/>
      <c r="H132" s="222"/>
      <c r="I132" s="223"/>
      <c r="J132" s="111"/>
    </row>
    <row r="133" spans="2:10" ht="16.5">
      <c r="B133" s="218"/>
      <c r="C133" s="221"/>
      <c r="D133" s="219"/>
      <c r="E133" s="219"/>
      <c r="F133" s="222"/>
      <c r="G133" s="222"/>
      <c r="H133" s="222"/>
      <c r="I133" s="223"/>
      <c r="J133" s="111"/>
    </row>
    <row r="134" spans="2:10" ht="16.5">
      <c r="B134" s="218"/>
      <c r="C134" s="221"/>
      <c r="D134" s="219"/>
      <c r="E134" s="219"/>
      <c r="F134" s="222"/>
      <c r="G134" s="222"/>
      <c r="H134" s="222"/>
      <c r="I134" s="223"/>
      <c r="J134" s="111"/>
    </row>
    <row r="135" spans="2:10" ht="16.5">
      <c r="B135" s="218"/>
      <c r="C135" s="221"/>
      <c r="D135" s="217" t="s">
        <v>250</v>
      </c>
      <c r="E135" s="219"/>
      <c r="F135" s="222"/>
      <c r="G135" s="222"/>
      <c r="H135" s="222"/>
      <c r="I135" s="223"/>
      <c r="J135" s="111"/>
    </row>
    <row r="136" spans="2:10" ht="16.5">
      <c r="B136" s="218"/>
      <c r="C136" s="221"/>
      <c r="D136" s="227" t="s">
        <v>337</v>
      </c>
      <c r="E136" s="219"/>
      <c r="F136" s="222"/>
      <c r="G136" s="222"/>
      <c r="H136" s="222"/>
      <c r="I136" s="223"/>
      <c r="J136" s="111"/>
    </row>
    <row r="137" spans="2:10" ht="6.75" customHeight="1">
      <c r="B137" s="224"/>
      <c r="C137" s="225"/>
      <c r="D137" s="225"/>
      <c r="E137" s="225"/>
      <c r="F137" s="225"/>
      <c r="G137" s="225"/>
      <c r="H137" s="225"/>
      <c r="I137" s="226"/>
      <c r="J137" s="301"/>
    </row>
    <row r="138" spans="2:10" ht="15">
      <c r="B138" s="178"/>
      <c r="C138" s="178"/>
      <c r="D138" s="178"/>
      <c r="E138" s="178"/>
      <c r="F138" s="178"/>
      <c r="G138" s="178"/>
      <c r="H138" s="178"/>
      <c r="I138" s="178"/>
    </row>
    <row r="139" spans="2:10" ht="15">
      <c r="B139" s="178"/>
      <c r="C139" s="178"/>
      <c r="D139" s="178"/>
      <c r="E139" s="178"/>
      <c r="F139" s="178"/>
      <c r="G139" s="178"/>
      <c r="H139" s="178"/>
      <c r="I139" s="178"/>
    </row>
    <row r="140" spans="2:10" ht="15">
      <c r="B140" s="178"/>
      <c r="C140" s="178"/>
      <c r="D140" s="178"/>
      <c r="E140" s="178"/>
      <c r="F140" s="178"/>
      <c r="G140" s="178"/>
      <c r="H140" s="178"/>
      <c r="I140" s="178"/>
    </row>
    <row r="141" spans="2:10" ht="15">
      <c r="B141" s="178"/>
      <c r="C141" s="178"/>
      <c r="D141" s="178"/>
      <c r="E141" s="178"/>
      <c r="F141" s="178"/>
      <c r="G141" s="178"/>
      <c r="H141" s="178"/>
      <c r="I141" s="178"/>
    </row>
  </sheetData>
  <mergeCells count="31">
    <mergeCell ref="D67:E67"/>
    <mergeCell ref="E65:E66"/>
    <mergeCell ref="F65:F66"/>
    <mergeCell ref="B62:I63"/>
    <mergeCell ref="B64:I64"/>
    <mergeCell ref="D65:D66"/>
    <mergeCell ref="F128:G128"/>
    <mergeCell ref="E123:H123"/>
    <mergeCell ref="E124:H124"/>
    <mergeCell ref="E126:H126"/>
    <mergeCell ref="D70:E70"/>
    <mergeCell ref="E118:H118"/>
    <mergeCell ref="B102:I103"/>
    <mergeCell ref="B104:I104"/>
    <mergeCell ref="D105:D106"/>
    <mergeCell ref="E105:E106"/>
    <mergeCell ref="F105:F106"/>
    <mergeCell ref="D11:F11"/>
    <mergeCell ref="D12:F12"/>
    <mergeCell ref="B15:I16"/>
    <mergeCell ref="B1:I2"/>
    <mergeCell ref="B3:I3"/>
    <mergeCell ref="F4:F5"/>
    <mergeCell ref="D4:D5"/>
    <mergeCell ref="E4:E5"/>
    <mergeCell ref="B27:I28"/>
    <mergeCell ref="D30:D31"/>
    <mergeCell ref="E30:E31"/>
    <mergeCell ref="F30:F31"/>
    <mergeCell ref="E13:H13"/>
    <mergeCell ref="B29:I29"/>
  </mergeCells>
  <phoneticPr fontId="7" type="noConversion"/>
  <pageMargins left="0.43307086614173229" right="0.23622047244094491" top="0.39370078740157483" bottom="0.19685039370078741" header="0" footer="0"/>
  <pageSetup scale="85"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K79"/>
  <sheetViews>
    <sheetView tabSelected="1" topLeftCell="A16" zoomScaleNormal="75" workbookViewId="0">
      <selection activeCell="K62" sqref="K62"/>
    </sheetView>
  </sheetViews>
  <sheetFormatPr baseColWidth="10" defaultColWidth="9.140625" defaultRowHeight="12.75"/>
  <cols>
    <col min="1" max="1" width="3.7109375" customWidth="1"/>
    <col min="2" max="2" width="4.42578125" customWidth="1"/>
    <col min="3" max="3" width="42" customWidth="1"/>
    <col min="4" max="4" width="18.5703125" customWidth="1"/>
    <col min="5" max="5" width="18.5703125" style="38" customWidth="1"/>
    <col min="6" max="6" width="19.5703125" bestFit="1" customWidth="1"/>
    <col min="7" max="7" width="5.5703125" style="38" customWidth="1"/>
    <col min="8" max="8" width="2.42578125" style="38" customWidth="1"/>
    <col min="9" max="9" width="15" style="38" customWidth="1"/>
    <col min="10" max="10" width="2.42578125" customWidth="1"/>
    <col min="11" max="11" width="14.42578125" style="38" customWidth="1"/>
    <col min="12" max="12" width="5.5703125" customWidth="1"/>
    <col min="13" max="13" width="3.140625" customWidth="1"/>
  </cols>
  <sheetData>
    <row r="1" spans="1:8" ht="3" customHeight="1">
      <c r="A1" s="582" t="s">
        <v>266</v>
      </c>
      <c r="B1" s="583"/>
      <c r="C1" s="583"/>
      <c r="D1" s="583"/>
      <c r="E1" s="583"/>
      <c r="F1" s="583"/>
      <c r="G1" s="583"/>
      <c r="H1" s="584"/>
    </row>
    <row r="2" spans="1:8" ht="6" customHeight="1">
      <c r="A2" s="582"/>
      <c r="B2" s="583"/>
      <c r="C2" s="583"/>
      <c r="D2" s="583"/>
      <c r="E2" s="583"/>
      <c r="F2" s="583"/>
      <c r="G2" s="583"/>
      <c r="H2" s="584"/>
    </row>
    <row r="3" spans="1:8">
      <c r="A3" s="585"/>
      <c r="B3" s="586"/>
      <c r="C3" s="586"/>
      <c r="D3" s="586"/>
      <c r="E3" s="586"/>
      <c r="F3" s="586"/>
      <c r="G3" s="586"/>
      <c r="H3" s="587"/>
    </row>
    <row r="4" spans="1:8" ht="13.5">
      <c r="A4" s="122"/>
      <c r="B4" s="123"/>
      <c r="C4" s="101"/>
      <c r="D4" s="124"/>
      <c r="E4" s="124"/>
      <c r="F4" s="124"/>
      <c r="G4" s="101"/>
      <c r="H4" s="122"/>
    </row>
    <row r="5" spans="1:8" ht="16.5">
      <c r="A5" s="125"/>
      <c r="B5" s="126" t="s">
        <v>53</v>
      </c>
      <c r="C5" s="127" t="s">
        <v>54</v>
      </c>
      <c r="D5" s="124"/>
      <c r="E5" s="124"/>
      <c r="F5" s="124"/>
      <c r="G5" s="101"/>
      <c r="H5" s="125"/>
    </row>
    <row r="6" spans="1:8" ht="9" customHeight="1">
      <c r="A6" s="125"/>
      <c r="B6" s="123"/>
      <c r="C6" s="101"/>
      <c r="D6" s="124"/>
      <c r="E6" s="124"/>
      <c r="F6" s="124"/>
      <c r="G6" s="101"/>
      <c r="H6" s="125"/>
    </row>
    <row r="7" spans="1:8" ht="13.5">
      <c r="A7" s="125"/>
      <c r="B7" s="123"/>
      <c r="C7" s="101" t="s">
        <v>55</v>
      </c>
      <c r="D7" s="124"/>
      <c r="E7" s="124"/>
      <c r="F7" s="124"/>
      <c r="G7" s="101"/>
      <c r="H7" s="125"/>
    </row>
    <row r="8" spans="1:8" ht="9" customHeight="1">
      <c r="A8" s="125"/>
      <c r="B8" s="123"/>
      <c r="C8" s="101"/>
      <c r="D8" s="124"/>
      <c r="E8" s="124"/>
      <c r="F8" s="124"/>
      <c r="G8" s="101"/>
      <c r="H8" s="125"/>
    </row>
    <row r="9" spans="1:8" ht="16.5">
      <c r="A9" s="125"/>
      <c r="B9" s="126" t="s">
        <v>56</v>
      </c>
      <c r="C9" s="127" t="s">
        <v>117</v>
      </c>
      <c r="D9" s="129"/>
      <c r="E9" s="129"/>
      <c r="F9" s="129"/>
      <c r="G9" s="128"/>
      <c r="H9" s="125"/>
    </row>
    <row r="10" spans="1:8" ht="7.5" customHeight="1">
      <c r="A10" s="125"/>
      <c r="B10" s="123"/>
      <c r="C10" s="101"/>
      <c r="D10" s="124"/>
      <c r="E10" s="124"/>
      <c r="F10" s="124"/>
      <c r="G10" s="101"/>
      <c r="H10" s="125"/>
    </row>
    <row r="11" spans="1:8" ht="21" customHeight="1">
      <c r="A11" s="125"/>
      <c r="B11" s="126" t="s">
        <v>57</v>
      </c>
      <c r="C11" s="127" t="s">
        <v>118</v>
      </c>
      <c r="D11" s="588" t="str">
        <f>PORTADA!D14</f>
        <v>Gestión de Riesgos y Desastres del Municipio de Nejapa - 2021 -</v>
      </c>
      <c r="E11" s="588"/>
      <c r="F11" s="588"/>
      <c r="G11" s="588"/>
      <c r="H11" s="125"/>
    </row>
    <row r="12" spans="1:8" ht="11.25" customHeight="1">
      <c r="A12" s="125"/>
      <c r="B12" s="123"/>
      <c r="C12" s="101"/>
      <c r="D12" s="130"/>
      <c r="E12" s="124"/>
      <c r="F12" s="124"/>
      <c r="G12" s="101"/>
      <c r="H12" s="125"/>
    </row>
    <row r="13" spans="1:8" ht="16.5">
      <c r="A13" s="125"/>
      <c r="B13" s="126" t="s">
        <v>58</v>
      </c>
      <c r="C13" s="127" t="s">
        <v>59</v>
      </c>
      <c r="D13" s="127" t="s">
        <v>303</v>
      </c>
      <c r="E13" s="132"/>
      <c r="F13" s="132"/>
      <c r="G13" s="133"/>
      <c r="H13" s="134"/>
    </row>
    <row r="14" spans="1:8" ht="15" thickBot="1">
      <c r="A14" s="125"/>
      <c r="B14" s="123"/>
      <c r="C14" s="101"/>
      <c r="D14" s="132"/>
      <c r="E14" s="132"/>
      <c r="F14" s="132"/>
      <c r="G14" s="133"/>
      <c r="H14" s="125"/>
    </row>
    <row r="15" spans="1:8" ht="13.5">
      <c r="A15" s="125"/>
      <c r="B15" s="135"/>
      <c r="C15" s="136"/>
      <c r="D15" s="137"/>
      <c r="E15" s="137"/>
      <c r="F15" s="137"/>
      <c r="G15" s="136"/>
      <c r="H15" s="125"/>
    </row>
    <row r="16" spans="1:8" ht="16.5">
      <c r="A16" s="125"/>
      <c r="B16" s="126" t="s">
        <v>60</v>
      </c>
      <c r="C16" s="127" t="s">
        <v>61</v>
      </c>
      <c r="D16" s="124"/>
      <c r="E16" s="124"/>
      <c r="F16" s="124"/>
      <c r="G16" s="101"/>
      <c r="H16" s="125"/>
    </row>
    <row r="17" spans="1:8" ht="14.25" thickBot="1">
      <c r="A17" s="125"/>
      <c r="B17" s="138"/>
      <c r="C17" s="101"/>
      <c r="D17" s="124"/>
      <c r="E17" s="124"/>
      <c r="F17" s="306"/>
      <c r="G17" s="101"/>
      <c r="H17" s="125"/>
    </row>
    <row r="18" spans="1:8" ht="13.5">
      <c r="A18" s="125"/>
      <c r="B18" s="138"/>
      <c r="C18" s="589" t="s">
        <v>71</v>
      </c>
      <c r="D18" s="309" t="s">
        <v>103</v>
      </c>
      <c r="E18" s="304" t="s">
        <v>103</v>
      </c>
      <c r="F18" s="304"/>
      <c r="G18" s="307"/>
      <c r="H18" s="125"/>
    </row>
    <row r="19" spans="1:8" ht="14.25" thickBot="1">
      <c r="A19" s="125"/>
      <c r="B19" s="138"/>
      <c r="C19" s="590"/>
      <c r="D19" s="308" t="s">
        <v>263</v>
      </c>
      <c r="E19" s="308" t="s">
        <v>251</v>
      </c>
      <c r="F19" s="269" t="s">
        <v>264</v>
      </c>
      <c r="G19" s="307"/>
      <c r="H19" s="125"/>
    </row>
    <row r="20" spans="1:8" ht="18" customHeight="1">
      <c r="A20" s="125"/>
      <c r="B20" s="138"/>
      <c r="C20" s="287" t="str">
        <f>PRESUPUESTO!D17</f>
        <v>Productos Textiles y Vestuario</v>
      </c>
      <c r="D20" s="310">
        <f>PRESUPUESTO!I17</f>
        <v>1730</v>
      </c>
      <c r="E20" s="310">
        <v>0</v>
      </c>
      <c r="F20" s="311">
        <v>0</v>
      </c>
      <c r="G20" s="101"/>
      <c r="H20" s="125"/>
    </row>
    <row r="21" spans="1:8" ht="18" customHeight="1">
      <c r="A21" s="125"/>
      <c r="B21" s="139"/>
      <c r="C21" s="287" t="str">
        <f>PRESUPUESTO!D33</f>
        <v>Producto de cuero y caucho</v>
      </c>
      <c r="D21" s="310">
        <f>PRESUPUESTO!I33</f>
        <v>2000</v>
      </c>
      <c r="E21" s="310">
        <v>0</v>
      </c>
      <c r="F21" s="311">
        <v>0</v>
      </c>
      <c r="G21" s="140"/>
      <c r="H21" s="125"/>
    </row>
    <row r="22" spans="1:8" ht="18" customHeight="1">
      <c r="A22" s="125"/>
      <c r="B22" s="139"/>
      <c r="C22" s="330" t="str">
        <f>PRESUPUESTO!D38</f>
        <v>Productos Químicos</v>
      </c>
      <c r="D22" s="310">
        <f>PRESUPUESTO!I38</f>
        <v>1099</v>
      </c>
      <c r="E22" s="310">
        <v>0</v>
      </c>
      <c r="F22" s="311">
        <v>0</v>
      </c>
      <c r="G22" s="140"/>
      <c r="H22" s="125"/>
    </row>
    <row r="23" spans="1:8" ht="18" customHeight="1">
      <c r="A23" s="125"/>
      <c r="B23" s="139"/>
      <c r="C23" s="330" t="str">
        <f>PRESUPUESTO!D44</f>
        <v>Productos Farmaceúticos</v>
      </c>
      <c r="D23" s="310">
        <f>PRESUPUESTO!I44</f>
        <v>1065</v>
      </c>
      <c r="E23" s="310">
        <v>0</v>
      </c>
      <c r="F23" s="311">
        <v>0</v>
      </c>
      <c r="G23" s="140"/>
      <c r="H23" s="125"/>
    </row>
    <row r="24" spans="1:8" ht="18" customHeight="1">
      <c r="A24" s="125"/>
      <c r="B24" s="139"/>
      <c r="C24" s="330" t="str">
        <f>PRESUPUESTO!D49</f>
        <v>Llantas y neúmaticos</v>
      </c>
      <c r="D24" s="310">
        <f>PRESUPUESTO!I49</f>
        <v>480</v>
      </c>
      <c r="E24" s="310">
        <v>0</v>
      </c>
      <c r="F24" s="311">
        <v>0</v>
      </c>
      <c r="G24" s="140"/>
      <c r="H24" s="125"/>
    </row>
    <row r="25" spans="1:8" ht="18" customHeight="1">
      <c r="A25" s="125"/>
      <c r="B25" s="139"/>
      <c r="C25" s="330" t="str">
        <f>PRESUPUESTO!D53</f>
        <v>Combustible y lubricantes</v>
      </c>
      <c r="D25" s="310">
        <f>PRESUPUESTO!I53</f>
        <v>8115</v>
      </c>
      <c r="E25" s="310">
        <v>0</v>
      </c>
      <c r="F25" s="311">
        <v>0</v>
      </c>
      <c r="G25" s="140"/>
      <c r="H25" s="125"/>
    </row>
    <row r="26" spans="1:8" ht="30.6" customHeight="1">
      <c r="A26" s="125"/>
      <c r="B26" s="139"/>
      <c r="C26" s="329" t="str">
        <f>PRESUPUESTO!D67</f>
        <v xml:space="preserve">Mantenimiento y reparacion de vehiculos </v>
      </c>
      <c r="D26" s="472">
        <f>PRESUPUESTO!I67</f>
        <v>3800</v>
      </c>
      <c r="E26" s="310">
        <v>0</v>
      </c>
      <c r="F26" s="311">
        <v>0</v>
      </c>
      <c r="G26" s="140"/>
      <c r="H26" s="125"/>
    </row>
    <row r="27" spans="1:8" ht="33" customHeight="1">
      <c r="A27" s="125"/>
      <c r="B27" s="139"/>
      <c r="C27" s="332" t="str">
        <f>PRESUPUESTO!D70</f>
        <v>Impresiones, publicaciones y reproduciones</v>
      </c>
      <c r="D27" s="310">
        <f>PRESUPUESTO!I70</f>
        <v>110</v>
      </c>
      <c r="E27" s="310">
        <v>0</v>
      </c>
      <c r="F27" s="311">
        <v>0</v>
      </c>
      <c r="G27" s="140"/>
      <c r="H27" s="125"/>
    </row>
    <row r="28" spans="1:8" ht="18" customHeight="1">
      <c r="A28" s="125"/>
      <c r="B28" s="139"/>
      <c r="C28" s="330" t="str">
        <f>PRESUPUESTO!D74</f>
        <v>Atenciones Oficiales</v>
      </c>
      <c r="D28" s="310">
        <f>PRESUPUESTO!I74</f>
        <v>800</v>
      </c>
      <c r="E28" s="310">
        <v>0</v>
      </c>
      <c r="F28" s="311">
        <v>0</v>
      </c>
      <c r="G28" s="140"/>
      <c r="H28" s="125"/>
    </row>
    <row r="29" spans="1:8" ht="18" customHeight="1">
      <c r="A29" s="125"/>
      <c r="B29" s="139"/>
      <c r="C29" s="330" t="str">
        <f>PRESUPUESTO!D77</f>
        <v xml:space="preserve">Herramientas,repuestos y accesorios </v>
      </c>
      <c r="D29" s="310">
        <f>PRESUPUESTO!I77</f>
        <v>8925</v>
      </c>
      <c r="E29" s="310">
        <v>0</v>
      </c>
      <c r="F29" s="311">
        <v>0</v>
      </c>
      <c r="G29" s="140"/>
      <c r="H29" s="125"/>
    </row>
    <row r="30" spans="1:8" ht="18" customHeight="1">
      <c r="A30" s="125"/>
      <c r="B30" s="139"/>
      <c r="C30" s="287" t="str">
        <f>PRESUPUESTO!D108</f>
        <v xml:space="preserve">Servicios de Capacitacion </v>
      </c>
      <c r="D30" s="310">
        <v>5300</v>
      </c>
      <c r="E30" s="310">
        <v>0</v>
      </c>
      <c r="F30" s="311">
        <v>0</v>
      </c>
      <c r="G30" s="140"/>
      <c r="H30" s="125"/>
    </row>
    <row r="31" spans="1:8" ht="18" customHeight="1">
      <c r="A31" s="125"/>
      <c r="B31" s="139"/>
      <c r="C31" s="330" t="str">
        <f>PRESUPUESTO!D110</f>
        <v>Primas y Gastos de Seguros de Bienes</v>
      </c>
      <c r="D31" s="310">
        <f>PRESUPUESTO!I110</f>
        <v>700</v>
      </c>
      <c r="E31" s="310">
        <v>0</v>
      </c>
      <c r="F31" s="311">
        <v>0</v>
      </c>
      <c r="G31" s="140"/>
      <c r="H31" s="125"/>
    </row>
    <row r="32" spans="1:8" ht="18" customHeight="1">
      <c r="A32" s="125"/>
      <c r="B32" s="139"/>
      <c r="C32" s="287" t="str">
        <f>PRESUPUESTO!D113</f>
        <v>Comisiones y Gastos Bancario</v>
      </c>
      <c r="D32" s="310">
        <f>PRESUPUESTO!I113</f>
        <v>35</v>
      </c>
      <c r="E32" s="310">
        <v>0</v>
      </c>
      <c r="F32" s="311">
        <v>0</v>
      </c>
      <c r="G32" s="140"/>
      <c r="H32" s="125"/>
    </row>
    <row r="33" spans="1:8" ht="18" customHeight="1" thickBot="1">
      <c r="A33" s="125"/>
      <c r="B33" s="139"/>
      <c r="C33" s="332" t="str">
        <f>PRESUPUESTO!D116</f>
        <v>Gastos diversos</v>
      </c>
      <c r="D33" s="310">
        <f>PRESUPUESTO!I116</f>
        <v>25000</v>
      </c>
      <c r="E33" s="310">
        <v>0</v>
      </c>
      <c r="F33" s="311">
        <v>0</v>
      </c>
      <c r="G33" s="140"/>
      <c r="H33" s="125"/>
    </row>
    <row r="34" spans="1:8" ht="21" customHeight="1" thickBot="1">
      <c r="A34" s="125"/>
      <c r="B34" s="141"/>
      <c r="C34" s="331" t="s">
        <v>119</v>
      </c>
      <c r="D34" s="288">
        <f>SUM(D20:D33)</f>
        <v>59159</v>
      </c>
      <c r="E34" s="289">
        <f>SUM(E21:E33)</f>
        <v>0</v>
      </c>
      <c r="F34" s="290">
        <f>SUM(F20:F33)</f>
        <v>0</v>
      </c>
      <c r="G34" s="101"/>
      <c r="H34" s="125"/>
    </row>
    <row r="35" spans="1:8" ht="16.5">
      <c r="A35" s="125"/>
      <c r="B35" s="138"/>
      <c r="C35" s="101"/>
      <c r="D35" s="131"/>
      <c r="E35" s="131"/>
      <c r="F35" s="131"/>
      <c r="G35" s="142"/>
      <c r="H35" s="125"/>
    </row>
    <row r="36" spans="1:8" ht="16.5">
      <c r="A36" s="125"/>
      <c r="B36" s="138"/>
      <c r="C36" s="101"/>
      <c r="D36" s="131"/>
      <c r="E36" s="131"/>
      <c r="F36" s="131"/>
      <c r="G36" s="142"/>
      <c r="H36" s="125"/>
    </row>
    <row r="37" spans="1:8" ht="8.25" customHeight="1">
      <c r="A37" s="125"/>
      <c r="B37" s="138"/>
      <c r="C37" s="101"/>
      <c r="D37" s="467"/>
      <c r="E37" s="131"/>
      <c r="F37" s="131"/>
      <c r="G37" s="142"/>
      <c r="H37" s="125"/>
    </row>
    <row r="38" spans="1:8" ht="16.5">
      <c r="A38" s="125"/>
      <c r="B38" s="138"/>
      <c r="C38" s="101"/>
      <c r="D38" s="131"/>
      <c r="E38" s="131"/>
      <c r="F38" s="131"/>
      <c r="G38" s="142"/>
      <c r="H38" s="125"/>
    </row>
    <row r="39" spans="1:8" ht="13.5">
      <c r="A39" s="125"/>
      <c r="B39" s="138"/>
      <c r="C39" s="101"/>
      <c r="D39" s="124"/>
      <c r="E39" s="124"/>
      <c r="F39" s="124"/>
      <c r="G39" s="101"/>
      <c r="H39" s="125"/>
    </row>
    <row r="40" spans="1:8" ht="15">
      <c r="A40" s="125"/>
      <c r="B40" s="138"/>
      <c r="C40" s="143" t="s">
        <v>321</v>
      </c>
      <c r="D40" s="591"/>
      <c r="E40" s="591"/>
      <c r="F40" s="592" t="s">
        <v>320</v>
      </c>
      <c r="G40" s="592"/>
      <c r="H40" s="125"/>
    </row>
    <row r="41" spans="1:8" ht="13.5">
      <c r="A41" s="125"/>
      <c r="B41" s="138"/>
      <c r="C41" s="101" t="s">
        <v>304</v>
      </c>
      <c r="D41" s="124" t="s">
        <v>120</v>
      </c>
      <c r="E41" s="124"/>
      <c r="F41" s="592" t="s">
        <v>66</v>
      </c>
      <c r="G41" s="592"/>
      <c r="H41" s="125"/>
    </row>
    <row r="42" spans="1:8" ht="13.5">
      <c r="A42" s="125"/>
      <c r="B42" s="138"/>
      <c r="C42" s="144"/>
      <c r="D42" s="145"/>
      <c r="E42" s="145"/>
      <c r="F42" s="146"/>
      <c r="G42" s="146"/>
      <c r="H42" s="125"/>
    </row>
    <row r="43" spans="1:8" ht="13.5">
      <c r="A43" s="122"/>
      <c r="B43" s="147"/>
      <c r="C43" s="147"/>
      <c r="D43" s="148"/>
      <c r="E43" s="148"/>
      <c r="F43" s="148"/>
      <c r="G43" s="147"/>
      <c r="H43" s="122"/>
    </row>
    <row r="44" spans="1:8" ht="16.5">
      <c r="A44" s="125"/>
      <c r="B44" s="149" t="s">
        <v>62</v>
      </c>
      <c r="C44" s="149" t="s">
        <v>121</v>
      </c>
      <c r="D44" s="151"/>
      <c r="E44" s="151"/>
      <c r="F44" s="151"/>
      <c r="G44" s="150"/>
      <c r="H44" s="125"/>
    </row>
    <row r="45" spans="1:8" ht="13.5">
      <c r="A45" s="152"/>
      <c r="B45" s="153"/>
      <c r="C45" s="153"/>
      <c r="D45" s="154"/>
      <c r="E45" s="154"/>
      <c r="F45" s="154"/>
      <c r="G45" s="153"/>
      <c r="H45" s="152"/>
    </row>
    <row r="46" spans="1:8">
      <c r="D46" t="s">
        <v>43</v>
      </c>
    </row>
    <row r="48" spans="1:8">
      <c r="B48" s="278"/>
      <c r="G48" s="276"/>
      <c r="H48" s="276"/>
    </row>
    <row r="49" spans="2:8" ht="27" customHeight="1">
      <c r="B49" s="278"/>
      <c r="G49" s="276"/>
      <c r="H49" s="276"/>
    </row>
    <row r="50" spans="2:8" ht="16.5">
      <c r="B50" s="279"/>
      <c r="C50" s="270"/>
      <c r="D50" s="271"/>
      <c r="E50" s="271"/>
      <c r="F50" s="271"/>
      <c r="G50" s="276"/>
      <c r="H50" s="276"/>
    </row>
    <row r="51" spans="2:8" ht="16.5">
      <c r="B51" s="279"/>
      <c r="C51" s="270"/>
      <c r="D51" s="271"/>
      <c r="E51" s="271"/>
      <c r="F51" s="271"/>
      <c r="G51" s="276"/>
      <c r="H51" s="276"/>
    </row>
    <row r="52" spans="2:8" ht="16.5">
      <c r="B52" s="279"/>
      <c r="C52" s="270"/>
      <c r="D52" s="271"/>
      <c r="E52" s="271"/>
      <c r="F52" s="271"/>
      <c r="G52" s="276"/>
      <c r="H52" s="276"/>
    </row>
    <row r="53" spans="2:8" ht="16.5">
      <c r="B53" s="280" t="s">
        <v>60</v>
      </c>
      <c r="C53" s="272" t="s">
        <v>61</v>
      </c>
      <c r="D53" s="274"/>
      <c r="E53" s="274"/>
      <c r="F53" s="274"/>
      <c r="G53" s="276"/>
      <c r="H53" s="276"/>
    </row>
    <row r="54" spans="2:8" ht="16.5">
      <c r="B54" s="281"/>
      <c r="C54" s="272"/>
      <c r="D54" s="274"/>
      <c r="E54" s="274"/>
      <c r="F54" s="274"/>
      <c r="G54" s="276"/>
      <c r="H54" s="276"/>
    </row>
    <row r="55" spans="2:8" ht="14.25" thickBot="1">
      <c r="B55" s="282"/>
      <c r="C55" s="273"/>
      <c r="D55" s="274"/>
      <c r="E55" s="274"/>
      <c r="F55" s="274"/>
      <c r="G55" s="276"/>
      <c r="H55" s="276"/>
    </row>
    <row r="56" spans="2:8" ht="13.5">
      <c r="B56" s="282"/>
      <c r="C56" s="589" t="s">
        <v>71</v>
      </c>
      <c r="D56" s="304" t="s">
        <v>116</v>
      </c>
      <c r="E56" s="304" t="s">
        <v>116</v>
      </c>
      <c r="F56" s="593" t="s">
        <v>264</v>
      </c>
      <c r="G56" s="276"/>
      <c r="H56" s="276"/>
    </row>
    <row r="57" spans="2:8" ht="14.25" thickBot="1">
      <c r="B57" s="282"/>
      <c r="C57" s="590"/>
      <c r="D57" s="305" t="s">
        <v>263</v>
      </c>
      <c r="E57" s="269" t="s">
        <v>265</v>
      </c>
      <c r="F57" s="594"/>
      <c r="G57" s="276"/>
      <c r="H57" s="276"/>
    </row>
    <row r="58" spans="2:8" ht="41.25" customHeight="1">
      <c r="B58" s="283"/>
      <c r="C58" s="447" t="s">
        <v>302</v>
      </c>
      <c r="D58" s="448">
        <f>PRESUPUESTO!I7</f>
        <v>34571.25</v>
      </c>
      <c r="E58" s="448">
        <v>0</v>
      </c>
      <c r="F58" s="449">
        <f t="shared" ref="F58:F60" si="0">E58+D58</f>
        <v>34571.25</v>
      </c>
      <c r="G58" s="277"/>
      <c r="H58" s="276"/>
    </row>
    <row r="59" spans="2:8" ht="30.75" customHeight="1">
      <c r="B59" s="283"/>
      <c r="C59" s="333" t="s">
        <v>379</v>
      </c>
      <c r="D59" s="450">
        <v>0</v>
      </c>
      <c r="E59" s="450">
        <f>+PRESUPUESTO!I8</f>
        <v>2475</v>
      </c>
      <c r="F59" s="451">
        <f t="shared" si="0"/>
        <v>2475</v>
      </c>
      <c r="G59" s="276"/>
      <c r="H59" s="276"/>
    </row>
    <row r="60" spans="2:8" ht="41.25" customHeight="1">
      <c r="B60" s="283"/>
      <c r="C60" s="334" t="s">
        <v>380</v>
      </c>
      <c r="D60" s="450">
        <f>PRESUPUESTO!I9</f>
        <v>792.25</v>
      </c>
      <c r="E60" s="450"/>
      <c r="F60" s="451">
        <f t="shared" si="0"/>
        <v>792.25</v>
      </c>
      <c r="G60" s="276"/>
      <c r="H60" s="276"/>
    </row>
    <row r="61" spans="2:8" ht="32.25" customHeight="1">
      <c r="B61" s="283"/>
      <c r="C61" s="287" t="s">
        <v>300</v>
      </c>
      <c r="D61" s="450">
        <f>PRESUPUESTO!I11</f>
        <v>2938.55</v>
      </c>
      <c r="E61" s="450"/>
      <c r="F61" s="451">
        <f t="shared" ref="F61:F62" si="1">E61+D61</f>
        <v>2938.55</v>
      </c>
      <c r="G61" s="276"/>
      <c r="H61" s="276"/>
    </row>
    <row r="62" spans="2:8" ht="30" customHeight="1" thickBot="1">
      <c r="B62" s="283"/>
      <c r="C62" s="445" t="s">
        <v>301</v>
      </c>
      <c r="D62" s="450">
        <f>PRESUPUESTO!I12</f>
        <v>2679.28</v>
      </c>
      <c r="E62" s="450"/>
      <c r="F62" s="451">
        <f t="shared" si="1"/>
        <v>2679.28</v>
      </c>
      <c r="G62" s="276"/>
      <c r="H62" s="276"/>
    </row>
    <row r="63" spans="2:8" ht="23.25" customHeight="1" thickBot="1">
      <c r="B63" s="284"/>
      <c r="C63" s="291"/>
      <c r="D63" s="446">
        <f>+D62+D61+D60+D58</f>
        <v>40981.33</v>
      </c>
      <c r="E63" s="303">
        <f>SUM(E58:E62)</f>
        <v>2475</v>
      </c>
      <c r="F63" s="292">
        <f>SUM(F58:F62)</f>
        <v>43456.33</v>
      </c>
      <c r="G63" s="277"/>
      <c r="H63" s="125"/>
    </row>
    <row r="64" spans="2:8" ht="14.25">
      <c r="B64" s="282"/>
      <c r="C64" s="273"/>
      <c r="D64" s="275"/>
      <c r="E64" s="275"/>
      <c r="F64" s="275"/>
      <c r="G64" s="276"/>
      <c r="H64" s="125"/>
    </row>
    <row r="65" spans="2:8" ht="14.25">
      <c r="B65" s="282"/>
      <c r="C65" s="273"/>
      <c r="D65" s="275"/>
      <c r="E65" s="275"/>
      <c r="F65" s="275"/>
      <c r="G65" s="276"/>
      <c r="H65" s="276"/>
    </row>
    <row r="66" spans="2:8" ht="14.25">
      <c r="B66" s="282"/>
      <c r="C66" s="273"/>
      <c r="D66" s="275"/>
      <c r="E66" s="275"/>
      <c r="F66" s="275"/>
      <c r="G66" s="276"/>
      <c r="H66" s="276"/>
    </row>
    <row r="67" spans="2:8" ht="14.25">
      <c r="B67" s="282"/>
      <c r="C67" s="273"/>
      <c r="D67" s="275"/>
      <c r="E67" s="275"/>
      <c r="F67" s="275"/>
      <c r="G67" s="276"/>
      <c r="H67" s="276"/>
    </row>
    <row r="68" spans="2:8" ht="14.25">
      <c r="B68" s="282"/>
      <c r="C68" s="273"/>
      <c r="D68" s="275"/>
      <c r="E68" s="275"/>
      <c r="F68" s="275"/>
      <c r="G68" s="276"/>
      <c r="H68" s="276"/>
    </row>
    <row r="69" spans="2:8" ht="14.25">
      <c r="B69" s="282"/>
      <c r="C69" s="273"/>
      <c r="D69" s="275"/>
      <c r="E69" s="275"/>
      <c r="F69" s="275"/>
      <c r="G69" s="276"/>
      <c r="H69" s="276"/>
    </row>
    <row r="70" spans="2:8" ht="14.25">
      <c r="B70" s="282"/>
      <c r="C70" s="273"/>
      <c r="D70" s="275"/>
      <c r="E70" s="275"/>
      <c r="F70" s="275"/>
      <c r="G70" s="276"/>
      <c r="H70" s="276"/>
    </row>
    <row r="71" spans="2:8" ht="14.25">
      <c r="B71" s="282"/>
      <c r="C71" s="273"/>
      <c r="D71" s="275"/>
      <c r="E71" s="275"/>
      <c r="F71" s="275"/>
      <c r="G71" s="276"/>
      <c r="H71" s="276"/>
    </row>
    <row r="72" spans="2:8">
      <c r="B72" s="278"/>
      <c r="G72" s="276"/>
      <c r="H72" s="276"/>
    </row>
    <row r="73" spans="2:8" ht="15">
      <c r="B73" s="282"/>
      <c r="C73" s="143" t="s">
        <v>325</v>
      </c>
      <c r="D73" s="591"/>
      <c r="E73" s="591"/>
      <c r="F73" s="592" t="s">
        <v>324</v>
      </c>
      <c r="G73" s="592"/>
      <c r="H73" s="276"/>
    </row>
    <row r="74" spans="2:8" ht="13.5">
      <c r="B74" s="282"/>
      <c r="C74" s="101" t="s">
        <v>304</v>
      </c>
      <c r="D74" s="124" t="s">
        <v>120</v>
      </c>
      <c r="E74" s="124"/>
      <c r="F74" s="592" t="s">
        <v>66</v>
      </c>
      <c r="G74" s="592"/>
      <c r="H74" s="276"/>
    </row>
    <row r="75" spans="2:8" ht="13.5">
      <c r="B75" s="282"/>
      <c r="C75" s="229"/>
      <c r="D75" s="145"/>
      <c r="E75" s="145"/>
      <c r="F75" s="230"/>
      <c r="G75" s="230"/>
      <c r="H75" s="125"/>
    </row>
    <row r="76" spans="2:8" ht="13.5">
      <c r="B76" s="282"/>
      <c r="C76" s="229"/>
      <c r="D76" s="145"/>
      <c r="E76" s="145"/>
      <c r="F76" s="230"/>
      <c r="G76" s="230"/>
      <c r="H76" s="152"/>
    </row>
    <row r="77" spans="2:8" ht="13.5">
      <c r="B77" s="285"/>
      <c r="C77" s="147"/>
      <c r="D77" s="148"/>
      <c r="E77" s="148"/>
      <c r="F77" s="148"/>
      <c r="G77" s="147"/>
      <c r="H77" s="122"/>
    </row>
    <row r="78" spans="2:8" ht="16.5">
      <c r="B78" s="279" t="s">
        <v>62</v>
      </c>
      <c r="C78" s="149" t="s">
        <v>121</v>
      </c>
      <c r="D78" s="151"/>
      <c r="E78" s="151"/>
      <c r="F78" s="151"/>
      <c r="G78" s="150"/>
      <c r="H78" s="125"/>
    </row>
    <row r="79" spans="2:8" ht="13.5">
      <c r="B79" s="286"/>
      <c r="C79" s="153"/>
      <c r="D79" s="154"/>
      <c r="E79" s="154"/>
      <c r="F79" s="154"/>
      <c r="G79" s="153"/>
      <c r="H79" s="152"/>
    </row>
  </sheetData>
  <sheetProtection selectLockedCells="1" selectUnlockedCells="1"/>
  <mergeCells count="11">
    <mergeCell ref="F74:G74"/>
    <mergeCell ref="C56:C57"/>
    <mergeCell ref="F56:F57"/>
    <mergeCell ref="F41:G41"/>
    <mergeCell ref="F40:G40"/>
    <mergeCell ref="D40:E40"/>
    <mergeCell ref="A1:H3"/>
    <mergeCell ref="D11:G11"/>
    <mergeCell ref="C18:C19"/>
    <mergeCell ref="D73:E73"/>
    <mergeCell ref="F73:G73"/>
  </mergeCells>
  <phoneticPr fontId="0" type="noConversion"/>
  <printOptions horizontalCentered="1" verticalCentered="1"/>
  <pageMargins left="0.19685039370078741" right="0" top="0.19685039370078741" bottom="0.19685039370078741" header="0" footer="0"/>
  <pageSetup scale="90" fitToWidth="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O186"/>
  <sheetViews>
    <sheetView topLeftCell="A16" zoomScaleNormal="75" zoomScaleSheetLayoutView="75" workbookViewId="0">
      <selection activeCell="I17" sqref="I17"/>
    </sheetView>
  </sheetViews>
  <sheetFormatPr baseColWidth="10" defaultColWidth="9.140625" defaultRowHeight="14.25"/>
  <cols>
    <col min="1" max="1" width="6.140625" customWidth="1"/>
    <col min="2" max="2" width="3.5703125" style="13" customWidth="1"/>
    <col min="3" max="3" width="8.85546875" style="13" customWidth="1"/>
    <col min="4" max="4" width="18" style="13" customWidth="1"/>
    <col min="5" max="5" width="4" style="13" customWidth="1"/>
    <col min="6" max="6" width="17.42578125" style="13" customWidth="1"/>
    <col min="7" max="8" width="7" style="13" customWidth="1"/>
    <col min="9" max="9" width="9.28515625" style="13" customWidth="1"/>
    <col min="10" max="10" width="12.140625" style="13" customWidth="1"/>
    <col min="11" max="11" width="7.85546875" style="13" customWidth="1"/>
    <col min="12" max="12" width="2.85546875" style="2" customWidth="1"/>
    <col min="13" max="15" width="9.140625" style="2" customWidth="1"/>
  </cols>
  <sheetData>
    <row r="1" spans="1:12" ht="18" customHeight="1" thickBot="1">
      <c r="A1" s="94"/>
      <c r="B1" s="95"/>
      <c r="C1" s="95"/>
      <c r="D1" s="95"/>
      <c r="E1" s="95"/>
      <c r="F1" s="95"/>
      <c r="G1" s="95"/>
      <c r="H1" s="95"/>
      <c r="I1" s="95"/>
      <c r="J1" s="95"/>
      <c r="K1" s="95"/>
      <c r="L1" s="96"/>
    </row>
    <row r="2" spans="1:12" ht="18.75" thickTop="1">
      <c r="A2" s="94"/>
      <c r="B2" s="607" t="s">
        <v>0</v>
      </c>
      <c r="C2" s="608"/>
      <c r="D2" s="608"/>
      <c r="E2" s="608"/>
      <c r="F2" s="608"/>
      <c r="G2" s="608"/>
      <c r="H2" s="608"/>
      <c r="I2" s="608"/>
      <c r="J2" s="608"/>
      <c r="K2" s="609"/>
      <c r="L2" s="96"/>
    </row>
    <row r="3" spans="1:12" ht="15">
      <c r="A3" s="94"/>
      <c r="B3" s="84"/>
      <c r="C3" s="83"/>
      <c r="D3" s="83"/>
      <c r="E3" s="83"/>
      <c r="F3" s="83"/>
      <c r="G3" s="83"/>
      <c r="H3" s="83"/>
      <c r="I3" s="83"/>
      <c r="J3" s="83"/>
      <c r="K3" s="85"/>
      <c r="L3" s="96"/>
    </row>
    <row r="4" spans="1:12" ht="15">
      <c r="A4" s="94"/>
      <c r="B4" s="86"/>
      <c r="C4" s="15"/>
      <c r="D4" s="48"/>
      <c r="E4" s="15"/>
      <c r="F4" s="15"/>
      <c r="G4" s="15"/>
      <c r="H4" s="15"/>
      <c r="I4" s="15"/>
      <c r="J4" s="15"/>
      <c r="K4" s="87"/>
      <c r="L4" s="96"/>
    </row>
    <row r="5" spans="1:12">
      <c r="A5" s="94"/>
      <c r="B5" s="86" t="s">
        <v>2</v>
      </c>
      <c r="C5" s="12" t="s">
        <v>1</v>
      </c>
      <c r="D5" s="15"/>
      <c r="E5" s="15"/>
      <c r="F5" s="15"/>
      <c r="G5" s="15"/>
      <c r="H5" s="15"/>
      <c r="I5" s="15"/>
      <c r="J5" s="15"/>
      <c r="K5" s="87"/>
      <c r="L5" s="96"/>
    </row>
    <row r="6" spans="1:12">
      <c r="A6" s="94"/>
      <c r="B6" s="86"/>
      <c r="C6" s="15"/>
      <c r="D6" s="15"/>
      <c r="E6" s="15"/>
      <c r="F6" s="15"/>
      <c r="G6" s="15"/>
      <c r="H6" s="15"/>
      <c r="I6" s="15"/>
      <c r="J6" s="15"/>
      <c r="K6" s="87"/>
      <c r="L6" s="96"/>
    </row>
    <row r="7" spans="1:12" ht="39.75" customHeight="1">
      <c r="A7" s="94"/>
      <c r="B7" s="86"/>
      <c r="C7" s="15"/>
      <c r="D7" s="614" t="str">
        <f>PORTADA!D14</f>
        <v>Gestión de Riesgos y Desastres del Municipio de Nejapa - 2021 -</v>
      </c>
      <c r="E7" s="614"/>
      <c r="F7" s="614"/>
      <c r="G7" s="614"/>
      <c r="H7" s="614"/>
      <c r="I7" s="614"/>
      <c r="J7" s="614"/>
      <c r="K7" s="615"/>
      <c r="L7" s="96"/>
    </row>
    <row r="8" spans="1:12" ht="15.75">
      <c r="A8" s="94"/>
      <c r="B8" s="86"/>
      <c r="C8" s="15"/>
      <c r="D8" s="15"/>
      <c r="E8" s="36"/>
      <c r="F8" s="36"/>
      <c r="G8" s="36"/>
      <c r="H8" s="36"/>
      <c r="I8" s="36"/>
      <c r="J8" s="36"/>
      <c r="K8" s="87"/>
      <c r="L8" s="96"/>
    </row>
    <row r="9" spans="1:12" ht="20.25" customHeight="1">
      <c r="A9" s="94"/>
      <c r="B9" s="86" t="s">
        <v>3</v>
      </c>
      <c r="C9" s="12" t="s">
        <v>4</v>
      </c>
      <c r="D9" s="15"/>
      <c r="E9" s="604" t="s">
        <v>102</v>
      </c>
      <c r="F9" s="604"/>
      <c r="G9" s="604"/>
      <c r="H9" s="604"/>
      <c r="I9" s="90"/>
      <c r="J9" s="90"/>
      <c r="K9" s="87"/>
      <c r="L9" s="96"/>
    </row>
    <row r="10" spans="1:12" ht="10.5" customHeight="1">
      <c r="A10" s="94"/>
      <c r="B10" s="86"/>
      <c r="C10" s="12"/>
      <c r="D10" s="15"/>
      <c r="E10" s="66"/>
      <c r="F10" s="66"/>
      <c r="G10" s="66"/>
      <c r="H10" s="66"/>
      <c r="I10" s="66"/>
      <c r="J10" s="66"/>
      <c r="K10" s="87"/>
      <c r="L10" s="96"/>
    </row>
    <row r="11" spans="1:12" ht="15" customHeight="1">
      <c r="A11" s="94"/>
      <c r="B11" s="86"/>
      <c r="C11" s="12" t="s">
        <v>5</v>
      </c>
      <c r="D11" s="15"/>
      <c r="E11" s="39" t="s">
        <v>95</v>
      </c>
      <c r="F11" s="39"/>
      <c r="G11" s="39"/>
      <c r="H11" s="39"/>
      <c r="I11" s="39"/>
      <c r="J11" s="39"/>
      <c r="K11" s="87"/>
      <c r="L11" s="96"/>
    </row>
    <row r="12" spans="1:12" ht="8.25" customHeight="1">
      <c r="A12" s="94"/>
      <c r="B12" s="86"/>
      <c r="C12" s="12"/>
      <c r="D12" s="15"/>
      <c r="E12" s="66"/>
      <c r="F12" s="66"/>
      <c r="G12" s="66"/>
      <c r="H12" s="66"/>
      <c r="I12" s="66"/>
      <c r="J12" s="66"/>
      <c r="K12" s="87"/>
      <c r="L12" s="96"/>
    </row>
    <row r="13" spans="1:12" ht="15" customHeight="1">
      <c r="A13" s="94"/>
      <c r="B13" s="86"/>
      <c r="C13" s="12" t="s">
        <v>6</v>
      </c>
      <c r="D13" s="15"/>
      <c r="E13" s="39" t="s">
        <v>50</v>
      </c>
      <c r="F13" s="39"/>
      <c r="G13" s="39"/>
      <c r="H13" s="39"/>
      <c r="I13" s="39"/>
      <c r="J13" s="39"/>
      <c r="K13" s="87"/>
      <c r="L13" s="96"/>
    </row>
    <row r="14" spans="1:12">
      <c r="A14" s="94"/>
      <c r="B14" s="86"/>
      <c r="C14" s="15"/>
      <c r="D14" s="15"/>
      <c r="E14" s="15"/>
      <c r="F14" s="17"/>
      <c r="G14" s="15"/>
      <c r="H14" s="15"/>
      <c r="I14" s="15"/>
      <c r="J14" s="15"/>
      <c r="K14" s="87"/>
      <c r="L14" s="96"/>
    </row>
    <row r="15" spans="1:12">
      <c r="A15" s="94"/>
      <c r="B15" s="86"/>
      <c r="C15" s="15"/>
      <c r="D15" s="15"/>
      <c r="E15" s="15"/>
      <c r="F15" s="17"/>
      <c r="G15" s="15"/>
      <c r="H15" s="15"/>
      <c r="I15" s="15"/>
      <c r="J15" s="15"/>
      <c r="K15" s="87"/>
      <c r="L15" s="96"/>
    </row>
    <row r="16" spans="1:12" ht="15">
      <c r="A16" s="94"/>
      <c r="B16" s="299" t="s">
        <v>7</v>
      </c>
      <c r="C16" s="12" t="s">
        <v>270</v>
      </c>
      <c r="D16" s="15"/>
      <c r="E16" s="48" t="s">
        <v>271</v>
      </c>
      <c r="F16" s="17"/>
      <c r="G16" s="15"/>
      <c r="H16" s="15"/>
      <c r="I16" s="15"/>
      <c r="J16" s="15"/>
      <c r="K16" s="87"/>
      <c r="L16" s="96"/>
    </row>
    <row r="17" spans="1:12">
      <c r="A17" s="94"/>
      <c r="B17" s="86"/>
      <c r="C17" s="15"/>
      <c r="D17" s="15"/>
      <c r="E17" s="15"/>
      <c r="F17" s="17"/>
      <c r="G17" s="15"/>
      <c r="H17" s="15"/>
      <c r="I17" s="15"/>
      <c r="J17" s="15"/>
      <c r="K17" s="87"/>
      <c r="L17" s="96"/>
    </row>
    <row r="18" spans="1:12">
      <c r="A18" s="94"/>
      <c r="B18" s="86"/>
      <c r="C18" s="15"/>
      <c r="D18" s="15"/>
      <c r="E18" s="15"/>
      <c r="F18" s="17"/>
      <c r="G18" s="15"/>
      <c r="H18" s="15"/>
      <c r="I18" s="15"/>
      <c r="J18" s="15"/>
      <c r="K18" s="87"/>
      <c r="L18" s="96"/>
    </row>
    <row r="19" spans="1:12" ht="15">
      <c r="A19" s="94"/>
      <c r="B19" s="299" t="s">
        <v>9</v>
      </c>
      <c r="C19" s="12" t="s">
        <v>272</v>
      </c>
      <c r="D19" s="15"/>
      <c r="E19" s="48" t="s">
        <v>273</v>
      </c>
      <c r="F19" s="17"/>
      <c r="G19" s="15"/>
      <c r="H19" s="15"/>
      <c r="I19" s="15"/>
      <c r="J19" s="15"/>
      <c r="K19" s="87"/>
      <c r="L19" s="96"/>
    </row>
    <row r="20" spans="1:12" ht="21.75" customHeight="1">
      <c r="A20" s="94"/>
      <c r="B20" s="86"/>
      <c r="C20" s="15"/>
      <c r="D20" s="15"/>
      <c r="E20" s="15"/>
      <c r="F20" s="15"/>
      <c r="G20" s="15"/>
      <c r="H20" s="15"/>
      <c r="I20" s="15"/>
      <c r="J20" s="15"/>
      <c r="K20" s="87"/>
      <c r="L20" s="96"/>
    </row>
    <row r="21" spans="1:12" ht="18.75">
      <c r="A21" s="94"/>
      <c r="B21" s="299" t="s">
        <v>11</v>
      </c>
      <c r="C21" s="12" t="s">
        <v>8</v>
      </c>
      <c r="D21" s="15"/>
      <c r="E21" s="15"/>
      <c r="F21" s="610">
        <f>+F23+F24</f>
        <v>107115.33</v>
      </c>
      <c r="G21" s="610"/>
      <c r="H21" s="15"/>
      <c r="I21" s="15"/>
      <c r="J21" s="15"/>
      <c r="K21" s="87"/>
      <c r="L21" s="96"/>
    </row>
    <row r="22" spans="1:12">
      <c r="A22" s="94"/>
      <c r="B22" s="86"/>
      <c r="C22" s="15"/>
      <c r="D22" s="15"/>
      <c r="E22" s="15"/>
      <c r="F22" s="15"/>
      <c r="G22" s="15"/>
      <c r="H22" s="15"/>
      <c r="I22" s="15"/>
      <c r="J22" s="15"/>
      <c r="K22" s="87"/>
      <c r="L22" s="96"/>
    </row>
    <row r="23" spans="1:12" ht="16.5">
      <c r="A23" s="94"/>
      <c r="B23" s="86"/>
      <c r="C23" s="517" t="s">
        <v>260</v>
      </c>
      <c r="D23" s="517"/>
      <c r="E23" s="517"/>
      <c r="F23" s="300">
        <f>PORTADA!F27</f>
        <v>59159</v>
      </c>
      <c r="G23" s="15"/>
      <c r="H23" s="15"/>
      <c r="I23" s="15"/>
      <c r="J23" s="15"/>
      <c r="K23" s="87"/>
      <c r="L23" s="96"/>
    </row>
    <row r="24" spans="1:12" ht="27" customHeight="1">
      <c r="A24" s="94"/>
      <c r="B24" s="86"/>
      <c r="C24" s="595" t="s">
        <v>278</v>
      </c>
      <c r="D24" s="595"/>
      <c r="E24" s="595"/>
      <c r="F24" s="300">
        <f>PORTADA!F28</f>
        <v>47956.33</v>
      </c>
      <c r="G24" s="15"/>
      <c r="H24" s="15"/>
      <c r="I24" s="15"/>
      <c r="J24" s="15"/>
      <c r="K24" s="87"/>
      <c r="L24" s="96"/>
    </row>
    <row r="25" spans="1:12" ht="16.5">
      <c r="A25" s="94"/>
      <c r="B25" s="86"/>
      <c r="C25" s="596" t="s">
        <v>261</v>
      </c>
      <c r="D25" s="596"/>
      <c r="E25" s="596"/>
      <c r="F25" s="300">
        <f>+PORTADA!F29</f>
        <v>107115.33</v>
      </c>
      <c r="G25" s="15"/>
      <c r="H25" s="15"/>
      <c r="I25" s="15"/>
      <c r="J25" s="15"/>
      <c r="K25" s="87"/>
      <c r="L25" s="96"/>
    </row>
    <row r="26" spans="1:12" ht="16.5">
      <c r="A26" s="94"/>
      <c r="B26" s="86"/>
      <c r="C26" s="44"/>
      <c r="D26" s="15"/>
      <c r="E26" s="268"/>
      <c r="F26" s="268"/>
      <c r="G26" s="15"/>
      <c r="H26" s="15"/>
      <c r="I26" s="15"/>
      <c r="J26" s="15"/>
      <c r="K26" s="87"/>
      <c r="L26" s="96"/>
    </row>
    <row r="27" spans="1:12" ht="17.25" customHeight="1">
      <c r="A27" s="94"/>
      <c r="B27" s="299" t="s">
        <v>20</v>
      </c>
      <c r="C27" s="12" t="s">
        <v>10</v>
      </c>
      <c r="D27" s="15"/>
      <c r="E27" s="15"/>
      <c r="F27" s="16"/>
      <c r="G27" s="15"/>
      <c r="H27" s="15"/>
      <c r="I27" s="15"/>
      <c r="J27" s="15"/>
      <c r="K27" s="87"/>
      <c r="L27" s="96"/>
    </row>
    <row r="28" spans="1:12">
      <c r="A28" s="94"/>
      <c r="B28" s="86"/>
      <c r="C28" s="15"/>
      <c r="D28" s="15"/>
      <c r="E28" s="15"/>
      <c r="F28" s="15"/>
      <c r="G28" s="15"/>
      <c r="H28" s="15"/>
      <c r="I28" s="15"/>
      <c r="J28" s="15"/>
      <c r="K28" s="87"/>
      <c r="L28" s="96"/>
    </row>
    <row r="29" spans="1:12" ht="17.25" customHeight="1">
      <c r="A29" s="94"/>
      <c r="B29" s="86"/>
      <c r="C29" s="15"/>
      <c r="D29" s="15"/>
      <c r="E29" s="15"/>
      <c r="F29" s="15"/>
      <c r="G29" s="15"/>
      <c r="H29" s="15"/>
      <c r="I29" s="15"/>
      <c r="J29" s="15"/>
      <c r="K29" s="87"/>
      <c r="L29" s="96"/>
    </row>
    <row r="30" spans="1:12">
      <c r="A30" s="94"/>
      <c r="B30" s="299" t="s">
        <v>48</v>
      </c>
      <c r="C30" s="12" t="s">
        <v>91</v>
      </c>
      <c r="D30" s="15"/>
      <c r="E30" s="15"/>
      <c r="F30" s="15"/>
      <c r="G30" s="15"/>
      <c r="H30" s="15"/>
      <c r="I30" s="15"/>
      <c r="J30" s="15"/>
      <c r="K30" s="87"/>
      <c r="L30" s="96"/>
    </row>
    <row r="31" spans="1:12">
      <c r="A31" s="94"/>
      <c r="B31" s="86"/>
      <c r="C31" s="15"/>
      <c r="D31" s="15"/>
      <c r="E31" s="15"/>
      <c r="F31" s="15"/>
      <c r="G31" s="15"/>
      <c r="H31" s="15"/>
      <c r="I31" s="15"/>
      <c r="J31" s="15"/>
      <c r="K31" s="87"/>
      <c r="L31" s="96"/>
    </row>
    <row r="32" spans="1:12">
      <c r="A32" s="94"/>
      <c r="B32" s="86"/>
      <c r="C32" s="12" t="s">
        <v>12</v>
      </c>
      <c r="D32" s="15"/>
      <c r="E32" s="15"/>
      <c r="F32" s="15"/>
      <c r="G32" s="88"/>
      <c r="H32" s="15"/>
      <c r="I32" s="15"/>
      <c r="J32" s="15"/>
      <c r="K32" s="87"/>
      <c r="L32" s="96"/>
    </row>
    <row r="33" spans="1:12" ht="14.25" customHeight="1">
      <c r="A33" s="94"/>
      <c r="B33" s="86"/>
      <c r="C33" s="12"/>
      <c r="D33" s="15"/>
      <c r="E33" s="15"/>
      <c r="F33" s="15"/>
      <c r="G33" s="88"/>
      <c r="H33" s="15"/>
      <c r="I33" s="15"/>
      <c r="J33" s="15"/>
      <c r="K33" s="87"/>
      <c r="L33" s="96"/>
    </row>
    <row r="34" spans="1:12" ht="10.5" customHeight="1">
      <c r="A34" s="94"/>
      <c r="B34" s="86"/>
      <c r="C34" s="12"/>
      <c r="D34" s="15"/>
      <c r="E34" s="15"/>
      <c r="F34" s="15"/>
      <c r="G34" s="88"/>
      <c r="H34" s="15"/>
      <c r="I34" s="15"/>
      <c r="J34" s="15"/>
      <c r="K34" s="87"/>
      <c r="L34" s="96"/>
    </row>
    <row r="35" spans="1:12" ht="27" customHeight="1">
      <c r="A35" s="94"/>
      <c r="B35" s="86"/>
      <c r="C35" s="12"/>
      <c r="E35" s="16"/>
      <c r="F35" s="16"/>
      <c r="G35" s="470"/>
      <c r="H35" s="16"/>
      <c r="I35" s="16"/>
      <c r="J35" s="15"/>
      <c r="K35" s="87"/>
      <c r="L35" s="96"/>
    </row>
    <row r="36" spans="1:12" ht="15.75">
      <c r="A36" s="94"/>
      <c r="B36" s="86"/>
      <c r="C36" s="12"/>
      <c r="E36" s="220" t="s">
        <v>250</v>
      </c>
      <c r="F36" s="15"/>
      <c r="G36" s="88"/>
      <c r="H36" s="15"/>
      <c r="I36" s="15"/>
      <c r="J36" s="15"/>
      <c r="K36" s="87"/>
      <c r="L36" s="96"/>
    </row>
    <row r="37" spans="1:12" ht="15.75">
      <c r="A37" s="94"/>
      <c r="B37" s="86"/>
      <c r="C37" s="15"/>
      <c r="E37" s="221" t="s">
        <v>257</v>
      </c>
      <c r="F37" s="15"/>
      <c r="G37" s="67"/>
      <c r="H37" s="67"/>
      <c r="I37" s="67"/>
      <c r="J37" s="15"/>
      <c r="K37" s="87"/>
      <c r="L37" s="96"/>
    </row>
    <row r="38" spans="1:12">
      <c r="A38" s="94"/>
      <c r="B38" s="86"/>
      <c r="C38" s="15"/>
      <c r="D38" s="31"/>
      <c r="E38" s="31"/>
      <c r="F38" s="31"/>
      <c r="G38" s="31"/>
      <c r="H38" s="31"/>
      <c r="I38" s="15"/>
      <c r="J38" s="15"/>
      <c r="K38" s="87"/>
      <c r="L38" s="96"/>
    </row>
    <row r="39" spans="1:12">
      <c r="A39" s="94"/>
      <c r="B39" s="86"/>
      <c r="C39" s="15"/>
      <c r="D39" s="31"/>
      <c r="E39" s="31"/>
      <c r="F39" s="31"/>
      <c r="G39" s="31"/>
      <c r="H39" s="31"/>
      <c r="I39" s="15"/>
      <c r="J39" s="15"/>
      <c r="K39" s="87"/>
      <c r="L39" s="96"/>
    </row>
    <row r="40" spans="1:12">
      <c r="A40" s="94"/>
      <c r="B40" s="86"/>
      <c r="C40" s="12" t="s">
        <v>105</v>
      </c>
      <c r="D40" s="31"/>
      <c r="E40" s="31"/>
      <c r="F40" s="31"/>
      <c r="G40" s="31"/>
      <c r="H40" s="31"/>
      <c r="I40" s="15"/>
      <c r="J40" s="15"/>
      <c r="K40" s="87"/>
      <c r="L40" s="96"/>
    </row>
    <row r="41" spans="1:12" ht="15.75">
      <c r="A41" s="94"/>
      <c r="B41" s="86"/>
      <c r="C41" s="12"/>
      <c r="D41" s="89"/>
      <c r="E41" s="31"/>
      <c r="F41" s="31"/>
      <c r="G41" s="31"/>
      <c r="H41" s="31"/>
      <c r="I41" s="15"/>
      <c r="J41" s="15"/>
      <c r="K41" s="87"/>
      <c r="L41" s="96"/>
    </row>
    <row r="42" spans="1:12" ht="21.75" customHeight="1">
      <c r="A42" s="94"/>
      <c r="B42" s="86"/>
      <c r="C42" s="12"/>
      <c r="D42" s="89"/>
      <c r="E42" s="31"/>
      <c r="F42" s="31"/>
      <c r="G42" s="31"/>
      <c r="H42" s="31"/>
      <c r="I42" s="15"/>
      <c r="J42" s="15"/>
      <c r="K42" s="87"/>
      <c r="L42" s="96"/>
    </row>
    <row r="43" spans="1:12" ht="14.25" customHeight="1">
      <c r="A43" s="94"/>
      <c r="B43" s="86"/>
      <c r="C43" s="12"/>
      <c r="D43" s="89"/>
      <c r="E43" s="31"/>
      <c r="F43" s="31"/>
      <c r="G43" s="31"/>
      <c r="H43" s="31"/>
      <c r="I43" s="15"/>
      <c r="J43" s="15"/>
      <c r="K43" s="87"/>
      <c r="L43" s="96"/>
    </row>
    <row r="44" spans="1:12" ht="15.75">
      <c r="A44" s="94"/>
      <c r="B44" s="86"/>
      <c r="C44" s="12"/>
      <c r="E44" s="93"/>
      <c r="F44" s="92"/>
      <c r="G44" s="92"/>
      <c r="H44" s="92"/>
      <c r="I44" s="15"/>
      <c r="J44" s="15"/>
      <c r="K44" s="87"/>
      <c r="L44" s="96"/>
    </row>
    <row r="45" spans="1:12" ht="15.75">
      <c r="A45" s="94"/>
      <c r="B45" s="86"/>
      <c r="C45" s="12"/>
      <c r="E45" s="469" t="s">
        <v>322</v>
      </c>
      <c r="F45" s="31" t="s">
        <v>326</v>
      </c>
      <c r="G45" s="31"/>
      <c r="H45" s="31"/>
      <c r="I45" s="15"/>
      <c r="J45" s="15"/>
      <c r="K45" s="87"/>
      <c r="L45" s="96"/>
    </row>
    <row r="46" spans="1:12" ht="16.5">
      <c r="A46" s="94"/>
      <c r="B46" s="86"/>
      <c r="C46" s="12"/>
      <c r="E46" s="221" t="s">
        <v>305</v>
      </c>
      <c r="F46" s="34"/>
      <c r="G46" s="31"/>
      <c r="H46" s="31"/>
      <c r="I46" s="15"/>
      <c r="J46" s="15"/>
      <c r="K46" s="87"/>
      <c r="L46" s="96"/>
    </row>
    <row r="47" spans="1:12" ht="15.75" thickBot="1">
      <c r="A47" s="94"/>
      <c r="B47" s="203"/>
      <c r="C47" s="204"/>
      <c r="D47" s="205"/>
      <c r="E47" s="206"/>
      <c r="F47" s="206"/>
      <c r="G47" s="206"/>
      <c r="H47" s="206"/>
      <c r="I47" s="207"/>
      <c r="J47" s="207"/>
      <c r="K47" s="208"/>
      <c r="L47" s="96"/>
    </row>
    <row r="48" spans="1:12" ht="15" thickTop="1"/>
    <row r="51" spans="2:11">
      <c r="B51" s="18"/>
      <c r="C51" s="18"/>
      <c r="D51" s="18"/>
      <c r="E51" s="18"/>
      <c r="F51" s="18"/>
      <c r="G51" s="18"/>
      <c r="H51" s="18"/>
      <c r="I51" s="18"/>
      <c r="J51" s="18"/>
      <c r="K51" s="18"/>
    </row>
    <row r="52" spans="2:11">
      <c r="B52" s="611"/>
      <c r="C52" s="611"/>
      <c r="D52" s="611"/>
      <c r="E52" s="611"/>
      <c r="F52" s="611"/>
      <c r="G52" s="611"/>
      <c r="H52" s="611"/>
      <c r="I52" s="611"/>
      <c r="J52" s="611"/>
      <c r="K52" s="611"/>
    </row>
    <row r="53" spans="2:11">
      <c r="B53" s="18"/>
      <c r="C53" s="18"/>
      <c r="D53" s="18"/>
      <c r="E53" s="18"/>
      <c r="F53" s="18"/>
      <c r="G53" s="18"/>
      <c r="H53" s="18"/>
      <c r="I53" s="18"/>
      <c r="J53" s="18"/>
      <c r="K53" s="18"/>
    </row>
    <row r="54" spans="2:11">
      <c r="B54" s="18"/>
      <c r="C54" s="18"/>
      <c r="D54" s="18"/>
      <c r="E54" s="18"/>
      <c r="F54" s="18"/>
      <c r="G54" s="18"/>
      <c r="H54" s="18"/>
      <c r="I54" s="18"/>
      <c r="J54" s="18"/>
      <c r="K54" s="18"/>
    </row>
    <row r="55" spans="2:11" ht="16.5">
      <c r="B55" s="612"/>
      <c r="C55" s="612"/>
      <c r="D55" s="612"/>
      <c r="E55" s="612"/>
      <c r="F55" s="612"/>
      <c r="G55" s="612"/>
      <c r="H55" s="612"/>
      <c r="I55" s="612"/>
      <c r="J55" s="612"/>
      <c r="K55" s="612"/>
    </row>
    <row r="56" spans="2:11">
      <c r="B56" s="18"/>
      <c r="C56" s="18"/>
      <c r="D56" s="18"/>
      <c r="E56" s="18"/>
      <c r="F56" s="18"/>
      <c r="G56" s="18"/>
      <c r="H56" s="18"/>
      <c r="I56" s="18"/>
      <c r="J56" s="18"/>
      <c r="K56" s="18"/>
    </row>
    <row r="57" spans="2:11">
      <c r="B57" s="18"/>
      <c r="C57" s="18"/>
      <c r="D57" s="18"/>
      <c r="E57" s="18"/>
      <c r="F57" s="18"/>
      <c r="G57" s="18"/>
      <c r="H57" s="18"/>
      <c r="I57" s="18"/>
      <c r="J57" s="18"/>
      <c r="K57" s="18"/>
    </row>
    <row r="58" spans="2:11">
      <c r="B58" s="18"/>
      <c r="C58" s="18"/>
      <c r="D58" s="18"/>
      <c r="E58" s="18"/>
      <c r="F58" s="18"/>
      <c r="G58" s="18"/>
      <c r="H58" s="18"/>
      <c r="I58" s="18"/>
      <c r="J58" s="18"/>
      <c r="K58" s="18"/>
    </row>
    <row r="59" spans="2:11">
      <c r="B59" s="18"/>
      <c r="C59" s="18"/>
      <c r="D59" s="18"/>
      <c r="E59" s="18"/>
      <c r="F59" s="18"/>
      <c r="G59" s="18"/>
      <c r="H59" s="18"/>
      <c r="I59" s="18"/>
      <c r="J59" s="18"/>
      <c r="K59" s="18"/>
    </row>
    <row r="60" spans="2:11">
      <c r="B60" s="18"/>
      <c r="C60" s="18"/>
      <c r="D60" s="18"/>
      <c r="E60" s="18"/>
      <c r="F60" s="18"/>
      <c r="G60" s="18"/>
      <c r="H60" s="18"/>
      <c r="I60" s="18"/>
      <c r="J60" s="18"/>
      <c r="K60" s="18"/>
    </row>
    <row r="61" spans="2:11">
      <c r="B61" s="18"/>
      <c r="C61" s="18"/>
      <c r="D61" s="18"/>
      <c r="E61" s="18"/>
      <c r="F61" s="18"/>
      <c r="G61" s="18"/>
      <c r="H61" s="18"/>
      <c r="I61" s="18"/>
      <c r="J61" s="18"/>
      <c r="K61" s="18"/>
    </row>
    <row r="62" spans="2:11">
      <c r="B62" s="18"/>
      <c r="C62" s="18"/>
      <c r="D62" s="18"/>
      <c r="E62" s="18"/>
      <c r="F62" s="18"/>
      <c r="G62" s="18"/>
      <c r="H62" s="18"/>
      <c r="I62" s="18"/>
      <c r="J62" s="18"/>
      <c r="K62" s="18"/>
    </row>
    <row r="63" spans="2:11">
      <c r="B63" s="18"/>
      <c r="C63" s="6"/>
      <c r="D63" s="19"/>
      <c r="E63" s="19"/>
      <c r="F63" s="19"/>
      <c r="G63" s="19"/>
      <c r="H63" s="19"/>
      <c r="I63" s="19"/>
      <c r="J63" s="19"/>
      <c r="K63" s="19"/>
    </row>
    <row r="64" spans="2:11">
      <c r="B64" s="18"/>
      <c r="C64" s="6"/>
      <c r="D64" s="19"/>
      <c r="E64" s="19"/>
      <c r="F64" s="19"/>
      <c r="G64" s="19"/>
      <c r="H64" s="19"/>
      <c r="I64" s="19"/>
      <c r="J64" s="19"/>
      <c r="K64" s="19"/>
    </row>
    <row r="65" spans="2:11">
      <c r="B65" s="18"/>
      <c r="C65" s="6"/>
      <c r="D65" s="19"/>
      <c r="E65" s="19"/>
      <c r="F65" s="19"/>
      <c r="G65" s="19"/>
      <c r="H65" s="19"/>
      <c r="I65" s="19"/>
      <c r="J65" s="19"/>
      <c r="K65" s="19"/>
    </row>
    <row r="66" spans="2:11">
      <c r="B66" s="18"/>
      <c r="C66" s="6"/>
      <c r="D66" s="19"/>
      <c r="E66" s="19"/>
      <c r="F66" s="19"/>
      <c r="G66" s="19"/>
      <c r="H66" s="19"/>
      <c r="I66" s="19"/>
      <c r="J66" s="19"/>
      <c r="K66" s="19"/>
    </row>
    <row r="67" spans="2:11">
      <c r="B67" s="18"/>
      <c r="C67" s="19"/>
      <c r="D67" s="20"/>
      <c r="E67" s="20"/>
      <c r="F67" s="20"/>
      <c r="G67" s="20"/>
      <c r="H67" s="20"/>
      <c r="I67" s="20"/>
      <c r="J67" s="20"/>
      <c r="K67" s="20"/>
    </row>
    <row r="68" spans="2:11">
      <c r="B68" s="18"/>
      <c r="C68" s="20"/>
      <c r="D68" s="20"/>
      <c r="E68" s="20"/>
      <c r="F68" s="20"/>
      <c r="G68" s="20"/>
      <c r="H68" s="20"/>
      <c r="I68" s="20"/>
      <c r="J68" s="20"/>
      <c r="K68" s="20"/>
    </row>
    <row r="69" spans="2:11">
      <c r="B69" s="18"/>
      <c r="C69" s="20"/>
      <c r="D69" s="20"/>
      <c r="E69" s="20"/>
      <c r="F69" s="20"/>
      <c r="G69" s="20"/>
      <c r="H69" s="20"/>
      <c r="I69" s="20"/>
      <c r="J69" s="20"/>
      <c r="K69" s="20"/>
    </row>
    <row r="70" spans="2:11">
      <c r="B70" s="18"/>
      <c r="C70" s="18"/>
      <c r="D70" s="18"/>
      <c r="E70" s="18"/>
      <c r="F70" s="18"/>
      <c r="G70" s="18"/>
      <c r="H70" s="18"/>
      <c r="I70" s="18"/>
      <c r="J70" s="18"/>
      <c r="K70" s="18"/>
    </row>
    <row r="71" spans="2:11">
      <c r="B71" s="18"/>
      <c r="C71" s="600"/>
      <c r="D71" s="600"/>
      <c r="E71" s="600"/>
      <c r="F71" s="600"/>
      <c r="G71" s="600"/>
      <c r="H71" s="600"/>
      <c r="I71" s="18"/>
      <c r="J71" s="18"/>
      <c r="K71" s="18"/>
    </row>
    <row r="72" spans="2:11">
      <c r="B72" s="18"/>
      <c r="C72" s="18"/>
      <c r="D72" s="18"/>
      <c r="E72" s="18"/>
      <c r="F72" s="18"/>
      <c r="G72" s="18"/>
      <c r="H72" s="18"/>
      <c r="I72" s="18"/>
      <c r="J72" s="18"/>
      <c r="K72" s="18"/>
    </row>
    <row r="73" spans="2:11">
      <c r="B73" s="18"/>
      <c r="C73" s="18"/>
      <c r="D73" s="18"/>
      <c r="E73" s="18"/>
      <c r="F73" s="18"/>
      <c r="G73" s="18"/>
      <c r="H73" s="18"/>
      <c r="I73" s="18"/>
      <c r="J73" s="18"/>
      <c r="K73" s="18"/>
    </row>
    <row r="74" spans="2:11">
      <c r="B74" s="18"/>
      <c r="C74" s="18"/>
      <c r="D74" s="18"/>
      <c r="E74" s="18"/>
      <c r="F74" s="18"/>
      <c r="G74" s="18"/>
      <c r="H74" s="18"/>
      <c r="I74" s="18"/>
      <c r="J74" s="18"/>
      <c r="K74" s="18"/>
    </row>
    <row r="75" spans="2:11">
      <c r="B75" s="18"/>
      <c r="C75" s="18"/>
      <c r="D75" s="18"/>
      <c r="E75" s="18"/>
      <c r="F75" s="18"/>
      <c r="G75" s="18"/>
      <c r="H75" s="18"/>
      <c r="I75" s="18"/>
      <c r="J75" s="18"/>
      <c r="K75" s="18"/>
    </row>
    <row r="76" spans="2:11">
      <c r="B76" s="18"/>
      <c r="C76" s="600"/>
      <c r="D76" s="600"/>
      <c r="E76" s="600"/>
      <c r="F76" s="600"/>
      <c r="G76" s="600"/>
      <c r="H76" s="600"/>
      <c r="I76" s="600"/>
      <c r="J76" s="600"/>
      <c r="K76" s="600"/>
    </row>
    <row r="77" spans="2:11">
      <c r="B77" s="18"/>
      <c r="C77" s="600"/>
      <c r="D77" s="600"/>
      <c r="E77" s="600"/>
      <c r="F77" s="600"/>
      <c r="G77" s="600"/>
      <c r="H77" s="600"/>
      <c r="I77" s="600"/>
      <c r="J77" s="600"/>
      <c r="K77" s="600"/>
    </row>
    <row r="78" spans="2:11">
      <c r="B78" s="18"/>
      <c r="C78" s="6"/>
      <c r="D78" s="6"/>
      <c r="E78" s="6"/>
      <c r="F78" s="6"/>
      <c r="G78" s="6"/>
      <c r="H78" s="6"/>
      <c r="I78" s="6"/>
      <c r="J78" s="6"/>
      <c r="K78" s="6"/>
    </row>
    <row r="79" spans="2:11">
      <c r="B79" s="18"/>
      <c r="C79" s="18"/>
      <c r="D79" s="18"/>
      <c r="E79" s="18"/>
      <c r="F79" s="18"/>
      <c r="G79" s="18"/>
      <c r="H79" s="18"/>
      <c r="I79" s="18"/>
      <c r="J79" s="18"/>
      <c r="K79" s="18"/>
    </row>
    <row r="80" spans="2:11">
      <c r="B80" s="18"/>
      <c r="C80" s="18"/>
      <c r="D80" s="18"/>
      <c r="E80" s="18"/>
      <c r="F80" s="18"/>
      <c r="G80" s="18"/>
      <c r="H80" s="18"/>
      <c r="I80" s="18"/>
      <c r="J80" s="18"/>
      <c r="K80" s="18"/>
    </row>
    <row r="81" spans="2:11">
      <c r="B81" s="18"/>
      <c r="C81" s="20"/>
      <c r="D81" s="18"/>
      <c r="E81" s="18"/>
      <c r="F81" s="18"/>
      <c r="G81" s="18"/>
      <c r="H81" s="18"/>
      <c r="I81" s="18"/>
      <c r="J81" s="18"/>
      <c r="K81" s="18"/>
    </row>
    <row r="82" spans="2:11">
      <c r="B82" s="18"/>
      <c r="C82" s="18"/>
      <c r="D82" s="18"/>
      <c r="E82" s="18"/>
      <c r="F82" s="18"/>
      <c r="G82" s="18"/>
      <c r="H82" s="18"/>
      <c r="I82" s="18"/>
      <c r="J82" s="18"/>
      <c r="K82" s="18"/>
    </row>
    <row r="83" spans="2:11">
      <c r="B83" s="18"/>
      <c r="C83" s="600"/>
      <c r="D83" s="600"/>
      <c r="E83" s="600"/>
      <c r="F83" s="18"/>
      <c r="G83" s="18"/>
      <c r="H83" s="18"/>
      <c r="I83" s="18"/>
      <c r="J83" s="18"/>
      <c r="K83" s="18"/>
    </row>
    <row r="84" spans="2:11">
      <c r="B84" s="18"/>
      <c r="C84" s="18"/>
      <c r="D84" s="18"/>
      <c r="E84" s="18"/>
      <c r="F84" s="18"/>
      <c r="G84" s="18"/>
      <c r="H84" s="18"/>
      <c r="I84" s="18"/>
      <c r="J84" s="18"/>
      <c r="K84" s="18"/>
    </row>
    <row r="85" spans="2:11">
      <c r="B85" s="18"/>
      <c r="C85" s="18"/>
      <c r="D85" s="18"/>
      <c r="E85" s="18"/>
      <c r="F85" s="18"/>
      <c r="G85" s="18"/>
      <c r="H85" s="18"/>
      <c r="I85" s="18"/>
      <c r="J85" s="18"/>
      <c r="K85" s="18"/>
    </row>
    <row r="86" spans="2:11">
      <c r="B86" s="18"/>
      <c r="C86" s="21"/>
      <c r="D86" s="18"/>
      <c r="E86" s="18"/>
      <c r="F86" s="18"/>
      <c r="G86" s="18"/>
      <c r="H86" s="18"/>
      <c r="I86" s="18"/>
      <c r="J86" s="18"/>
      <c r="K86" s="18"/>
    </row>
    <row r="87" spans="2:11">
      <c r="B87" s="18"/>
      <c r="C87" s="21"/>
      <c r="D87" s="18"/>
      <c r="E87" s="18"/>
      <c r="F87" s="18"/>
      <c r="G87" s="18"/>
      <c r="H87" s="18"/>
      <c r="I87" s="18"/>
      <c r="J87" s="18"/>
      <c r="K87" s="18"/>
    </row>
    <row r="88" spans="2:11">
      <c r="B88" s="18"/>
      <c r="C88" s="18"/>
      <c r="D88" s="18"/>
      <c r="E88" s="18"/>
      <c r="F88" s="18"/>
      <c r="G88" s="18"/>
      <c r="H88" s="18"/>
      <c r="I88" s="18"/>
      <c r="J88" s="18"/>
      <c r="K88" s="18"/>
    </row>
    <row r="89" spans="2:11">
      <c r="B89" s="18"/>
      <c r="C89" s="600"/>
      <c r="D89" s="600"/>
      <c r="E89" s="600"/>
      <c r="F89" s="600"/>
      <c r="G89" s="600"/>
      <c r="H89" s="600"/>
      <c r="I89" s="600"/>
      <c r="J89" s="600"/>
      <c r="K89" s="600"/>
    </row>
    <row r="90" spans="2:11">
      <c r="B90" s="18"/>
      <c r="C90" s="18"/>
      <c r="D90" s="18"/>
      <c r="E90" s="18"/>
      <c r="F90" s="18"/>
      <c r="G90" s="18"/>
      <c r="H90" s="18"/>
      <c r="I90" s="18"/>
      <c r="J90" s="18"/>
      <c r="K90" s="18"/>
    </row>
    <row r="91" spans="2:11">
      <c r="B91" s="18"/>
      <c r="C91" s="18"/>
      <c r="D91" s="18"/>
      <c r="E91" s="18"/>
      <c r="F91" s="18"/>
      <c r="G91" s="18"/>
      <c r="H91" s="18"/>
      <c r="I91" s="18"/>
      <c r="J91" s="18"/>
      <c r="K91" s="18"/>
    </row>
    <row r="92" spans="2:11">
      <c r="B92" s="18"/>
      <c r="C92" s="18"/>
      <c r="D92" s="18"/>
      <c r="E92" s="18"/>
      <c r="F92" s="18"/>
      <c r="G92" s="18"/>
      <c r="H92" s="18"/>
      <c r="I92" s="18"/>
      <c r="J92" s="18"/>
      <c r="K92" s="18"/>
    </row>
    <row r="93" spans="2:11">
      <c r="B93" s="18"/>
      <c r="C93" s="18"/>
      <c r="D93" s="18"/>
      <c r="E93" s="18"/>
      <c r="F93" s="18"/>
      <c r="G93" s="18"/>
      <c r="H93" s="18"/>
      <c r="I93" s="18"/>
      <c r="J93" s="18"/>
      <c r="K93" s="18"/>
    </row>
    <row r="94" spans="2:11">
      <c r="B94" s="18"/>
      <c r="C94" s="18"/>
      <c r="D94" s="18"/>
      <c r="E94" s="18"/>
      <c r="F94" s="18"/>
      <c r="G94" s="18"/>
      <c r="H94" s="18"/>
      <c r="I94" s="18"/>
      <c r="J94" s="18"/>
      <c r="K94" s="18"/>
    </row>
    <row r="95" spans="2:11">
      <c r="B95" s="18"/>
      <c r="C95" s="600"/>
      <c r="D95" s="600"/>
      <c r="E95" s="600"/>
      <c r="F95" s="600"/>
      <c r="G95" s="600"/>
      <c r="H95" s="600"/>
      <c r="I95" s="18"/>
      <c r="J95" s="18"/>
      <c r="K95" s="18"/>
    </row>
    <row r="96" spans="2:11">
      <c r="B96" s="602"/>
      <c r="C96" s="602"/>
      <c r="D96" s="602"/>
      <c r="E96" s="602"/>
      <c r="F96" s="602"/>
      <c r="G96" s="602"/>
      <c r="H96" s="602"/>
      <c r="I96" s="602"/>
      <c r="J96" s="602"/>
      <c r="K96" s="602"/>
    </row>
    <row r="97" spans="2:11">
      <c r="B97" s="18"/>
      <c r="C97" s="18"/>
      <c r="D97" s="18"/>
      <c r="E97" s="18"/>
      <c r="F97" s="18"/>
      <c r="G97" s="18"/>
      <c r="H97" s="18"/>
      <c r="I97" s="18"/>
      <c r="J97" s="18"/>
      <c r="K97" s="18"/>
    </row>
    <row r="98" spans="2:11" ht="15">
      <c r="B98" s="18"/>
      <c r="C98" s="18"/>
      <c r="D98" s="601"/>
      <c r="E98" s="601"/>
      <c r="F98" s="601"/>
      <c r="G98" s="601"/>
      <c r="H98" s="601"/>
      <c r="I98" s="18"/>
      <c r="J98" s="18"/>
      <c r="K98" s="18"/>
    </row>
    <row r="99" spans="2:11">
      <c r="B99" s="18"/>
      <c r="C99" s="18"/>
      <c r="D99" s="18"/>
      <c r="E99" s="18"/>
      <c r="F99" s="18"/>
      <c r="G99" s="18"/>
      <c r="H99" s="18"/>
      <c r="I99" s="18"/>
      <c r="J99" s="18"/>
      <c r="K99" s="18"/>
    </row>
    <row r="100" spans="2:11">
      <c r="B100" s="18"/>
      <c r="C100" s="21"/>
      <c r="D100" s="18"/>
      <c r="E100" s="18"/>
      <c r="F100" s="18"/>
      <c r="G100" s="18"/>
      <c r="H100" s="18"/>
      <c r="I100" s="18"/>
      <c r="J100" s="18"/>
      <c r="K100" s="18"/>
    </row>
    <row r="101" spans="2:11">
      <c r="B101" s="18"/>
      <c r="C101" s="21"/>
      <c r="D101" s="18"/>
      <c r="E101" s="18"/>
      <c r="F101" s="18"/>
      <c r="G101" s="18"/>
      <c r="H101" s="18"/>
      <c r="I101" s="18"/>
      <c r="J101" s="18"/>
      <c r="K101" s="18"/>
    </row>
    <row r="102" spans="2:11">
      <c r="B102" s="18"/>
      <c r="C102" s="21"/>
      <c r="D102" s="18"/>
      <c r="E102" s="18"/>
      <c r="F102" s="18"/>
      <c r="G102" s="18"/>
      <c r="H102" s="18"/>
      <c r="I102" s="18"/>
      <c r="J102" s="18"/>
      <c r="K102" s="18"/>
    </row>
    <row r="103" spans="2:11">
      <c r="B103" s="18"/>
      <c r="C103" s="18"/>
      <c r="D103" s="18"/>
      <c r="E103" s="18"/>
      <c r="F103" s="18"/>
      <c r="G103" s="18"/>
      <c r="H103" s="18"/>
      <c r="I103" s="18"/>
      <c r="J103" s="18"/>
      <c r="K103" s="18"/>
    </row>
    <row r="104" spans="2:11">
      <c r="B104" s="18"/>
      <c r="C104" s="6"/>
      <c r="D104" s="19"/>
      <c r="E104" s="19"/>
      <c r="F104" s="19"/>
      <c r="G104" s="19"/>
      <c r="H104" s="19"/>
      <c r="I104" s="19"/>
      <c r="J104" s="19"/>
      <c r="K104" s="19"/>
    </row>
    <row r="105" spans="2:11">
      <c r="B105" s="18"/>
      <c r="C105" s="6"/>
      <c r="D105" s="19"/>
      <c r="E105" s="19"/>
      <c r="F105" s="19"/>
      <c r="G105" s="19"/>
      <c r="H105" s="19"/>
      <c r="I105" s="19"/>
      <c r="J105" s="19"/>
      <c r="K105" s="19"/>
    </row>
    <row r="106" spans="2:11">
      <c r="B106" s="18"/>
      <c r="C106" s="18"/>
      <c r="D106" s="18"/>
      <c r="E106" s="18"/>
      <c r="F106" s="18"/>
      <c r="G106" s="18"/>
      <c r="H106" s="18"/>
      <c r="I106" s="18"/>
      <c r="J106" s="18"/>
      <c r="K106" s="18"/>
    </row>
    <row r="107" spans="2:11">
      <c r="B107" s="18"/>
      <c r="C107" s="21"/>
      <c r="D107" s="18"/>
      <c r="E107" s="18"/>
      <c r="F107" s="18"/>
      <c r="G107" s="18"/>
      <c r="H107" s="18"/>
      <c r="I107" s="18"/>
      <c r="J107" s="18"/>
      <c r="K107" s="18"/>
    </row>
    <row r="108" spans="2:11">
      <c r="B108" s="18"/>
      <c r="C108" s="18"/>
      <c r="D108" s="18"/>
      <c r="E108" s="18"/>
      <c r="F108" s="18"/>
      <c r="G108" s="18"/>
      <c r="H108" s="18"/>
      <c r="I108" s="18"/>
      <c r="J108" s="18"/>
      <c r="K108" s="18"/>
    </row>
    <row r="109" spans="2:11">
      <c r="B109" s="18"/>
      <c r="C109" s="6"/>
      <c r="D109" s="18"/>
      <c r="E109" s="18"/>
      <c r="F109" s="18"/>
      <c r="G109" s="18"/>
      <c r="H109" s="18"/>
      <c r="I109" s="18"/>
      <c r="J109" s="18"/>
      <c r="K109" s="18"/>
    </row>
    <row r="110" spans="2:11">
      <c r="B110" s="18"/>
      <c r="C110" s="6"/>
      <c r="D110" s="18"/>
      <c r="E110" s="18"/>
      <c r="F110" s="18"/>
      <c r="G110" s="18"/>
      <c r="H110" s="18"/>
      <c r="I110" s="18"/>
      <c r="J110" s="18"/>
      <c r="K110" s="18"/>
    </row>
    <row r="111" spans="2:11">
      <c r="B111" s="18"/>
      <c r="C111" s="18"/>
      <c r="D111" s="18"/>
      <c r="E111" s="18"/>
      <c r="F111" s="18"/>
      <c r="G111" s="18"/>
      <c r="H111" s="18"/>
      <c r="I111" s="18"/>
      <c r="J111" s="18"/>
      <c r="K111" s="18"/>
    </row>
    <row r="112" spans="2:11">
      <c r="B112" s="18"/>
      <c r="C112" s="18"/>
      <c r="D112" s="18"/>
      <c r="E112" s="18"/>
      <c r="F112" s="18"/>
      <c r="G112" s="18"/>
      <c r="H112" s="18"/>
      <c r="I112" s="18"/>
      <c r="J112" s="18"/>
      <c r="K112" s="18"/>
    </row>
    <row r="113" spans="2:11">
      <c r="B113" s="18"/>
      <c r="C113" s="18"/>
      <c r="D113" s="18"/>
      <c r="E113" s="18"/>
      <c r="F113" s="18"/>
      <c r="G113" s="18"/>
      <c r="H113" s="18"/>
      <c r="I113" s="18"/>
      <c r="J113" s="18"/>
      <c r="K113" s="18"/>
    </row>
    <row r="114" spans="2:11">
      <c r="B114" s="18"/>
      <c r="C114" s="18"/>
      <c r="D114" s="18"/>
      <c r="E114" s="18"/>
      <c r="F114" s="18"/>
      <c r="G114" s="18"/>
      <c r="H114" s="18"/>
      <c r="I114" s="18"/>
      <c r="J114" s="18"/>
      <c r="K114" s="18"/>
    </row>
    <row r="115" spans="2:11">
      <c r="B115" s="18"/>
      <c r="C115" s="6"/>
      <c r="D115" s="19"/>
      <c r="E115" s="19"/>
      <c r="F115" s="19"/>
      <c r="G115" s="19"/>
      <c r="H115" s="19"/>
      <c r="I115" s="19"/>
      <c r="J115" s="19"/>
      <c r="K115" s="19"/>
    </row>
    <row r="116" spans="2:11">
      <c r="B116" s="18"/>
      <c r="C116" s="18"/>
      <c r="D116" s="18"/>
      <c r="E116" s="18"/>
      <c r="F116" s="18"/>
      <c r="G116" s="18"/>
      <c r="H116" s="18"/>
      <c r="I116" s="18"/>
      <c r="J116" s="18"/>
      <c r="K116" s="18"/>
    </row>
    <row r="117" spans="2:11">
      <c r="B117" s="18"/>
      <c r="C117" s="18"/>
      <c r="D117" s="18"/>
      <c r="E117" s="18"/>
      <c r="F117" s="18"/>
      <c r="G117" s="18"/>
      <c r="H117" s="18"/>
      <c r="I117" s="18"/>
      <c r="J117" s="18"/>
      <c r="K117" s="18"/>
    </row>
    <row r="118" spans="2:11">
      <c r="B118" s="18"/>
      <c r="C118" s="18"/>
      <c r="D118" s="18"/>
      <c r="E118" s="18"/>
      <c r="F118" s="18"/>
      <c r="G118" s="18"/>
      <c r="H118" s="18"/>
      <c r="I118" s="18"/>
      <c r="J118" s="18"/>
      <c r="K118" s="18"/>
    </row>
    <row r="119" spans="2:11">
      <c r="B119" s="18"/>
      <c r="C119" s="6"/>
      <c r="D119" s="19"/>
      <c r="E119" s="19"/>
      <c r="F119" s="19"/>
      <c r="G119" s="19"/>
      <c r="H119" s="19"/>
      <c r="I119" s="19"/>
      <c r="J119" s="19"/>
      <c r="K119" s="19"/>
    </row>
    <row r="120" spans="2:11">
      <c r="B120" s="18"/>
      <c r="C120" s="18"/>
      <c r="D120" s="18"/>
      <c r="E120" s="18"/>
      <c r="F120" s="18"/>
      <c r="G120" s="18"/>
      <c r="H120" s="18"/>
      <c r="I120" s="18"/>
      <c r="J120" s="18"/>
      <c r="K120" s="18"/>
    </row>
    <row r="121" spans="2:11">
      <c r="B121" s="18"/>
      <c r="C121" s="18"/>
      <c r="D121" s="18"/>
      <c r="E121" s="18"/>
      <c r="F121" s="18"/>
      <c r="G121" s="18"/>
      <c r="H121" s="18"/>
      <c r="I121" s="18"/>
      <c r="J121" s="18"/>
      <c r="K121" s="18"/>
    </row>
    <row r="122" spans="2:11">
      <c r="B122" s="18"/>
      <c r="C122" s="18"/>
      <c r="D122" s="18"/>
      <c r="E122" s="18"/>
      <c r="F122" s="18"/>
      <c r="G122" s="18"/>
      <c r="H122" s="18"/>
      <c r="I122" s="18"/>
      <c r="J122" s="18"/>
      <c r="K122" s="18"/>
    </row>
    <row r="123" spans="2:11">
      <c r="B123" s="18"/>
      <c r="C123" s="6"/>
      <c r="D123" s="18"/>
      <c r="E123" s="18"/>
      <c r="F123" s="18"/>
      <c r="G123" s="18"/>
      <c r="H123" s="18"/>
      <c r="I123" s="18"/>
      <c r="J123" s="18"/>
      <c r="K123" s="18"/>
    </row>
    <row r="124" spans="2:11">
      <c r="B124" s="18"/>
      <c r="C124" s="18"/>
      <c r="D124" s="18"/>
      <c r="E124" s="18"/>
      <c r="F124" s="18"/>
      <c r="G124" s="18"/>
      <c r="H124" s="18"/>
      <c r="I124" s="18"/>
      <c r="J124" s="18"/>
      <c r="K124" s="18"/>
    </row>
    <row r="125" spans="2:11">
      <c r="B125" s="18"/>
      <c r="C125" s="18"/>
      <c r="D125" s="18"/>
      <c r="E125" s="18"/>
      <c r="F125" s="18"/>
      <c r="G125" s="18"/>
      <c r="H125" s="18"/>
      <c r="I125" s="18"/>
      <c r="J125" s="18"/>
      <c r="K125" s="18"/>
    </row>
    <row r="126" spans="2:11">
      <c r="B126" s="18"/>
      <c r="C126" s="18"/>
      <c r="D126" s="18"/>
      <c r="E126" s="18"/>
      <c r="F126" s="18"/>
      <c r="G126" s="18"/>
      <c r="H126" s="18"/>
      <c r="I126" s="18"/>
      <c r="J126" s="18"/>
      <c r="K126" s="18"/>
    </row>
    <row r="127" spans="2:11">
      <c r="B127" s="18"/>
      <c r="C127" s="6"/>
      <c r="D127" s="18"/>
      <c r="E127" s="18"/>
      <c r="F127" s="18"/>
      <c r="G127" s="18"/>
      <c r="H127" s="18"/>
      <c r="I127" s="18"/>
      <c r="J127" s="18"/>
      <c r="K127" s="18"/>
    </row>
    <row r="128" spans="2:11">
      <c r="B128" s="18"/>
      <c r="C128" s="18"/>
      <c r="D128" s="18"/>
      <c r="E128" s="18"/>
      <c r="F128" s="18"/>
      <c r="G128" s="18"/>
      <c r="H128" s="18"/>
      <c r="I128" s="18"/>
      <c r="J128" s="18"/>
      <c r="K128" s="18"/>
    </row>
    <row r="129" spans="2:11">
      <c r="B129" s="18"/>
      <c r="C129" s="18"/>
      <c r="D129" s="18"/>
      <c r="E129" s="18"/>
      <c r="F129" s="18"/>
      <c r="G129" s="18"/>
      <c r="H129" s="18"/>
      <c r="I129" s="18"/>
      <c r="J129" s="18"/>
      <c r="K129" s="18"/>
    </row>
    <row r="130" spans="2:11">
      <c r="B130" s="18"/>
      <c r="C130" s="18"/>
      <c r="D130" s="18"/>
      <c r="E130" s="18"/>
      <c r="F130" s="18"/>
      <c r="G130" s="18"/>
      <c r="H130" s="18"/>
      <c r="I130" s="18"/>
      <c r="J130" s="18"/>
      <c r="K130" s="18"/>
    </row>
    <row r="131" spans="2:11">
      <c r="B131" s="18"/>
      <c r="C131" s="18"/>
      <c r="D131" s="18"/>
      <c r="E131" s="18"/>
      <c r="F131" s="18"/>
      <c r="G131" s="18"/>
      <c r="H131" s="18"/>
      <c r="I131" s="18"/>
      <c r="J131" s="18"/>
      <c r="K131" s="18"/>
    </row>
    <row r="132" spans="2:11">
      <c r="B132" s="18"/>
      <c r="C132" s="18"/>
      <c r="D132" s="22"/>
      <c r="E132" s="18"/>
      <c r="F132" s="18"/>
      <c r="G132" s="22"/>
      <c r="H132" s="18"/>
      <c r="I132" s="18"/>
      <c r="J132" s="18"/>
      <c r="K132" s="18"/>
    </row>
    <row r="133" spans="2:11">
      <c r="B133" s="18"/>
      <c r="C133" s="18"/>
      <c r="D133" s="18"/>
      <c r="E133" s="18"/>
      <c r="F133" s="18"/>
      <c r="G133" s="18"/>
      <c r="H133" s="18"/>
      <c r="I133" s="18"/>
      <c r="J133" s="18"/>
      <c r="K133" s="18"/>
    </row>
    <row r="134" spans="2:11">
      <c r="B134" s="18"/>
      <c r="C134" s="18"/>
      <c r="D134" s="18"/>
      <c r="E134" s="18"/>
      <c r="F134" s="18"/>
      <c r="G134" s="603"/>
      <c r="H134" s="603"/>
      <c r="I134" s="603"/>
      <c r="J134" s="23"/>
      <c r="K134" s="23"/>
    </row>
    <row r="135" spans="2:11">
      <c r="B135" s="18"/>
      <c r="C135" s="18"/>
      <c r="D135" s="18"/>
      <c r="E135" s="18"/>
      <c r="F135" s="18"/>
      <c r="G135" s="18"/>
      <c r="H135" s="18"/>
      <c r="I135" s="18"/>
      <c r="J135" s="18"/>
      <c r="K135" s="18"/>
    </row>
    <row r="136" spans="2:11">
      <c r="B136" s="18"/>
      <c r="C136" s="18"/>
      <c r="D136" s="18"/>
      <c r="E136" s="18"/>
      <c r="F136" s="18"/>
      <c r="G136" s="599"/>
      <c r="H136" s="599"/>
      <c r="I136" s="599"/>
      <c r="J136" s="24"/>
      <c r="K136" s="24"/>
    </row>
    <row r="137" spans="2:11">
      <c r="B137" s="18"/>
      <c r="C137" s="18"/>
      <c r="D137" s="18"/>
      <c r="E137" s="18"/>
      <c r="F137" s="18"/>
      <c r="G137" s="18"/>
      <c r="H137" s="18"/>
      <c r="I137" s="18"/>
      <c r="J137" s="18"/>
      <c r="K137" s="18"/>
    </row>
    <row r="138" spans="2:11">
      <c r="B138" s="18"/>
      <c r="C138" s="18"/>
      <c r="D138" s="18"/>
      <c r="E138" s="18"/>
      <c r="F138" s="18"/>
      <c r="G138" s="18"/>
      <c r="H138" s="18"/>
      <c r="I138" s="18"/>
      <c r="J138" s="18"/>
      <c r="K138" s="18"/>
    </row>
    <row r="139" spans="2:11">
      <c r="B139" s="18"/>
      <c r="C139" s="18"/>
      <c r="D139" s="18"/>
      <c r="E139" s="18"/>
      <c r="F139" s="18"/>
      <c r="G139" s="18"/>
      <c r="H139" s="18"/>
      <c r="I139" s="18"/>
      <c r="J139" s="18"/>
      <c r="K139" s="18"/>
    </row>
    <row r="140" spans="2:11">
      <c r="B140" s="18"/>
      <c r="C140" s="18"/>
      <c r="D140" s="18"/>
      <c r="E140" s="18"/>
      <c r="F140" s="18"/>
      <c r="G140" s="18"/>
      <c r="H140" s="18"/>
      <c r="I140" s="18"/>
      <c r="J140" s="18"/>
      <c r="K140" s="18"/>
    </row>
    <row r="141" spans="2:11">
      <c r="B141" s="18"/>
      <c r="C141" s="18"/>
      <c r="D141" s="18"/>
      <c r="E141" s="18"/>
      <c r="F141" s="18"/>
      <c r="G141" s="18"/>
      <c r="H141" s="18"/>
      <c r="I141" s="18"/>
      <c r="J141" s="18"/>
      <c r="K141" s="18"/>
    </row>
    <row r="142" spans="2:11">
      <c r="B142" s="18"/>
      <c r="C142" s="18"/>
      <c r="D142" s="18"/>
      <c r="E142" s="18"/>
      <c r="F142" s="18"/>
      <c r="G142" s="18"/>
      <c r="H142" s="18"/>
      <c r="I142" s="18"/>
      <c r="J142" s="18"/>
      <c r="K142" s="18"/>
    </row>
    <row r="143" spans="2:11">
      <c r="B143" s="606"/>
      <c r="C143" s="606"/>
      <c r="D143" s="606"/>
      <c r="E143" s="606"/>
      <c r="F143" s="606"/>
      <c r="G143" s="606"/>
      <c r="H143" s="606"/>
      <c r="I143" s="606"/>
      <c r="J143" s="606"/>
      <c r="K143" s="606"/>
    </row>
    <row r="144" spans="2:11">
      <c r="B144" s="18"/>
      <c r="C144" s="18"/>
      <c r="D144" s="18"/>
      <c r="E144" s="18"/>
      <c r="F144" s="18"/>
      <c r="G144" s="18"/>
      <c r="H144" s="18"/>
      <c r="I144" s="18"/>
      <c r="J144" s="18"/>
      <c r="K144" s="18"/>
    </row>
    <row r="145" spans="2:11">
      <c r="B145" s="18"/>
      <c r="C145" s="18"/>
      <c r="D145" s="18"/>
      <c r="E145" s="18"/>
      <c r="F145" s="18"/>
      <c r="G145" s="18"/>
      <c r="H145" s="18"/>
      <c r="I145" s="18"/>
      <c r="J145" s="18"/>
      <c r="K145" s="18"/>
    </row>
    <row r="146" spans="2:11">
      <c r="B146" s="18"/>
      <c r="C146" s="18"/>
      <c r="D146" s="18"/>
      <c r="E146" s="18"/>
      <c r="F146" s="18"/>
      <c r="G146" s="18"/>
      <c r="H146" s="18"/>
      <c r="I146" s="18"/>
      <c r="J146" s="18"/>
      <c r="K146" s="18"/>
    </row>
    <row r="147" spans="2:11">
      <c r="B147" s="597"/>
      <c r="C147" s="597"/>
      <c r="D147" s="597"/>
      <c r="E147" s="613"/>
      <c r="F147" s="613"/>
      <c r="G147" s="613"/>
      <c r="H147" s="613"/>
      <c r="I147" s="18"/>
      <c r="J147" s="18"/>
      <c r="K147" s="18"/>
    </row>
    <row r="148" spans="2:11">
      <c r="B148" s="18"/>
      <c r="C148" s="18"/>
      <c r="D148" s="18"/>
      <c r="E148" s="18"/>
      <c r="F148" s="18"/>
      <c r="G148" s="18"/>
      <c r="H148" s="18"/>
      <c r="I148" s="18"/>
      <c r="J148" s="18"/>
      <c r="K148" s="18"/>
    </row>
    <row r="149" spans="2:11">
      <c r="B149" s="597"/>
      <c r="C149" s="597"/>
      <c r="D149" s="597"/>
      <c r="E149" s="597"/>
      <c r="F149" s="597"/>
      <c r="G149" s="18"/>
      <c r="H149" s="18"/>
      <c r="I149" s="18"/>
      <c r="J149" s="18"/>
      <c r="K149" s="18"/>
    </row>
    <row r="150" spans="2:11">
      <c r="B150" s="18"/>
      <c r="C150" s="18"/>
      <c r="D150" s="18"/>
      <c r="E150" s="18"/>
      <c r="F150" s="18"/>
      <c r="G150" s="18"/>
      <c r="H150" s="18"/>
      <c r="I150" s="18"/>
      <c r="J150" s="18"/>
      <c r="K150" s="18"/>
    </row>
    <row r="151" spans="2:11">
      <c r="B151" s="597"/>
      <c r="C151" s="597"/>
      <c r="D151" s="597"/>
      <c r="E151" s="597"/>
      <c r="F151" s="613"/>
      <c r="G151" s="613"/>
      <c r="H151" s="613"/>
      <c r="I151" s="18"/>
      <c r="J151" s="18"/>
      <c r="K151" s="18"/>
    </row>
    <row r="152" spans="2:11">
      <c r="B152" s="18"/>
      <c r="C152" s="18"/>
      <c r="D152" s="18"/>
      <c r="E152" s="18"/>
      <c r="F152" s="18"/>
      <c r="G152" s="18"/>
      <c r="H152" s="18"/>
      <c r="I152" s="18"/>
      <c r="J152" s="18"/>
      <c r="K152" s="18"/>
    </row>
    <row r="153" spans="2:11">
      <c r="B153" s="597"/>
      <c r="C153" s="597"/>
      <c r="D153" s="597"/>
      <c r="E153" s="18"/>
      <c r="F153" s="598"/>
      <c r="G153" s="598"/>
      <c r="H153" s="598"/>
      <c r="I153" s="18"/>
      <c r="J153" s="18"/>
      <c r="K153" s="18"/>
    </row>
    <row r="154" spans="2:11">
      <c r="B154" s="18"/>
      <c r="C154" s="18"/>
      <c r="D154" s="18"/>
      <c r="E154" s="18"/>
      <c r="F154" s="18"/>
      <c r="G154" s="18"/>
      <c r="H154" s="18"/>
      <c r="I154" s="18"/>
      <c r="J154" s="18"/>
      <c r="K154" s="18"/>
    </row>
    <row r="155" spans="2:11">
      <c r="B155" s="25"/>
      <c r="C155" s="18"/>
      <c r="D155" s="18"/>
      <c r="E155" s="18"/>
      <c r="F155" s="598"/>
      <c r="G155" s="598"/>
      <c r="H155" s="598"/>
      <c r="I155" s="18"/>
      <c r="J155" s="18"/>
      <c r="K155" s="18"/>
    </row>
    <row r="156" spans="2:11">
      <c r="B156" s="18"/>
      <c r="C156" s="18"/>
      <c r="D156" s="18"/>
      <c r="E156" s="18"/>
      <c r="F156" s="18"/>
      <c r="G156" s="18"/>
      <c r="H156" s="18"/>
      <c r="I156" s="18"/>
      <c r="J156" s="18"/>
      <c r="K156" s="18"/>
    </row>
    <row r="157" spans="2:11">
      <c r="B157" s="25"/>
      <c r="C157" s="18"/>
      <c r="D157" s="18"/>
      <c r="E157" s="18"/>
      <c r="F157" s="598"/>
      <c r="G157" s="598"/>
      <c r="H157" s="598"/>
      <c r="I157" s="18"/>
      <c r="J157" s="18"/>
      <c r="K157" s="18"/>
    </row>
    <row r="158" spans="2:11">
      <c r="B158" s="18"/>
      <c r="C158" s="18"/>
      <c r="D158" s="18"/>
      <c r="E158" s="18"/>
      <c r="F158" s="18"/>
      <c r="G158" s="18"/>
      <c r="H158" s="18"/>
      <c r="I158" s="18"/>
      <c r="J158" s="18"/>
      <c r="K158" s="18"/>
    </row>
    <row r="159" spans="2:11">
      <c r="B159" s="25"/>
      <c r="C159" s="18"/>
      <c r="D159" s="18"/>
      <c r="E159" s="18"/>
      <c r="F159" s="598"/>
      <c r="G159" s="598"/>
      <c r="H159" s="598"/>
      <c r="I159" s="18"/>
      <c r="J159" s="18"/>
      <c r="K159" s="18"/>
    </row>
    <row r="160" spans="2:11">
      <c r="B160" s="18"/>
      <c r="C160" s="18"/>
      <c r="D160" s="18"/>
      <c r="E160" s="18"/>
      <c r="F160" s="18"/>
      <c r="G160" s="18"/>
      <c r="H160" s="18"/>
      <c r="I160" s="18"/>
      <c r="J160" s="18"/>
      <c r="K160" s="18"/>
    </row>
    <row r="161" spans="2:11">
      <c r="B161" s="18"/>
      <c r="C161" s="18"/>
      <c r="D161" s="18"/>
      <c r="E161" s="18"/>
      <c r="F161" s="18"/>
      <c r="G161" s="18"/>
      <c r="H161" s="18"/>
      <c r="I161" s="18"/>
      <c r="J161" s="18"/>
      <c r="K161" s="18"/>
    </row>
    <row r="162" spans="2:11">
      <c r="B162" s="18"/>
      <c r="C162" s="18"/>
      <c r="D162" s="18"/>
      <c r="E162" s="18"/>
      <c r="F162" s="18"/>
      <c r="G162" s="18"/>
      <c r="H162" s="18"/>
      <c r="I162" s="18"/>
      <c r="J162" s="18"/>
      <c r="K162" s="18"/>
    </row>
    <row r="163" spans="2:11" ht="15">
      <c r="B163" s="618"/>
      <c r="C163" s="618"/>
      <c r="D163" s="618"/>
      <c r="E163" s="618"/>
      <c r="F163" s="618"/>
      <c r="G163" s="27"/>
      <c r="H163" s="27"/>
      <c r="I163" s="27"/>
      <c r="J163" s="27"/>
      <c r="K163" s="27"/>
    </row>
    <row r="164" spans="2:11">
      <c r="B164" s="619"/>
      <c r="C164" s="619"/>
      <c r="D164" s="619"/>
      <c r="E164" s="619"/>
      <c r="F164" s="619"/>
      <c r="G164" s="28"/>
      <c r="H164" s="28"/>
      <c r="I164" s="28"/>
      <c r="J164" s="28"/>
      <c r="K164" s="28"/>
    </row>
    <row r="165" spans="2:11" ht="16.5">
      <c r="B165" s="605"/>
      <c r="C165" s="605"/>
      <c r="D165" s="616"/>
      <c r="E165" s="616"/>
      <c r="F165" s="616"/>
      <c r="G165" s="5"/>
      <c r="H165" s="8"/>
      <c r="I165" s="7"/>
      <c r="J165" s="7"/>
      <c r="K165" s="7"/>
    </row>
    <row r="166" spans="2:11" ht="16.5">
      <c r="B166" s="605"/>
      <c r="C166" s="605"/>
      <c r="D166" s="616"/>
      <c r="E166" s="616"/>
      <c r="F166" s="616"/>
      <c r="G166" s="5"/>
      <c r="H166" s="8"/>
      <c r="I166" s="7"/>
      <c r="J166" s="7"/>
      <c r="K166" s="7"/>
    </row>
    <row r="167" spans="2:11" ht="16.5">
      <c r="B167" s="605"/>
      <c r="C167" s="605"/>
      <c r="D167" s="616"/>
      <c r="E167" s="616"/>
      <c r="F167" s="616"/>
      <c r="G167" s="5"/>
      <c r="H167" s="8"/>
      <c r="I167" s="7"/>
      <c r="J167" s="7"/>
      <c r="K167" s="7"/>
    </row>
    <row r="168" spans="2:11" ht="16.5">
      <c r="B168" s="605"/>
      <c r="C168" s="605"/>
      <c r="D168" s="616"/>
      <c r="E168" s="616"/>
      <c r="F168" s="616"/>
      <c r="G168" s="5"/>
      <c r="H168" s="8"/>
      <c r="I168" s="7"/>
      <c r="J168" s="7"/>
      <c r="K168" s="7"/>
    </row>
    <row r="169" spans="2:11" ht="16.5">
      <c r="B169" s="605"/>
      <c r="C169" s="605"/>
      <c r="D169" s="616"/>
      <c r="E169" s="616"/>
      <c r="F169" s="616"/>
      <c r="G169" s="5"/>
      <c r="H169" s="5"/>
      <c r="I169" s="7"/>
      <c r="J169" s="7"/>
      <c r="K169" s="7"/>
    </row>
    <row r="170" spans="2:11">
      <c r="B170" s="18"/>
      <c r="C170" s="18"/>
      <c r="D170" s="18"/>
      <c r="E170" s="18"/>
      <c r="F170" s="18"/>
      <c r="G170" s="18"/>
      <c r="H170" s="18"/>
      <c r="I170" s="18"/>
      <c r="J170" s="18"/>
      <c r="K170" s="18"/>
    </row>
    <row r="171" spans="2:11">
      <c r="B171" s="18"/>
      <c r="C171" s="18"/>
      <c r="D171" s="18"/>
      <c r="E171" s="18"/>
      <c r="F171" s="18"/>
      <c r="G171" s="18"/>
      <c r="H171" s="18"/>
      <c r="I171" s="18"/>
      <c r="J171" s="18"/>
      <c r="K171" s="18"/>
    </row>
    <row r="172" spans="2:11">
      <c r="B172" s="18"/>
      <c r="C172" s="18"/>
      <c r="D172" s="18"/>
      <c r="E172" s="18"/>
      <c r="F172" s="18"/>
      <c r="G172" s="18"/>
      <c r="H172" s="18"/>
      <c r="I172" s="18"/>
      <c r="J172" s="18"/>
      <c r="K172" s="18"/>
    </row>
    <row r="173" spans="2:11" ht="15">
      <c r="B173" s="618"/>
      <c r="C173" s="618"/>
      <c r="D173" s="618"/>
      <c r="E173" s="618"/>
      <c r="F173" s="618"/>
      <c r="G173" s="27"/>
      <c r="H173" s="27"/>
      <c r="I173" s="26"/>
      <c r="J173" s="26"/>
      <c r="K173" s="26"/>
    </row>
    <row r="174" spans="2:11">
      <c r="B174" s="619"/>
      <c r="C174" s="619"/>
      <c r="D174" s="619"/>
      <c r="E174" s="619"/>
      <c r="F174" s="619"/>
      <c r="G174" s="28"/>
      <c r="H174" s="28"/>
      <c r="I174" s="28"/>
      <c r="J174" s="28"/>
      <c r="K174" s="28"/>
    </row>
    <row r="175" spans="2:11">
      <c r="B175" s="617"/>
      <c r="C175" s="617"/>
      <c r="D175" s="600"/>
      <c r="E175" s="600"/>
      <c r="F175" s="600"/>
      <c r="G175" s="5"/>
      <c r="H175" s="9"/>
      <c r="I175" s="10"/>
      <c r="J175" s="10"/>
      <c r="K175" s="10"/>
    </row>
    <row r="176" spans="2:11">
      <c r="B176" s="617"/>
      <c r="C176" s="617"/>
      <c r="D176" s="600"/>
      <c r="E176" s="600"/>
      <c r="F176" s="600"/>
      <c r="G176" s="5"/>
      <c r="H176" s="9"/>
      <c r="I176" s="10"/>
      <c r="J176" s="10"/>
      <c r="K176" s="10"/>
    </row>
    <row r="177" spans="2:11">
      <c r="B177" s="617"/>
      <c r="C177" s="617"/>
      <c r="D177" s="600"/>
      <c r="E177" s="600"/>
      <c r="F177" s="600"/>
      <c r="G177" s="5"/>
      <c r="H177" s="9"/>
      <c r="I177" s="10"/>
      <c r="J177" s="10"/>
      <c r="K177" s="10"/>
    </row>
    <row r="178" spans="2:11">
      <c r="B178" s="617"/>
      <c r="C178" s="617"/>
      <c r="D178" s="600"/>
      <c r="E178" s="600"/>
      <c r="F178" s="600"/>
      <c r="G178" s="5"/>
      <c r="H178" s="9"/>
      <c r="I178" s="10"/>
      <c r="J178" s="10"/>
      <c r="K178" s="10"/>
    </row>
    <row r="179" spans="2:11">
      <c r="B179" s="617"/>
      <c r="C179" s="617"/>
      <c r="D179" s="600"/>
      <c r="E179" s="600"/>
      <c r="F179" s="600"/>
      <c r="G179" s="5"/>
      <c r="H179" s="9"/>
      <c r="I179" s="10"/>
      <c r="J179" s="10"/>
      <c r="K179" s="10"/>
    </row>
    <row r="180" spans="2:11">
      <c r="B180" s="617"/>
      <c r="C180" s="617"/>
      <c r="D180" s="600"/>
      <c r="E180" s="600"/>
      <c r="F180" s="600"/>
      <c r="G180" s="5"/>
      <c r="H180" s="9"/>
      <c r="I180" s="10"/>
      <c r="J180" s="10"/>
      <c r="K180" s="10"/>
    </row>
    <row r="181" spans="2:11">
      <c r="B181" s="617"/>
      <c r="C181" s="617"/>
      <c r="D181" s="600"/>
      <c r="E181" s="600"/>
      <c r="F181" s="600"/>
      <c r="G181" s="5"/>
      <c r="H181" s="9"/>
      <c r="I181" s="10"/>
      <c r="J181" s="10"/>
      <c r="K181" s="10"/>
    </row>
    <row r="182" spans="2:11">
      <c r="B182" s="617"/>
      <c r="C182" s="617"/>
      <c r="D182" s="600"/>
      <c r="E182" s="600"/>
      <c r="F182" s="600"/>
      <c r="G182" s="5"/>
      <c r="H182" s="9"/>
      <c r="I182" s="10"/>
      <c r="J182" s="10"/>
      <c r="K182" s="10"/>
    </row>
    <row r="183" spans="2:11">
      <c r="B183" s="617"/>
      <c r="C183" s="617"/>
      <c r="D183" s="600"/>
      <c r="E183" s="600"/>
      <c r="F183" s="600"/>
      <c r="G183" s="5"/>
      <c r="H183" s="9"/>
      <c r="I183" s="10"/>
      <c r="J183" s="10"/>
      <c r="K183" s="10"/>
    </row>
    <row r="184" spans="2:11">
      <c r="B184" s="617"/>
      <c r="C184" s="617"/>
      <c r="D184" s="600"/>
      <c r="E184" s="600"/>
      <c r="F184" s="600"/>
      <c r="G184" s="5"/>
      <c r="H184" s="9"/>
      <c r="I184" s="10"/>
      <c r="J184" s="10"/>
      <c r="K184" s="10"/>
    </row>
    <row r="185" spans="2:11">
      <c r="B185" s="617"/>
      <c r="C185" s="617"/>
      <c r="D185" s="600"/>
      <c r="E185" s="600"/>
      <c r="F185" s="600"/>
      <c r="G185" s="5"/>
      <c r="H185" s="5"/>
      <c r="I185" s="10"/>
      <c r="J185" s="10"/>
      <c r="K185" s="10"/>
    </row>
    <row r="186" spans="2:11">
      <c r="B186" s="18"/>
      <c r="C186" s="18"/>
      <c r="D186" s="18"/>
      <c r="E186" s="18"/>
      <c r="F186" s="18"/>
      <c r="G186" s="18"/>
      <c r="H186" s="18"/>
      <c r="I186" s="18"/>
      <c r="J186" s="18"/>
      <c r="K186" s="18"/>
    </row>
  </sheetData>
  <sheetProtection selectLockedCells="1" selectUnlockedCells="1"/>
  <mergeCells count="70">
    <mergeCell ref="B184:C184"/>
    <mergeCell ref="B178:C178"/>
    <mergeCell ref="B185:C185"/>
    <mergeCell ref="D178:F178"/>
    <mergeCell ref="D179:F179"/>
    <mergeCell ref="D185:F185"/>
    <mergeCell ref="B183:C183"/>
    <mergeCell ref="D180:F180"/>
    <mergeCell ref="B182:C182"/>
    <mergeCell ref="B179:C179"/>
    <mergeCell ref="B181:C181"/>
    <mergeCell ref="D184:F184"/>
    <mergeCell ref="D183:F183"/>
    <mergeCell ref="D182:F182"/>
    <mergeCell ref="D181:F181"/>
    <mergeCell ref="B169:C169"/>
    <mergeCell ref="B174:C174"/>
    <mergeCell ref="D174:F174"/>
    <mergeCell ref="D173:F173"/>
    <mergeCell ref="D169:F169"/>
    <mergeCell ref="B176:C176"/>
    <mergeCell ref="B175:C175"/>
    <mergeCell ref="B173:C173"/>
    <mergeCell ref="D176:F176"/>
    <mergeCell ref="D177:F177"/>
    <mergeCell ref="B177:C177"/>
    <mergeCell ref="D175:F175"/>
    <mergeCell ref="D168:F168"/>
    <mergeCell ref="B180:C180"/>
    <mergeCell ref="F151:H151"/>
    <mergeCell ref="F153:H153"/>
    <mergeCell ref="B151:E151"/>
    <mergeCell ref="B153:D153"/>
    <mergeCell ref="B165:C165"/>
    <mergeCell ref="B163:C163"/>
    <mergeCell ref="D165:F165"/>
    <mergeCell ref="B164:C164"/>
    <mergeCell ref="D164:F164"/>
    <mergeCell ref="D167:F167"/>
    <mergeCell ref="D166:F166"/>
    <mergeCell ref="B167:C167"/>
    <mergeCell ref="B168:C168"/>
    <mergeCell ref="D163:F163"/>
    <mergeCell ref="E9:H9"/>
    <mergeCell ref="B166:C166"/>
    <mergeCell ref="B143:K143"/>
    <mergeCell ref="B2:K2"/>
    <mergeCell ref="F21:G21"/>
    <mergeCell ref="B52:K52"/>
    <mergeCell ref="B55:K55"/>
    <mergeCell ref="C89:K89"/>
    <mergeCell ref="C76:K76"/>
    <mergeCell ref="C77:K77"/>
    <mergeCell ref="C71:H71"/>
    <mergeCell ref="F159:H159"/>
    <mergeCell ref="F155:H155"/>
    <mergeCell ref="E147:H147"/>
    <mergeCell ref="B149:F149"/>
    <mergeCell ref="D7:K7"/>
    <mergeCell ref="C23:E23"/>
    <mergeCell ref="C24:E24"/>
    <mergeCell ref="C25:E25"/>
    <mergeCell ref="B147:D147"/>
    <mergeCell ref="F157:H157"/>
    <mergeCell ref="G136:I136"/>
    <mergeCell ref="C83:E83"/>
    <mergeCell ref="D98:H98"/>
    <mergeCell ref="B96:K96"/>
    <mergeCell ref="G134:I134"/>
    <mergeCell ref="C95:H95"/>
  </mergeCells>
  <phoneticPr fontId="0" type="noConversion"/>
  <printOptions horizontalCentered="1"/>
  <pageMargins left="0.78740157480314965" right="0.39370078740157483" top="0.59055118110236227" bottom="0.59055118110236227" header="0.78740157480314965" footer="0"/>
  <pageSetup scale="90" pageOrder="overThenDown"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1"/>
  <sheetViews>
    <sheetView topLeftCell="B1" zoomScale="80" zoomScaleNormal="80" zoomScaleSheetLayoutView="80" workbookViewId="0">
      <selection activeCell="B120" sqref="B120:F120"/>
    </sheetView>
  </sheetViews>
  <sheetFormatPr baseColWidth="10" defaultColWidth="9.140625" defaultRowHeight="14.25"/>
  <cols>
    <col min="1" max="1" width="4.7109375" style="11" customWidth="1"/>
    <col min="2" max="2" width="17.42578125" style="11" customWidth="1"/>
    <col min="3" max="3" width="27.140625" style="11" customWidth="1"/>
    <col min="4" max="4" width="26" style="11" customWidth="1"/>
    <col min="5" max="5" width="19.42578125" style="11" customWidth="1"/>
    <col min="6" max="6" width="18.7109375" style="11" customWidth="1"/>
    <col min="7" max="7" width="4.28515625" style="11" customWidth="1"/>
    <col min="9" max="9" width="7.28515625" customWidth="1"/>
    <col min="13" max="13" width="9.140625" customWidth="1"/>
    <col min="21" max="21" width="6.7109375" customWidth="1"/>
    <col min="22" max="22" width="1.7109375" hidden="1" customWidth="1"/>
    <col min="23" max="27" width="9.140625" hidden="1" customWidth="1"/>
  </cols>
  <sheetData>
    <row r="1" spans="1:9" ht="48.75" customHeight="1" thickBot="1">
      <c r="A1" s="627" t="s">
        <v>106</v>
      </c>
      <c r="B1" s="627"/>
      <c r="C1" s="627"/>
      <c r="D1" s="627"/>
      <c r="E1" s="627"/>
      <c r="F1" s="627"/>
      <c r="G1" s="627"/>
    </row>
    <row r="2" spans="1:9" ht="15" thickTop="1"/>
    <row r="3" spans="1:9" ht="15.75">
      <c r="A3" s="14" t="s">
        <v>2</v>
      </c>
      <c r="B3" s="77" t="s">
        <v>13</v>
      </c>
      <c r="C3" s="14"/>
      <c r="D3" s="14"/>
      <c r="E3" s="14"/>
      <c r="F3" s="14"/>
    </row>
    <row r="4" spans="1:9" ht="16.5" customHeight="1">
      <c r="B4" s="14" t="s">
        <v>14</v>
      </c>
      <c r="C4" s="14"/>
      <c r="D4" s="14"/>
      <c r="E4" s="14"/>
      <c r="F4" s="14"/>
      <c r="G4" s="14"/>
    </row>
    <row r="5" spans="1:9" ht="15">
      <c r="B5" s="14" t="s">
        <v>15</v>
      </c>
      <c r="C5" s="14"/>
      <c r="D5" s="14"/>
      <c r="E5" s="14"/>
      <c r="F5" s="14"/>
      <c r="G5" s="14"/>
    </row>
    <row r="6" spans="1:9" ht="15">
      <c r="B6" s="14" t="s">
        <v>16</v>
      </c>
      <c r="C6" s="14"/>
      <c r="D6" s="14"/>
      <c r="E6" s="14"/>
      <c r="F6" s="14"/>
      <c r="G6" s="14"/>
    </row>
    <row r="7" spans="1:9" ht="7.5" customHeight="1">
      <c r="B7" s="52"/>
      <c r="C7" s="52"/>
      <c r="D7" s="52"/>
      <c r="E7" s="52"/>
      <c r="F7" s="52"/>
      <c r="G7" s="52"/>
    </row>
    <row r="8" spans="1:9" ht="286.5" customHeight="1">
      <c r="A8" s="80"/>
      <c r="B8" s="628"/>
      <c r="C8" s="628"/>
      <c r="D8" s="628"/>
      <c r="E8" s="628"/>
      <c r="F8" s="628"/>
      <c r="G8" s="81"/>
      <c r="I8" s="73" t="s">
        <v>43</v>
      </c>
    </row>
    <row r="9" spans="1:9" ht="84" customHeight="1">
      <c r="B9" s="75"/>
      <c r="C9" s="75"/>
      <c r="D9" s="75"/>
      <c r="E9" s="75"/>
      <c r="F9" s="75"/>
      <c r="G9" s="55"/>
      <c r="I9" s="74"/>
    </row>
    <row r="10" spans="1:9" ht="288.75" customHeight="1">
      <c r="B10" s="625" t="s">
        <v>393</v>
      </c>
      <c r="C10" s="626"/>
      <c r="D10" s="626"/>
      <c r="E10" s="626"/>
      <c r="F10" s="626"/>
      <c r="G10" s="55"/>
      <c r="I10" s="74"/>
    </row>
    <row r="11" spans="1:9" ht="10.5" hidden="1" customHeight="1">
      <c r="B11" s="629"/>
      <c r="C11" s="629"/>
      <c r="D11" s="629"/>
      <c r="E11" s="629"/>
      <c r="F11" s="629"/>
      <c r="G11" s="55"/>
      <c r="I11" s="74"/>
    </row>
    <row r="12" spans="1:9" ht="9.75" customHeight="1">
      <c r="B12" s="313"/>
      <c r="C12" s="313"/>
      <c r="D12" s="313"/>
      <c r="E12" s="313"/>
      <c r="F12" s="313"/>
      <c r="G12" s="55"/>
      <c r="I12" s="74"/>
    </row>
    <row r="13" spans="1:9" ht="15.75" customHeight="1">
      <c r="A13" s="14" t="s">
        <v>3</v>
      </c>
      <c r="B13" s="163" t="s">
        <v>17</v>
      </c>
      <c r="C13" s="164"/>
      <c r="D13" s="164"/>
      <c r="E13" s="164"/>
      <c r="F13" s="164"/>
      <c r="G13" s="12"/>
    </row>
    <row r="14" spans="1:9" ht="13.5" customHeight="1">
      <c r="B14" s="103"/>
      <c r="C14" s="103"/>
      <c r="D14" s="103"/>
      <c r="E14" s="103"/>
      <c r="F14" s="103"/>
      <c r="G14" s="52"/>
    </row>
    <row r="15" spans="1:9" ht="51" customHeight="1">
      <c r="B15" s="625" t="s">
        <v>381</v>
      </c>
      <c r="C15" s="625"/>
      <c r="D15" s="625"/>
      <c r="E15" s="625"/>
      <c r="F15" s="625"/>
      <c r="G15"/>
    </row>
    <row r="16" spans="1:9" ht="15" customHeight="1">
      <c r="B16" s="631" t="s">
        <v>122</v>
      </c>
      <c r="C16" s="632"/>
      <c r="D16" s="632"/>
      <c r="E16" s="632"/>
      <c r="F16" s="633"/>
      <c r="G16"/>
    </row>
    <row r="17" spans="2:7" ht="33.75" customHeight="1" thickBot="1">
      <c r="B17" s="167" t="s">
        <v>123</v>
      </c>
      <c r="C17" s="167" t="s">
        <v>124</v>
      </c>
      <c r="D17" s="167" t="s">
        <v>125</v>
      </c>
      <c r="E17" s="167" t="s">
        <v>126</v>
      </c>
      <c r="F17" s="167" t="s">
        <v>127</v>
      </c>
      <c r="G17"/>
    </row>
    <row r="18" spans="2:7" ht="33.75" customHeight="1" thickTop="1">
      <c r="B18" s="622" t="s">
        <v>128</v>
      </c>
      <c r="C18" s="168" t="s">
        <v>129</v>
      </c>
      <c r="D18" s="169" t="s">
        <v>130</v>
      </c>
      <c r="E18" s="169">
        <v>48</v>
      </c>
      <c r="F18" s="169">
        <v>239</v>
      </c>
      <c r="G18"/>
    </row>
    <row r="19" spans="2:7" ht="33.75" customHeight="1">
      <c r="B19" s="624"/>
      <c r="C19" s="170" t="s">
        <v>131</v>
      </c>
      <c r="D19" s="171" t="s">
        <v>130</v>
      </c>
      <c r="E19" s="171">
        <v>208</v>
      </c>
      <c r="F19" s="172">
        <v>1036</v>
      </c>
      <c r="G19"/>
    </row>
    <row r="20" spans="2:7" ht="33.75" customHeight="1">
      <c r="B20" s="624"/>
      <c r="C20" s="170" t="s">
        <v>132</v>
      </c>
      <c r="D20" s="171" t="s">
        <v>130</v>
      </c>
      <c r="E20" s="171">
        <v>62</v>
      </c>
      <c r="F20" s="171">
        <v>309</v>
      </c>
      <c r="G20"/>
    </row>
    <row r="21" spans="2:7" ht="33.75" customHeight="1">
      <c r="B21" s="624"/>
      <c r="C21" s="170" t="s">
        <v>133</v>
      </c>
      <c r="D21" s="171" t="s">
        <v>130</v>
      </c>
      <c r="E21" s="171">
        <v>121</v>
      </c>
      <c r="F21" s="171">
        <v>603</v>
      </c>
      <c r="G21"/>
    </row>
    <row r="22" spans="2:7" ht="33.75" customHeight="1">
      <c r="B22" s="624"/>
      <c r="C22" s="170" t="s">
        <v>134</v>
      </c>
      <c r="D22" s="171" t="s">
        <v>130</v>
      </c>
      <c r="E22" s="171">
        <v>218</v>
      </c>
      <c r="F22" s="172">
        <v>1086</v>
      </c>
      <c r="G22"/>
    </row>
    <row r="23" spans="2:7" ht="33.75" customHeight="1">
      <c r="B23" s="624"/>
      <c r="C23" s="170" t="s">
        <v>135</v>
      </c>
      <c r="D23" s="171" t="s">
        <v>130</v>
      </c>
      <c r="E23" s="171">
        <v>307</v>
      </c>
      <c r="F23" s="172">
        <v>1529</v>
      </c>
      <c r="G23"/>
    </row>
    <row r="24" spans="2:7" ht="33.75" customHeight="1">
      <c r="B24" s="624"/>
      <c r="C24" s="170" t="s">
        <v>136</v>
      </c>
      <c r="D24" s="171" t="s">
        <v>130</v>
      </c>
      <c r="E24" s="171">
        <v>71</v>
      </c>
      <c r="F24" s="171">
        <v>354</v>
      </c>
      <c r="G24"/>
    </row>
    <row r="25" spans="2:7" ht="33.75" customHeight="1">
      <c r="B25" s="624"/>
      <c r="C25" s="170" t="s">
        <v>137</v>
      </c>
      <c r="D25" s="171" t="s">
        <v>130</v>
      </c>
      <c r="E25" s="171">
        <v>63</v>
      </c>
      <c r="F25" s="171">
        <v>314</v>
      </c>
      <c r="G25"/>
    </row>
    <row r="26" spans="2:7" ht="33.75" customHeight="1">
      <c r="B26" s="624"/>
      <c r="C26" s="170" t="s">
        <v>138</v>
      </c>
      <c r="D26" s="171" t="s">
        <v>130</v>
      </c>
      <c r="E26" s="171">
        <v>35</v>
      </c>
      <c r="F26" s="171">
        <v>174</v>
      </c>
      <c r="G26"/>
    </row>
    <row r="27" spans="2:7" ht="33.75" customHeight="1">
      <c r="B27" s="624"/>
      <c r="C27" s="170" t="s">
        <v>139</v>
      </c>
      <c r="D27" s="171" t="s">
        <v>130</v>
      </c>
      <c r="E27" s="171">
        <v>15</v>
      </c>
      <c r="F27" s="171">
        <v>75</v>
      </c>
      <c r="G27"/>
    </row>
    <row r="28" spans="2:7" ht="33.75" customHeight="1">
      <c r="B28" s="624"/>
      <c r="C28" s="170" t="s">
        <v>140</v>
      </c>
      <c r="D28" s="171" t="s">
        <v>130</v>
      </c>
      <c r="E28" s="171">
        <v>40</v>
      </c>
      <c r="F28" s="171">
        <v>199</v>
      </c>
      <c r="G28"/>
    </row>
    <row r="29" spans="2:7" ht="33.75" customHeight="1">
      <c r="B29" s="624"/>
      <c r="C29" s="170" t="s">
        <v>141</v>
      </c>
      <c r="D29" s="171" t="s">
        <v>130</v>
      </c>
      <c r="E29" s="171">
        <v>80</v>
      </c>
      <c r="F29" s="171">
        <v>320</v>
      </c>
      <c r="G29"/>
    </row>
    <row r="30" spans="2:7" ht="33.75" customHeight="1">
      <c r="B30" s="624"/>
      <c r="C30" s="170" t="s">
        <v>142</v>
      </c>
      <c r="D30" s="171" t="s">
        <v>130</v>
      </c>
      <c r="E30" s="171">
        <v>20</v>
      </c>
      <c r="F30" s="171">
        <v>80</v>
      </c>
      <c r="G30"/>
    </row>
    <row r="31" spans="2:7" ht="33.75" customHeight="1">
      <c r="B31" s="624"/>
      <c r="C31" s="170" t="s">
        <v>331</v>
      </c>
      <c r="D31" s="171" t="s">
        <v>143</v>
      </c>
      <c r="E31" s="171">
        <v>80</v>
      </c>
      <c r="F31" s="171">
        <v>340</v>
      </c>
      <c r="G31"/>
    </row>
    <row r="32" spans="2:7" ht="33.75" customHeight="1" thickBot="1">
      <c r="B32" s="623"/>
      <c r="C32" s="173" t="s">
        <v>332</v>
      </c>
      <c r="D32" s="174" t="s">
        <v>130</v>
      </c>
      <c r="E32" s="174">
        <v>60</v>
      </c>
      <c r="F32" s="174">
        <v>140</v>
      </c>
      <c r="G32"/>
    </row>
    <row r="33" spans="2:7" ht="33.75" customHeight="1" thickTop="1">
      <c r="B33" s="622" t="s">
        <v>144</v>
      </c>
      <c r="C33" s="168" t="s">
        <v>145</v>
      </c>
      <c r="D33" s="169" t="s">
        <v>146</v>
      </c>
      <c r="E33" s="169">
        <v>17</v>
      </c>
      <c r="F33" s="169">
        <v>91</v>
      </c>
      <c r="G33"/>
    </row>
    <row r="34" spans="2:7" ht="33.75" customHeight="1">
      <c r="B34" s="624"/>
      <c r="C34" s="170" t="s">
        <v>147</v>
      </c>
      <c r="D34" s="171" t="s">
        <v>143</v>
      </c>
      <c r="E34" s="171">
        <v>123</v>
      </c>
      <c r="F34" s="171">
        <v>658</v>
      </c>
      <c r="G34"/>
    </row>
    <row r="35" spans="2:7" ht="33.75" customHeight="1">
      <c r="B35" s="624"/>
      <c r="C35" s="170" t="s">
        <v>148</v>
      </c>
      <c r="D35" s="171" t="s">
        <v>143</v>
      </c>
      <c r="E35" s="171">
        <v>95</v>
      </c>
      <c r="F35" s="171">
        <v>508</v>
      </c>
      <c r="G35"/>
    </row>
    <row r="36" spans="2:7" ht="33.75" customHeight="1">
      <c r="B36" s="624"/>
      <c r="C36" s="170" t="s">
        <v>149</v>
      </c>
      <c r="D36" s="171" t="s">
        <v>143</v>
      </c>
      <c r="E36" s="171">
        <v>80</v>
      </c>
      <c r="F36" s="171">
        <v>428</v>
      </c>
      <c r="G36"/>
    </row>
    <row r="37" spans="2:7" ht="33.75" customHeight="1">
      <c r="B37" s="624"/>
      <c r="C37" s="170" t="s">
        <v>150</v>
      </c>
      <c r="D37" s="171" t="s">
        <v>143</v>
      </c>
      <c r="E37" s="171">
        <v>154</v>
      </c>
      <c r="F37" s="171">
        <v>824</v>
      </c>
      <c r="G37"/>
    </row>
    <row r="38" spans="2:7" ht="33.75" customHeight="1">
      <c r="B38" s="624"/>
      <c r="C38" s="170" t="s">
        <v>151</v>
      </c>
      <c r="D38" s="171" t="s">
        <v>143</v>
      </c>
      <c r="E38" s="171">
        <v>23</v>
      </c>
      <c r="F38" s="171">
        <v>123</v>
      </c>
      <c r="G38"/>
    </row>
    <row r="39" spans="2:7" ht="33.75" customHeight="1">
      <c r="B39" s="624"/>
      <c r="C39" s="170" t="s">
        <v>144</v>
      </c>
      <c r="D39" s="171" t="s">
        <v>130</v>
      </c>
      <c r="E39" s="171">
        <v>211</v>
      </c>
      <c r="F39" s="172">
        <v>1129</v>
      </c>
      <c r="G39"/>
    </row>
    <row r="40" spans="2:7" ht="33.75" customHeight="1">
      <c r="B40" s="624"/>
      <c r="C40" s="170" t="s">
        <v>152</v>
      </c>
      <c r="D40" s="171" t="s">
        <v>143</v>
      </c>
      <c r="E40" s="171">
        <v>15</v>
      </c>
      <c r="F40" s="171">
        <v>80</v>
      </c>
      <c r="G40"/>
    </row>
    <row r="41" spans="2:7" ht="33.75" customHeight="1">
      <c r="B41" s="624"/>
      <c r="C41" s="170" t="s">
        <v>153</v>
      </c>
      <c r="D41" s="171" t="s">
        <v>143</v>
      </c>
      <c r="E41" s="171">
        <v>20</v>
      </c>
      <c r="F41" s="171">
        <v>107</v>
      </c>
      <c r="G41"/>
    </row>
    <row r="42" spans="2:7" ht="33.75" customHeight="1">
      <c r="B42" s="624"/>
      <c r="C42" s="170" t="s">
        <v>154</v>
      </c>
      <c r="D42" s="171" t="s">
        <v>143</v>
      </c>
      <c r="E42" s="171">
        <v>14</v>
      </c>
      <c r="F42" s="171">
        <v>75</v>
      </c>
      <c r="G42"/>
    </row>
    <row r="43" spans="2:7" ht="33.75" customHeight="1">
      <c r="B43" s="624"/>
      <c r="C43" s="170" t="s">
        <v>155</v>
      </c>
      <c r="D43" s="171" t="s">
        <v>143</v>
      </c>
      <c r="E43" s="171">
        <v>25</v>
      </c>
      <c r="F43" s="171">
        <v>134</v>
      </c>
      <c r="G43"/>
    </row>
    <row r="44" spans="2:7" ht="33.75" customHeight="1">
      <c r="B44" s="624"/>
      <c r="C44" s="170" t="s">
        <v>156</v>
      </c>
      <c r="D44" s="171" t="s">
        <v>143</v>
      </c>
      <c r="E44" s="171">
        <v>20</v>
      </c>
      <c r="F44" s="171">
        <v>107</v>
      </c>
      <c r="G44"/>
    </row>
    <row r="45" spans="2:7" ht="33.75" customHeight="1">
      <c r="B45" s="624"/>
      <c r="C45" s="170" t="s">
        <v>157</v>
      </c>
      <c r="D45" s="171" t="s">
        <v>143</v>
      </c>
      <c r="E45" s="171">
        <v>23</v>
      </c>
      <c r="F45" s="171">
        <v>123</v>
      </c>
      <c r="G45"/>
    </row>
    <row r="46" spans="2:7" ht="33.75" customHeight="1">
      <c r="B46" s="624"/>
      <c r="C46" s="170" t="s">
        <v>333</v>
      </c>
      <c r="D46" s="171" t="s">
        <v>143</v>
      </c>
      <c r="E46" s="171">
        <v>40</v>
      </c>
      <c r="F46" s="171">
        <v>214</v>
      </c>
      <c r="G46"/>
    </row>
    <row r="47" spans="2:7" ht="31.5" customHeight="1">
      <c r="B47" s="624"/>
      <c r="C47" s="170" t="s">
        <v>158</v>
      </c>
      <c r="D47" s="171" t="s">
        <v>143</v>
      </c>
      <c r="E47" s="171">
        <v>30</v>
      </c>
      <c r="F47" s="171">
        <v>161</v>
      </c>
      <c r="G47"/>
    </row>
    <row r="48" spans="2:7" ht="28.5" customHeight="1" thickBot="1">
      <c r="B48" s="623"/>
      <c r="C48" s="173" t="s">
        <v>159</v>
      </c>
      <c r="D48" s="174" t="s">
        <v>72</v>
      </c>
      <c r="E48" s="174">
        <v>10</v>
      </c>
      <c r="F48" s="174">
        <v>61</v>
      </c>
      <c r="G48"/>
    </row>
    <row r="49" spans="2:7" ht="33.75" customHeight="1" thickTop="1">
      <c r="B49" s="622" t="s">
        <v>160</v>
      </c>
      <c r="C49" s="168" t="s">
        <v>161</v>
      </c>
      <c r="D49" s="169" t="s">
        <v>72</v>
      </c>
      <c r="E49" s="169">
        <v>55</v>
      </c>
      <c r="F49" s="169">
        <v>337</v>
      </c>
      <c r="G49"/>
    </row>
    <row r="50" spans="2:7" ht="33.75" customHeight="1">
      <c r="B50" s="624"/>
      <c r="C50" s="170" t="s">
        <v>162</v>
      </c>
      <c r="D50" s="171" t="s">
        <v>72</v>
      </c>
      <c r="E50" s="171">
        <v>32</v>
      </c>
      <c r="F50" s="171">
        <v>196</v>
      </c>
      <c r="G50"/>
    </row>
    <row r="51" spans="2:7" ht="33.75" customHeight="1" thickBot="1">
      <c r="B51" s="623"/>
      <c r="C51" s="173" t="s">
        <v>163</v>
      </c>
      <c r="D51" s="174" t="s">
        <v>143</v>
      </c>
      <c r="E51" s="174">
        <v>220</v>
      </c>
      <c r="F51" s="175">
        <v>1346</v>
      </c>
      <c r="G51"/>
    </row>
    <row r="52" spans="2:7" ht="33.75" customHeight="1" thickTop="1">
      <c r="B52" s="622" t="s">
        <v>164</v>
      </c>
      <c r="C52" s="168" t="s">
        <v>165</v>
      </c>
      <c r="D52" s="169" t="s">
        <v>72</v>
      </c>
      <c r="E52" s="169">
        <v>60</v>
      </c>
      <c r="F52" s="169">
        <v>321</v>
      </c>
      <c r="G52"/>
    </row>
    <row r="53" spans="2:7" ht="33.75" customHeight="1">
      <c r="B53" s="624"/>
      <c r="C53" s="170" t="s">
        <v>166</v>
      </c>
      <c r="D53" s="171" t="s">
        <v>143</v>
      </c>
      <c r="E53" s="171">
        <v>62</v>
      </c>
      <c r="F53" s="171">
        <v>332</v>
      </c>
      <c r="G53"/>
    </row>
    <row r="54" spans="2:7" ht="33.75" customHeight="1">
      <c r="B54" s="624"/>
      <c r="C54" s="170" t="s">
        <v>167</v>
      </c>
      <c r="D54" s="171" t="s">
        <v>143</v>
      </c>
      <c r="E54" s="171">
        <v>322</v>
      </c>
      <c r="F54" s="172">
        <v>1723</v>
      </c>
      <c r="G54"/>
    </row>
    <row r="55" spans="2:7" ht="33.75" customHeight="1">
      <c r="B55" s="624"/>
      <c r="C55" s="170" t="s">
        <v>168</v>
      </c>
      <c r="D55" s="171" t="s">
        <v>143</v>
      </c>
      <c r="E55" s="171">
        <v>218</v>
      </c>
      <c r="F55" s="172">
        <v>1086</v>
      </c>
      <c r="G55"/>
    </row>
    <row r="56" spans="2:7" ht="33.75" customHeight="1">
      <c r="B56" s="624"/>
      <c r="C56" s="170" t="s">
        <v>169</v>
      </c>
      <c r="D56" s="171" t="s">
        <v>143</v>
      </c>
      <c r="E56" s="171">
        <v>148</v>
      </c>
      <c r="F56" s="171">
        <v>792</v>
      </c>
      <c r="G56"/>
    </row>
    <row r="57" spans="2:7" ht="33.75" customHeight="1">
      <c r="B57" s="624"/>
      <c r="C57" s="170" t="s">
        <v>170</v>
      </c>
      <c r="D57" s="171" t="s">
        <v>143</v>
      </c>
      <c r="E57" s="171">
        <v>156</v>
      </c>
      <c r="F57" s="171">
        <v>835</v>
      </c>
      <c r="G57"/>
    </row>
    <row r="58" spans="2:7" ht="33.75" customHeight="1">
      <c r="B58" s="624"/>
      <c r="C58" s="170" t="s">
        <v>171</v>
      </c>
      <c r="D58" s="171" t="s">
        <v>143</v>
      </c>
      <c r="E58" s="171">
        <v>126</v>
      </c>
      <c r="F58" s="171">
        <v>674</v>
      </c>
      <c r="G58"/>
    </row>
    <row r="59" spans="2:7" ht="33.75" customHeight="1">
      <c r="B59" s="624"/>
      <c r="C59" s="170" t="s">
        <v>172</v>
      </c>
      <c r="D59" s="171" t="s">
        <v>143</v>
      </c>
      <c r="E59" s="171">
        <v>103</v>
      </c>
      <c r="F59" s="171">
        <v>551</v>
      </c>
      <c r="G59"/>
    </row>
    <row r="60" spans="2:7" ht="33.75" customHeight="1">
      <c r="B60" s="624"/>
      <c r="C60" s="170" t="s">
        <v>173</v>
      </c>
      <c r="D60" s="171" t="s">
        <v>143</v>
      </c>
      <c r="E60" s="171">
        <v>126</v>
      </c>
      <c r="F60" s="171">
        <v>674</v>
      </c>
      <c r="G60"/>
    </row>
    <row r="61" spans="2:7" ht="33.75" customHeight="1">
      <c r="B61" s="624"/>
      <c r="C61" s="170" t="s">
        <v>174</v>
      </c>
      <c r="D61" s="171" t="s">
        <v>143</v>
      </c>
      <c r="E61" s="171">
        <v>98</v>
      </c>
      <c r="F61" s="171">
        <v>524</v>
      </c>
      <c r="G61"/>
    </row>
    <row r="62" spans="2:7" ht="33.75" customHeight="1" thickBot="1">
      <c r="B62" s="623"/>
      <c r="C62" s="173" t="s">
        <v>175</v>
      </c>
      <c r="D62" s="174" t="s">
        <v>143</v>
      </c>
      <c r="E62" s="174">
        <v>126</v>
      </c>
      <c r="F62" s="174">
        <v>674</v>
      </c>
      <c r="G62"/>
    </row>
    <row r="63" spans="2:7" ht="33.75" customHeight="1" thickTop="1">
      <c r="B63" s="622" t="s">
        <v>176</v>
      </c>
      <c r="C63" s="168" t="s">
        <v>176</v>
      </c>
      <c r="D63" s="169" t="s">
        <v>72</v>
      </c>
      <c r="E63" s="169">
        <v>100</v>
      </c>
      <c r="F63" s="169">
        <v>612</v>
      </c>
      <c r="G63"/>
    </row>
    <row r="64" spans="2:7" ht="33.75" customHeight="1" thickBot="1">
      <c r="B64" s="623"/>
      <c r="C64" s="173" t="s">
        <v>177</v>
      </c>
      <c r="D64" s="174" t="s">
        <v>72</v>
      </c>
      <c r="E64" s="174">
        <v>20</v>
      </c>
      <c r="F64" s="174">
        <v>122</v>
      </c>
      <c r="G64"/>
    </row>
    <row r="65" spans="2:7" ht="33.75" customHeight="1" thickTop="1">
      <c r="B65" s="622" t="s">
        <v>178</v>
      </c>
      <c r="C65" s="168" t="s">
        <v>179</v>
      </c>
      <c r="D65" s="169" t="s">
        <v>72</v>
      </c>
      <c r="E65" s="169">
        <v>62</v>
      </c>
      <c r="F65" s="169">
        <v>379</v>
      </c>
      <c r="G65"/>
    </row>
    <row r="66" spans="2:7" ht="33.75" customHeight="1">
      <c r="B66" s="624"/>
      <c r="C66" s="170" t="s">
        <v>180</v>
      </c>
      <c r="D66" s="171" t="s">
        <v>72</v>
      </c>
      <c r="E66" s="171">
        <v>134</v>
      </c>
      <c r="F66" s="171">
        <v>820</v>
      </c>
      <c r="G66"/>
    </row>
    <row r="67" spans="2:7" ht="33.75" customHeight="1">
      <c r="B67" s="624"/>
      <c r="C67" s="170" t="s">
        <v>181</v>
      </c>
      <c r="D67" s="171" t="s">
        <v>72</v>
      </c>
      <c r="E67" s="171">
        <v>22</v>
      </c>
      <c r="F67" s="171">
        <v>135</v>
      </c>
      <c r="G67"/>
    </row>
    <row r="68" spans="2:7" ht="33.75" customHeight="1">
      <c r="B68" s="624"/>
      <c r="C68" s="170" t="s">
        <v>182</v>
      </c>
      <c r="D68" s="171" t="s">
        <v>72</v>
      </c>
      <c r="E68" s="171">
        <v>26</v>
      </c>
      <c r="F68" s="171">
        <v>159</v>
      </c>
      <c r="G68"/>
    </row>
    <row r="69" spans="2:7" ht="33.75" customHeight="1">
      <c r="B69" s="624"/>
      <c r="C69" s="170" t="s">
        <v>183</v>
      </c>
      <c r="D69" s="171" t="s">
        <v>72</v>
      </c>
      <c r="E69" s="171">
        <v>70</v>
      </c>
      <c r="F69" s="171">
        <v>428</v>
      </c>
      <c r="G69"/>
    </row>
    <row r="70" spans="2:7" ht="33.75" customHeight="1">
      <c r="B70" s="624"/>
      <c r="C70" s="170" t="s">
        <v>184</v>
      </c>
      <c r="D70" s="171" t="s">
        <v>72</v>
      </c>
      <c r="E70" s="171">
        <v>63</v>
      </c>
      <c r="F70" s="171">
        <v>386</v>
      </c>
      <c r="G70"/>
    </row>
    <row r="71" spans="2:7" ht="33.75" customHeight="1">
      <c r="B71" s="624"/>
      <c r="C71" s="170" t="s">
        <v>185</v>
      </c>
      <c r="D71" s="171" t="s">
        <v>72</v>
      </c>
      <c r="E71" s="171">
        <v>80</v>
      </c>
      <c r="F71" s="171">
        <v>490</v>
      </c>
      <c r="G71"/>
    </row>
    <row r="72" spans="2:7" ht="33.75" customHeight="1">
      <c r="B72" s="624"/>
      <c r="C72" s="170" t="s">
        <v>186</v>
      </c>
      <c r="D72" s="171" t="s">
        <v>72</v>
      </c>
      <c r="E72" s="171">
        <v>26</v>
      </c>
      <c r="F72" s="171">
        <v>159</v>
      </c>
      <c r="G72"/>
    </row>
    <row r="73" spans="2:7" ht="33.75" customHeight="1">
      <c r="B73" s="624"/>
      <c r="C73" s="170" t="s">
        <v>187</v>
      </c>
      <c r="D73" s="171" t="s">
        <v>72</v>
      </c>
      <c r="E73" s="171">
        <v>94</v>
      </c>
      <c r="F73" s="171">
        <v>575</v>
      </c>
      <c r="G73"/>
    </row>
    <row r="74" spans="2:7" ht="33.75" customHeight="1">
      <c r="B74" s="624"/>
      <c r="C74" s="170" t="s">
        <v>188</v>
      </c>
      <c r="D74" s="171" t="s">
        <v>72</v>
      </c>
      <c r="E74" s="171">
        <v>65</v>
      </c>
      <c r="F74" s="171">
        <v>398</v>
      </c>
      <c r="G74"/>
    </row>
    <row r="75" spans="2:7" ht="33.75" customHeight="1">
      <c r="B75" s="624"/>
      <c r="C75" s="170" t="s">
        <v>189</v>
      </c>
      <c r="D75" s="171" t="s">
        <v>72</v>
      </c>
      <c r="E75" s="171">
        <v>20</v>
      </c>
      <c r="F75" s="171">
        <v>122</v>
      </c>
      <c r="G75"/>
    </row>
    <row r="76" spans="2:7" ht="33.75" customHeight="1">
      <c r="B76" s="624"/>
      <c r="C76" s="170" t="s">
        <v>190</v>
      </c>
      <c r="D76" s="171" t="s">
        <v>72</v>
      </c>
      <c r="E76" s="171">
        <v>17</v>
      </c>
      <c r="F76" s="171">
        <v>104</v>
      </c>
      <c r="G76"/>
    </row>
    <row r="77" spans="2:7" ht="33.75" customHeight="1">
      <c r="B77" s="624"/>
      <c r="C77" s="170" t="s">
        <v>191</v>
      </c>
      <c r="D77" s="171" t="s">
        <v>72</v>
      </c>
      <c r="E77" s="171">
        <v>14</v>
      </c>
      <c r="F77" s="171">
        <v>86</v>
      </c>
      <c r="G77"/>
    </row>
    <row r="78" spans="2:7" ht="33.75" customHeight="1">
      <c r="B78" s="624"/>
      <c r="C78" s="170" t="s">
        <v>192</v>
      </c>
      <c r="D78" s="171" t="s">
        <v>72</v>
      </c>
      <c r="E78" s="171">
        <v>10</v>
      </c>
      <c r="F78" s="171">
        <v>61</v>
      </c>
      <c r="G78"/>
    </row>
    <row r="79" spans="2:7" ht="33.75" customHeight="1" thickBot="1">
      <c r="B79" s="623"/>
      <c r="C79" s="173" t="s">
        <v>193</v>
      </c>
      <c r="D79" s="174" t="s">
        <v>72</v>
      </c>
      <c r="E79" s="174">
        <v>10</v>
      </c>
      <c r="F79" s="174">
        <v>61</v>
      </c>
      <c r="G79"/>
    </row>
    <row r="80" spans="2:7" ht="33.75" customHeight="1" thickTop="1">
      <c r="B80" s="622" t="s">
        <v>194</v>
      </c>
      <c r="C80" s="168" t="s">
        <v>195</v>
      </c>
      <c r="D80" s="169" t="s">
        <v>72</v>
      </c>
      <c r="E80" s="169">
        <v>60</v>
      </c>
      <c r="F80" s="169">
        <v>367</v>
      </c>
      <c r="G80"/>
    </row>
    <row r="81" spans="2:7" ht="33.75" customHeight="1">
      <c r="B81" s="624"/>
      <c r="C81" s="170" t="s">
        <v>161</v>
      </c>
      <c r="D81" s="171" t="s">
        <v>72</v>
      </c>
      <c r="E81" s="171">
        <v>80</v>
      </c>
      <c r="F81" s="171">
        <v>490</v>
      </c>
      <c r="G81"/>
    </row>
    <row r="82" spans="2:7" ht="33.75" customHeight="1">
      <c r="B82" s="624"/>
      <c r="C82" s="170" t="s">
        <v>196</v>
      </c>
      <c r="D82" s="171" t="s">
        <v>72</v>
      </c>
      <c r="E82" s="171">
        <v>39</v>
      </c>
      <c r="F82" s="171">
        <v>239</v>
      </c>
      <c r="G82"/>
    </row>
    <row r="83" spans="2:7" ht="33.75" customHeight="1" thickBot="1">
      <c r="B83" s="624"/>
      <c r="C83" s="170" t="s">
        <v>330</v>
      </c>
      <c r="D83" s="171" t="s">
        <v>72</v>
      </c>
      <c r="E83" s="171">
        <v>39</v>
      </c>
      <c r="F83" s="171">
        <v>239</v>
      </c>
      <c r="G83"/>
    </row>
    <row r="84" spans="2:7" ht="33.75" customHeight="1" thickTop="1">
      <c r="B84" s="622" t="s">
        <v>197</v>
      </c>
      <c r="C84" s="168" t="s">
        <v>198</v>
      </c>
      <c r="D84" s="169" t="s">
        <v>143</v>
      </c>
      <c r="E84" s="169">
        <v>18</v>
      </c>
      <c r="F84" s="169">
        <v>96</v>
      </c>
      <c r="G84"/>
    </row>
    <row r="85" spans="2:7" ht="33.75" customHeight="1">
      <c r="B85" s="624"/>
      <c r="C85" s="170" t="s">
        <v>199</v>
      </c>
      <c r="D85" s="171" t="s">
        <v>72</v>
      </c>
      <c r="E85" s="171">
        <v>86</v>
      </c>
      <c r="F85" s="171">
        <v>526</v>
      </c>
      <c r="G85"/>
    </row>
    <row r="86" spans="2:7" ht="33.75" customHeight="1">
      <c r="B86" s="624"/>
      <c r="C86" s="170" t="s">
        <v>200</v>
      </c>
      <c r="D86" s="171" t="s">
        <v>143</v>
      </c>
      <c r="E86" s="171">
        <v>46</v>
      </c>
      <c r="F86" s="171">
        <v>246</v>
      </c>
      <c r="G86"/>
    </row>
    <row r="87" spans="2:7" ht="33.75" customHeight="1">
      <c r="B87" s="624"/>
      <c r="C87" s="170" t="s">
        <v>201</v>
      </c>
      <c r="D87" s="171" t="s">
        <v>72</v>
      </c>
      <c r="E87" s="171">
        <v>53</v>
      </c>
      <c r="F87" s="171">
        <v>284</v>
      </c>
      <c r="G87"/>
    </row>
    <row r="88" spans="2:7" ht="33.75" customHeight="1">
      <c r="B88" s="624"/>
      <c r="C88" s="170" t="s">
        <v>334</v>
      </c>
      <c r="D88" s="171" t="s">
        <v>72</v>
      </c>
      <c r="E88" s="171">
        <v>25</v>
      </c>
      <c r="F88" s="171">
        <v>80</v>
      </c>
      <c r="G88"/>
    </row>
    <row r="89" spans="2:7" ht="33.75" customHeight="1">
      <c r="B89" s="624"/>
      <c r="C89" s="170" t="s">
        <v>202</v>
      </c>
      <c r="D89" s="171" t="s">
        <v>143</v>
      </c>
      <c r="E89" s="171">
        <v>48</v>
      </c>
      <c r="F89" s="171">
        <v>257</v>
      </c>
      <c r="G89"/>
    </row>
    <row r="90" spans="2:7" ht="33.75" customHeight="1">
      <c r="B90" s="624"/>
      <c r="C90" s="170" t="s">
        <v>191</v>
      </c>
      <c r="D90" s="171" t="s">
        <v>143</v>
      </c>
      <c r="E90" s="171">
        <v>15</v>
      </c>
      <c r="F90" s="171">
        <v>80</v>
      </c>
      <c r="G90"/>
    </row>
    <row r="91" spans="2:7" ht="33.75" customHeight="1">
      <c r="B91" s="624"/>
      <c r="C91" s="170" t="s">
        <v>203</v>
      </c>
      <c r="D91" s="171" t="s">
        <v>143</v>
      </c>
      <c r="E91" s="171">
        <v>20</v>
      </c>
      <c r="F91" s="171">
        <v>122</v>
      </c>
      <c r="G91"/>
    </row>
    <row r="92" spans="2:7" ht="33.75" customHeight="1">
      <c r="B92" s="624"/>
      <c r="C92" s="170" t="s">
        <v>204</v>
      </c>
      <c r="D92" s="171" t="s">
        <v>143</v>
      </c>
      <c r="E92" s="171">
        <v>20</v>
      </c>
      <c r="F92" s="171">
        <v>122</v>
      </c>
      <c r="G92"/>
    </row>
    <row r="93" spans="2:7" ht="33.75" customHeight="1">
      <c r="B93" s="624"/>
      <c r="C93" s="170" t="s">
        <v>205</v>
      </c>
      <c r="D93" s="171" t="s">
        <v>143</v>
      </c>
      <c r="E93" s="171">
        <v>10</v>
      </c>
      <c r="F93" s="171">
        <v>53</v>
      </c>
      <c r="G93"/>
    </row>
    <row r="94" spans="2:7" ht="33.75" customHeight="1" thickBot="1">
      <c r="B94" s="623"/>
      <c r="C94" s="173" t="s">
        <v>206</v>
      </c>
      <c r="D94" s="174" t="s">
        <v>72</v>
      </c>
      <c r="E94" s="174">
        <v>151</v>
      </c>
      <c r="F94" s="174">
        <v>924</v>
      </c>
      <c r="G94"/>
    </row>
    <row r="95" spans="2:7" ht="25.5" customHeight="1" thickTop="1">
      <c r="B95" s="622" t="s">
        <v>207</v>
      </c>
      <c r="C95" s="168" t="s">
        <v>208</v>
      </c>
      <c r="D95" s="169" t="s">
        <v>72</v>
      </c>
      <c r="E95" s="169">
        <v>57</v>
      </c>
      <c r="F95" s="169">
        <v>349</v>
      </c>
      <c r="G95"/>
    </row>
    <row r="96" spans="2:7" ht="25.5" customHeight="1">
      <c r="B96" s="624"/>
      <c r="C96" s="170" t="s">
        <v>209</v>
      </c>
      <c r="D96" s="171" t="s">
        <v>72</v>
      </c>
      <c r="E96" s="171">
        <v>17</v>
      </c>
      <c r="F96" s="171">
        <v>104</v>
      </c>
      <c r="G96"/>
    </row>
    <row r="97" spans="1:7" ht="25.5" customHeight="1">
      <c r="B97" s="624"/>
      <c r="C97" s="170" t="s">
        <v>210</v>
      </c>
      <c r="D97" s="171" t="s">
        <v>72</v>
      </c>
      <c r="E97" s="171">
        <v>98</v>
      </c>
      <c r="F97" s="171">
        <v>600</v>
      </c>
      <c r="G97"/>
    </row>
    <row r="98" spans="1:7" ht="25.5" customHeight="1">
      <c r="B98" s="624"/>
      <c r="C98" s="170" t="s">
        <v>182</v>
      </c>
      <c r="D98" s="171" t="s">
        <v>72</v>
      </c>
      <c r="E98" s="171">
        <v>15</v>
      </c>
      <c r="F98" s="171">
        <v>92</v>
      </c>
      <c r="G98"/>
    </row>
    <row r="99" spans="1:7" ht="25.5" customHeight="1">
      <c r="B99" s="624"/>
      <c r="C99" s="170" t="s">
        <v>211</v>
      </c>
      <c r="D99" s="171" t="s">
        <v>72</v>
      </c>
      <c r="E99" s="171">
        <v>107</v>
      </c>
      <c r="F99" s="171">
        <v>655</v>
      </c>
      <c r="G99"/>
    </row>
    <row r="100" spans="1:7" ht="25.5" customHeight="1">
      <c r="B100" s="624"/>
      <c r="C100" s="170" t="s">
        <v>212</v>
      </c>
      <c r="D100" s="171" t="s">
        <v>72</v>
      </c>
      <c r="E100" s="171">
        <v>10</v>
      </c>
      <c r="F100" s="171">
        <v>61</v>
      </c>
      <c r="G100"/>
    </row>
    <row r="101" spans="1:7" ht="25.5" customHeight="1">
      <c r="B101" s="624"/>
      <c r="C101" s="170" t="s">
        <v>213</v>
      </c>
      <c r="D101" s="171" t="s">
        <v>72</v>
      </c>
      <c r="E101" s="171">
        <v>16</v>
      </c>
      <c r="F101" s="171">
        <v>98</v>
      </c>
      <c r="G101"/>
    </row>
    <row r="102" spans="1:7" ht="25.5" customHeight="1" thickBot="1">
      <c r="B102" s="623"/>
      <c r="C102" s="173" t="s">
        <v>214</v>
      </c>
      <c r="D102" s="174" t="s">
        <v>72</v>
      </c>
      <c r="E102" s="174">
        <v>10</v>
      </c>
      <c r="F102" s="174">
        <v>61</v>
      </c>
      <c r="G102"/>
    </row>
    <row r="103" spans="1:7" ht="33.75" customHeight="1" thickTop="1">
      <c r="B103" s="312"/>
      <c r="C103" s="312"/>
      <c r="D103" s="312"/>
      <c r="E103" s="312"/>
      <c r="F103" s="312"/>
      <c r="G103"/>
    </row>
    <row r="104" spans="1:7" ht="23.25" customHeight="1">
      <c r="A104" s="14" t="s">
        <v>7</v>
      </c>
      <c r="B104" s="620" t="s">
        <v>18</v>
      </c>
      <c r="C104" s="620"/>
      <c r="D104" s="620"/>
      <c r="E104" s="620"/>
      <c r="F104" s="620"/>
    </row>
    <row r="105" spans="1:7" ht="11.25" customHeight="1">
      <c r="B105" s="103"/>
      <c r="C105" s="103"/>
      <c r="D105" s="103"/>
      <c r="E105" s="103"/>
      <c r="F105" s="103"/>
      <c r="G105" s="52"/>
    </row>
    <row r="106" spans="1:7" ht="47.25" customHeight="1">
      <c r="B106" s="625" t="s">
        <v>394</v>
      </c>
      <c r="C106" s="625"/>
      <c r="D106" s="625"/>
      <c r="E106" s="625"/>
      <c r="F106" s="625"/>
      <c r="G106" s="53"/>
    </row>
    <row r="107" spans="1:7" ht="32.25" hidden="1" customHeight="1">
      <c r="B107" s="625" t="s">
        <v>280</v>
      </c>
      <c r="C107" s="625"/>
      <c r="D107" s="625"/>
      <c r="E107" s="625"/>
      <c r="F107" s="625"/>
      <c r="G107" s="52"/>
    </row>
    <row r="108" spans="1:7" ht="15">
      <c r="B108" s="103"/>
      <c r="C108" s="103"/>
      <c r="D108" s="165"/>
      <c r="E108" s="103"/>
      <c r="F108" s="103"/>
    </row>
    <row r="109" spans="1:7" ht="15.75">
      <c r="A109" s="14" t="s">
        <v>9</v>
      </c>
      <c r="B109" s="620" t="s">
        <v>19</v>
      </c>
      <c r="C109" s="620"/>
      <c r="D109" s="620"/>
      <c r="E109" s="620"/>
      <c r="F109" s="620"/>
    </row>
    <row r="110" spans="1:7" ht="50.25" customHeight="1">
      <c r="B110" s="621" t="s">
        <v>395</v>
      </c>
      <c r="C110" s="621"/>
      <c r="D110" s="621"/>
      <c r="E110" s="621"/>
      <c r="F110" s="621"/>
      <c r="G110" s="621"/>
    </row>
    <row r="111" spans="1:7" ht="49.5" customHeight="1">
      <c r="B111" s="630" t="s">
        <v>396</v>
      </c>
      <c r="C111" s="630"/>
      <c r="D111" s="630"/>
      <c r="E111" s="630"/>
      <c r="F111" s="630"/>
      <c r="G111" s="53"/>
    </row>
    <row r="112" spans="1:7" ht="50.25" customHeight="1">
      <c r="B112" s="630" t="s">
        <v>335</v>
      </c>
      <c r="C112" s="630"/>
      <c r="D112" s="630"/>
      <c r="E112" s="630"/>
      <c r="F112" s="630"/>
      <c r="G112" s="53"/>
    </row>
    <row r="113" spans="1:7" ht="4.5" customHeight="1">
      <c r="B113" s="103"/>
      <c r="C113" s="103"/>
      <c r="D113" s="103"/>
      <c r="E113" s="103"/>
      <c r="F113" s="103"/>
      <c r="G113" s="53"/>
    </row>
    <row r="114" spans="1:7" ht="15.75">
      <c r="A114" s="14" t="s">
        <v>11</v>
      </c>
      <c r="B114" s="620" t="s">
        <v>21</v>
      </c>
      <c r="C114" s="620"/>
      <c r="D114" s="620"/>
      <c r="E114" s="620"/>
      <c r="F114" s="620"/>
      <c r="G114" s="53"/>
    </row>
    <row r="115" spans="1:7" ht="3.75" customHeight="1">
      <c r="A115" s="14"/>
      <c r="B115" s="165"/>
      <c r="C115" s="165"/>
      <c r="D115" s="165"/>
      <c r="E115" s="165"/>
      <c r="F115" s="165"/>
      <c r="G115" s="53"/>
    </row>
    <row r="116" spans="1:7" ht="76.5" customHeight="1">
      <c r="B116" s="625" t="s">
        <v>397</v>
      </c>
      <c r="C116" s="625"/>
      <c r="D116" s="625"/>
      <c r="E116" s="625"/>
      <c r="F116" s="625"/>
      <c r="G116" s="53"/>
    </row>
    <row r="117" spans="1:7" ht="7.5" customHeight="1">
      <c r="B117" s="166"/>
      <c r="C117" s="166"/>
      <c r="D117" s="166"/>
      <c r="E117" s="166"/>
      <c r="F117" s="166"/>
    </row>
    <row r="118" spans="1:7" ht="12" customHeight="1">
      <c r="A118" s="14" t="s">
        <v>20</v>
      </c>
      <c r="B118" s="102" t="s">
        <v>281</v>
      </c>
      <c r="C118" s="165"/>
      <c r="D118" s="165"/>
      <c r="E118" s="165"/>
      <c r="F118" s="165"/>
    </row>
    <row r="119" spans="1:7" ht="3.75" customHeight="1">
      <c r="A119" s="14"/>
      <c r="B119" s="165"/>
      <c r="C119" s="165"/>
      <c r="D119" s="165"/>
      <c r="E119" s="165"/>
      <c r="F119" s="165"/>
    </row>
    <row r="120" spans="1:7" ht="86.25" customHeight="1">
      <c r="A120" s="14"/>
      <c r="B120" s="625" t="s">
        <v>382</v>
      </c>
      <c r="C120" s="625"/>
      <c r="D120" s="625"/>
      <c r="E120" s="625"/>
      <c r="F120" s="625"/>
    </row>
    <row r="121" spans="1:7" ht="15.75">
      <c r="A121" s="14"/>
      <c r="B121" s="69" t="s">
        <v>109</v>
      </c>
      <c r="C121" s="70"/>
      <c r="D121" s="70"/>
      <c r="E121" s="70"/>
      <c r="F121" s="70"/>
    </row>
  </sheetData>
  <mergeCells count="25">
    <mergeCell ref="B120:F120"/>
    <mergeCell ref="B10:F10"/>
    <mergeCell ref="A1:G1"/>
    <mergeCell ref="B8:F8"/>
    <mergeCell ref="B11:F11"/>
    <mergeCell ref="B15:F15"/>
    <mergeCell ref="B106:F106"/>
    <mergeCell ref="B111:F111"/>
    <mergeCell ref="B107:F107"/>
    <mergeCell ref="B112:F112"/>
    <mergeCell ref="B116:F116"/>
    <mergeCell ref="B16:F16"/>
    <mergeCell ref="B18:B32"/>
    <mergeCell ref="B33:B48"/>
    <mergeCell ref="B49:B51"/>
    <mergeCell ref="B52:B62"/>
    <mergeCell ref="B109:F109"/>
    <mergeCell ref="B110:G110"/>
    <mergeCell ref="B114:F114"/>
    <mergeCell ref="B104:F104"/>
    <mergeCell ref="B63:B64"/>
    <mergeCell ref="B65:B79"/>
    <mergeCell ref="B80:B83"/>
    <mergeCell ref="B84:B94"/>
    <mergeCell ref="B95:B102"/>
  </mergeCells>
  <phoneticPr fontId="0" type="noConversion"/>
  <printOptions horizontalCentered="1"/>
  <pageMargins left="0.59055118110236227" right="0.19685039370078741" top="0.39370078740157483" bottom="0.39370078740157483" header="0.59055118110236227" footer="0"/>
  <pageSetup scale="70" orientation="portrait" horizontalDpi="300" verticalDpi="300" r:id="rId1"/>
  <headerFooter alignWithMargins="0"/>
  <rowBreaks count="3" manualBreakCount="3">
    <brk id="12" max="6" man="1"/>
    <brk id="44" max="6" man="1"/>
    <brk id="103"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view="pageBreakPreview" zoomScale="112" zoomScaleNormal="90" zoomScaleSheetLayoutView="112" workbookViewId="0">
      <selection activeCell="E31" sqref="E31"/>
    </sheetView>
  </sheetViews>
  <sheetFormatPr baseColWidth="10" defaultColWidth="9.140625" defaultRowHeight="12.75"/>
  <cols>
    <col min="1" max="1" width="3.85546875" style="1" customWidth="1"/>
    <col min="2" max="2" width="88.140625" customWidth="1"/>
    <col min="3" max="3" width="2.7109375" customWidth="1"/>
    <col min="4" max="52" width="4.7109375" customWidth="1"/>
  </cols>
  <sheetData>
    <row r="1" spans="1:3" ht="47.25" customHeight="1" thickBot="1">
      <c r="A1" s="634" t="s">
        <v>22</v>
      </c>
      <c r="B1" s="635"/>
      <c r="C1" s="636"/>
    </row>
    <row r="2" spans="1:3" ht="9" customHeight="1" thickTop="1">
      <c r="A2" s="100"/>
      <c r="B2" s="100"/>
      <c r="C2" s="100"/>
    </row>
    <row r="3" spans="1:3" ht="15">
      <c r="A3" s="14" t="s">
        <v>2</v>
      </c>
      <c r="B3" s="14" t="s">
        <v>215</v>
      </c>
      <c r="C3" s="11"/>
    </row>
    <row r="4" spans="1:3" ht="10.5" customHeight="1">
      <c r="A4" s="14"/>
      <c r="B4" s="11"/>
      <c r="C4" s="11"/>
    </row>
    <row r="5" spans="1:3" ht="351" customHeight="1">
      <c r="A5" s="82"/>
      <c r="B5" s="176"/>
      <c r="C5" s="177"/>
    </row>
    <row r="6" spans="1:3" ht="25.5" customHeight="1">
      <c r="A6" s="14"/>
      <c r="B6" s="91"/>
      <c r="C6" s="53"/>
    </row>
    <row r="7" spans="1:3" ht="154.5" customHeight="1">
      <c r="A7" s="14"/>
      <c r="B7" s="97" t="s">
        <v>385</v>
      </c>
      <c r="C7" s="53"/>
    </row>
    <row r="8" spans="1:3" ht="103.5" customHeight="1">
      <c r="A8" s="14"/>
      <c r="B8" s="97" t="s">
        <v>386</v>
      </c>
      <c r="C8" s="53"/>
    </row>
    <row r="9" spans="1:3" ht="45.75" customHeight="1">
      <c r="A9" s="14"/>
      <c r="B9" s="98"/>
      <c r="C9" s="53"/>
    </row>
    <row r="10" spans="1:3" ht="17.25">
      <c r="A10" s="14"/>
      <c r="B10" s="487" t="s">
        <v>43</v>
      </c>
      <c r="C10" s="54"/>
    </row>
    <row r="11" spans="1:3" ht="16.5" customHeight="1">
      <c r="A11" s="14"/>
      <c r="B11" s="314"/>
      <c r="C11" s="54"/>
    </row>
    <row r="12" spans="1:3" ht="139.5" customHeight="1">
      <c r="A12" s="14"/>
      <c r="B12" s="315" t="s">
        <v>336</v>
      </c>
      <c r="C12" s="54"/>
    </row>
    <row r="13" spans="1:3" ht="57.75" customHeight="1">
      <c r="A13" s="14"/>
      <c r="B13" s="315" t="s">
        <v>383</v>
      </c>
      <c r="C13" s="54"/>
    </row>
    <row r="14" spans="1:3" ht="23.25" customHeight="1">
      <c r="A14" s="14"/>
      <c r="B14" s="316"/>
      <c r="C14" s="54"/>
    </row>
    <row r="15" spans="1:3" ht="29.25" customHeight="1">
      <c r="A15" s="14" t="s">
        <v>3</v>
      </c>
      <c r="B15" s="317" t="s">
        <v>70</v>
      </c>
      <c r="C15" s="54"/>
    </row>
    <row r="16" spans="1:3" ht="160.5" customHeight="1">
      <c r="A16" s="47"/>
      <c r="B16" s="97" t="s">
        <v>387</v>
      </c>
      <c r="C16" s="54"/>
    </row>
    <row r="17" spans="1:3" ht="30" customHeight="1">
      <c r="A17" s="47"/>
      <c r="B17" s="318"/>
      <c r="C17" s="54"/>
    </row>
    <row r="18" spans="1:3" ht="15.75">
      <c r="A18" s="47" t="s">
        <v>77</v>
      </c>
      <c r="B18" s="319" t="s">
        <v>23</v>
      </c>
      <c r="C18" s="54"/>
    </row>
    <row r="19" spans="1:3" ht="17.25">
      <c r="A19" s="71"/>
      <c r="B19" s="320"/>
      <c r="C19" s="11"/>
    </row>
    <row r="20" spans="1:3" ht="51.75">
      <c r="A20" s="71"/>
      <c r="B20" s="97" t="s">
        <v>384</v>
      </c>
      <c r="C20" s="11"/>
    </row>
    <row r="21" spans="1:3" ht="17.25">
      <c r="A21" s="71"/>
      <c r="B21" s="97"/>
      <c r="C21" s="11"/>
    </row>
    <row r="22" spans="1:3" ht="51.75">
      <c r="A22" s="71"/>
      <c r="B22" s="97" t="s">
        <v>388</v>
      </c>
      <c r="C22" s="52"/>
    </row>
    <row r="23" spans="1:3" ht="43.5" customHeight="1">
      <c r="A23" s="71"/>
      <c r="B23" s="97"/>
      <c r="C23" s="53"/>
    </row>
    <row r="24" spans="1:3" ht="18" customHeight="1">
      <c r="A24" s="71"/>
      <c r="B24" s="97"/>
      <c r="C24" s="52"/>
    </row>
    <row r="25" spans="1:3" ht="67.150000000000006" customHeight="1">
      <c r="A25" s="71"/>
      <c r="B25" s="97" t="s">
        <v>389</v>
      </c>
      <c r="C25" s="11"/>
    </row>
    <row r="26" spans="1:3" ht="17.25" customHeight="1">
      <c r="A26" s="71"/>
      <c r="B26" s="97"/>
      <c r="C26" s="53"/>
    </row>
    <row r="27" spans="1:3" ht="57.75" customHeight="1">
      <c r="A27" s="71"/>
      <c r="B27" s="97" t="s">
        <v>108</v>
      </c>
      <c r="C27" s="53"/>
    </row>
    <row r="28" spans="1:3" ht="17.25" customHeight="1">
      <c r="A28" s="71"/>
      <c r="B28" s="97"/>
      <c r="C28" s="53"/>
    </row>
    <row r="29" spans="1:3" ht="44.25" customHeight="1">
      <c r="A29" s="47" t="s">
        <v>78</v>
      </c>
      <c r="B29" s="319" t="s">
        <v>24</v>
      </c>
      <c r="C29" s="53"/>
    </row>
    <row r="30" spans="1:3" ht="21.75" customHeight="1">
      <c r="A30" s="47"/>
      <c r="B30" s="318"/>
      <c r="C30" s="53"/>
    </row>
    <row r="31" spans="1:3" ht="102" customHeight="1">
      <c r="A31" s="47"/>
      <c r="B31" s="97" t="s">
        <v>390</v>
      </c>
      <c r="C31" s="53"/>
    </row>
    <row r="32" spans="1:3" ht="10.5" customHeight="1">
      <c r="A32" s="47"/>
      <c r="B32" s="97"/>
      <c r="C32" s="53"/>
    </row>
    <row r="33" spans="1:3" ht="10.5" customHeight="1">
      <c r="A33" s="71"/>
      <c r="B33" s="79"/>
      <c r="C33" s="53"/>
    </row>
    <row r="34" spans="1:3" ht="52.5" customHeight="1">
      <c r="A34" s="71"/>
      <c r="B34" s="79" t="s">
        <v>391</v>
      </c>
      <c r="C34" s="53"/>
    </row>
    <row r="35" spans="1:3" ht="17.25" customHeight="1">
      <c r="A35" s="71"/>
      <c r="B35" s="79"/>
      <c r="C35" s="53"/>
    </row>
    <row r="36" spans="1:3" ht="21.75" customHeight="1">
      <c r="A36" s="47"/>
      <c r="B36" s="104" t="s">
        <v>392</v>
      </c>
      <c r="C36" s="11"/>
    </row>
    <row r="37" spans="1:3" ht="1.5" customHeight="1">
      <c r="A37" s="47"/>
      <c r="B37" s="106"/>
      <c r="C37" s="52"/>
    </row>
    <row r="38" spans="1:3" ht="78.75" customHeight="1">
      <c r="A38" s="47"/>
      <c r="B38" s="79" t="s">
        <v>111</v>
      </c>
      <c r="C38" s="52"/>
    </row>
    <row r="39" spans="1:3" ht="12" customHeight="1">
      <c r="A39" s="47"/>
      <c r="B39" s="76"/>
      <c r="C39" s="52"/>
    </row>
    <row r="40" spans="1:3" ht="15.75">
      <c r="A40" s="47"/>
      <c r="B40" s="76"/>
      <c r="C40" s="52"/>
    </row>
    <row r="41" spans="1:3" ht="15.75">
      <c r="A41" s="47"/>
      <c r="B41" s="68"/>
      <c r="C41" s="52"/>
    </row>
    <row r="42" spans="1:3" ht="15.75">
      <c r="A42" s="47"/>
      <c r="B42" s="68"/>
      <c r="C42" s="52"/>
    </row>
    <row r="43" spans="1:3">
      <c r="B43" s="4"/>
      <c r="C43" s="4"/>
    </row>
    <row r="44" spans="1:3">
      <c r="B44" s="4"/>
      <c r="C44" s="4"/>
    </row>
  </sheetData>
  <mergeCells count="1">
    <mergeCell ref="A1:C1"/>
  </mergeCells>
  <phoneticPr fontId="0" type="noConversion"/>
  <printOptions horizontalCentered="1"/>
  <pageMargins left="0.78740157480314965" right="0.19685039370078741" top="0.39370078740157483" bottom="0.39370078740157483" header="0.59055118110236227" footer="0"/>
  <pageSetup scale="9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C42"/>
  <sheetViews>
    <sheetView view="pageBreakPreview" zoomScale="90" zoomScaleNormal="100" zoomScaleSheetLayoutView="90" workbookViewId="0">
      <selection activeCell="B36" sqref="B36"/>
    </sheetView>
  </sheetViews>
  <sheetFormatPr baseColWidth="10" defaultRowHeight="14.25"/>
  <cols>
    <col min="1" max="1" width="4.7109375" style="15" customWidth="1"/>
    <col min="2" max="2" width="92.85546875" style="13" customWidth="1"/>
    <col min="3" max="3" width="3" style="13" customWidth="1"/>
  </cols>
  <sheetData>
    <row r="1" spans="1:3" ht="27" customHeight="1">
      <c r="A1" s="637" t="s">
        <v>218</v>
      </c>
      <c r="B1" s="637"/>
      <c r="C1" s="637"/>
    </row>
    <row r="2" spans="1:3" ht="15">
      <c r="A2" s="100"/>
      <c r="B2" s="100"/>
      <c r="C2" s="100"/>
    </row>
    <row r="3" spans="1:3" ht="15">
      <c r="A3" s="100"/>
      <c r="B3" s="100"/>
      <c r="C3" s="100"/>
    </row>
    <row r="4" spans="1:3" ht="15">
      <c r="A4" s="51" t="s">
        <v>2</v>
      </c>
      <c r="B4" s="14" t="s">
        <v>27</v>
      </c>
      <c r="C4" s="11"/>
    </row>
    <row r="5" spans="1:3" ht="20.25" customHeight="1">
      <c r="A5" s="321"/>
      <c r="B5" s="11"/>
      <c r="C5" s="11"/>
    </row>
    <row r="6" spans="1:3">
      <c r="A6" s="321">
        <v>1.1000000000000001</v>
      </c>
      <c r="B6" s="11" t="s">
        <v>28</v>
      </c>
      <c r="C6" s="11"/>
    </row>
    <row r="7" spans="1:3" ht="9.75" customHeight="1">
      <c r="A7" s="321"/>
      <c r="B7" s="11"/>
      <c r="C7" s="11"/>
    </row>
    <row r="8" spans="1:3" ht="18" customHeight="1">
      <c r="A8" s="32"/>
      <c r="B8" s="78" t="str">
        <f>+PORTADA!D14</f>
        <v>Gestión de Riesgos y Desastres del Municipio de Nejapa - 2021 -</v>
      </c>
      <c r="C8" s="46"/>
    </row>
    <row r="9" spans="1:3" ht="22.5" customHeight="1">
      <c r="A9" s="32"/>
      <c r="B9" s="11"/>
      <c r="C9" s="46"/>
    </row>
    <row r="10" spans="1:3">
      <c r="A10" s="321">
        <v>1.2</v>
      </c>
      <c r="B10" s="11" t="s">
        <v>4</v>
      </c>
      <c r="C10" s="11"/>
    </row>
    <row r="11" spans="1:3" ht="18.75">
      <c r="A11" s="321"/>
      <c r="B11" s="72" t="s">
        <v>102</v>
      </c>
      <c r="C11" s="11"/>
    </row>
    <row r="12" spans="1:3" ht="23.25" customHeight="1">
      <c r="A12" s="32"/>
      <c r="B12" s="11"/>
      <c r="C12" s="36"/>
    </row>
    <row r="13" spans="1:3">
      <c r="A13" s="321">
        <v>1.3</v>
      </c>
      <c r="B13" s="11" t="s">
        <v>6</v>
      </c>
      <c r="C13" s="11"/>
    </row>
    <row r="14" spans="1:3" ht="15">
      <c r="A14" s="321"/>
      <c r="B14" s="46" t="s">
        <v>50</v>
      </c>
      <c r="C14" s="11"/>
    </row>
    <row r="15" spans="1:3" ht="21" customHeight="1">
      <c r="A15" s="33"/>
      <c r="B15" s="11"/>
      <c r="C15" s="36"/>
    </row>
    <row r="16" spans="1:3">
      <c r="A16" s="321">
        <v>1.4</v>
      </c>
      <c r="B16" s="11" t="s">
        <v>5</v>
      </c>
      <c r="C16" s="11"/>
    </row>
    <row r="17" spans="1:3" ht="15">
      <c r="A17" s="321"/>
      <c r="B17" s="46" t="s">
        <v>95</v>
      </c>
      <c r="C17" s="11"/>
    </row>
    <row r="18" spans="1:3" ht="9.75" customHeight="1">
      <c r="A18" s="30"/>
      <c r="B18" s="11"/>
      <c r="C18" s="35"/>
    </row>
    <row r="19" spans="1:3">
      <c r="A19" s="12"/>
      <c r="B19" s="62" t="s">
        <v>96</v>
      </c>
      <c r="C19" s="57"/>
    </row>
    <row r="20" spans="1:3">
      <c r="A20" s="12"/>
      <c r="B20" s="63" t="s">
        <v>219</v>
      </c>
      <c r="C20" s="57"/>
    </row>
    <row r="21" spans="1:3" ht="23.25" customHeight="1">
      <c r="A21" s="12"/>
      <c r="B21" s="11"/>
      <c r="C21" s="11"/>
    </row>
    <row r="22" spans="1:3" ht="12" customHeight="1">
      <c r="A22" s="321">
        <v>1.5</v>
      </c>
      <c r="B22" s="11" t="s">
        <v>29</v>
      </c>
      <c r="C22" s="11"/>
    </row>
    <row r="23" spans="1:3">
      <c r="A23" s="12"/>
      <c r="B23" s="11"/>
      <c r="C23" s="11"/>
    </row>
    <row r="24" spans="1:3">
      <c r="A24" s="12"/>
      <c r="B24" s="63" t="s">
        <v>97</v>
      </c>
      <c r="C24" s="11"/>
    </row>
    <row r="25" spans="1:3">
      <c r="A25" s="12"/>
      <c r="B25" s="58" t="s">
        <v>73</v>
      </c>
      <c r="C25" s="11"/>
    </row>
    <row r="26" spans="1:3">
      <c r="A26" s="12"/>
      <c r="B26" s="58" t="s">
        <v>74</v>
      </c>
      <c r="C26" s="11"/>
    </row>
    <row r="27" spans="1:3">
      <c r="A27" s="12"/>
      <c r="B27" s="58" t="s">
        <v>282</v>
      </c>
      <c r="C27" s="11"/>
    </row>
    <row r="28" spans="1:3">
      <c r="A28" s="12"/>
      <c r="B28" s="58" t="s">
        <v>75</v>
      </c>
      <c r="C28" s="11"/>
    </row>
    <row r="29" spans="1:3">
      <c r="A29" s="12"/>
      <c r="B29" s="58" t="s">
        <v>283</v>
      </c>
      <c r="C29" s="11"/>
    </row>
    <row r="30" spans="1:3" ht="24" customHeight="1">
      <c r="A30" s="12"/>
      <c r="B30" s="11"/>
      <c r="C30" s="11"/>
    </row>
    <row r="31" spans="1:3" ht="15">
      <c r="A31" s="48" t="s">
        <v>3</v>
      </c>
      <c r="B31" s="14" t="s">
        <v>30</v>
      </c>
      <c r="C31" s="14"/>
    </row>
    <row r="32" spans="1:3" ht="19.5" customHeight="1">
      <c r="A32" s="12"/>
      <c r="B32" s="11"/>
      <c r="C32" s="11"/>
    </row>
    <row r="33" spans="1:3" ht="15">
      <c r="A33" s="12">
        <v>2.1</v>
      </c>
      <c r="B33" s="65" t="s">
        <v>31</v>
      </c>
      <c r="C33" s="11"/>
    </row>
    <row r="34" spans="1:3" ht="6.75" customHeight="1">
      <c r="A34" s="30"/>
      <c r="B34" s="37"/>
      <c r="C34" s="49"/>
    </row>
    <row r="35" spans="1:3" ht="140.25" customHeight="1">
      <c r="A35" s="30"/>
      <c r="B35" s="73" t="str">
        <f>'[1]20 '!B106:F106</f>
        <v xml:space="preserve">El tema de gestión de riesgo en las comunidades es parte de un apoyo desde la alcaldía para las comunidades con apoyo de varios  actores y autoridades municipales , ya que por Ley  de protección civil  debe existir en todas las alcaldías un tipo de unidad  o centro de operaciones de emergencias en donde el o la Alcalde  que presiden por ley el cargo de coordinador/a  o en defecto delegara esa función para organizar los diferentes planes anuales que se realizan, no así cuando llegase a ocurrir cualquier evento natural o </v>
      </c>
      <c r="C35" s="49"/>
    </row>
    <row r="36" spans="1:3" ht="232.5" customHeight="1">
      <c r="A36" s="30"/>
      <c r="B36" s="73" t="str">
        <f>'[1]20 '!B107:F107</f>
        <v>municipal que tenga que incurrir como presidente de la Comisión de Protección Civil Municipal con el acampamiento esencial de las instituciones activas dentro del municipio con es la Unidad de Salud, el ISSS, las unidades que brindan el servicio de  emergencia  como son los Comandos, , las Autoridades del MINED, la PNC, la Fuerza Armada,  y Ong´s  también sector iglesia  parroquial  y evangélicas, etc.   En la actualidad muchas de estas instituciones forman  parte activa, se ha formulado un Plan Municipal la cual se a sectorizado según las  necesidades que se lleguen a dar, igualmente se han incorporado al plan la parte técnica de la alcaldía municipal  en estas  se incluyen  las Área de Obras Civil, Medio Ambiente, Unidad de Prevención de Riesgo Municipal, clínica municipal y  el cuerpo de agentes municipales y los planes de comunales donde ya se han formado los Comisiones de Emergencia.</v>
      </c>
      <c r="C36" s="49"/>
    </row>
    <row r="37" spans="1:3" ht="96.75" customHeight="1">
      <c r="A37" s="30"/>
      <c r="B37" s="73"/>
      <c r="C37" s="49"/>
    </row>
    <row r="38" spans="1:3" ht="24.75" customHeight="1">
      <c r="A38" s="12">
        <v>2.2000000000000002</v>
      </c>
      <c r="B38" s="322" t="s">
        <v>79</v>
      </c>
      <c r="C38" s="50"/>
    </row>
    <row r="39" spans="1:3" ht="17.25" customHeight="1">
      <c r="A39" s="29"/>
      <c r="B39" s="323"/>
      <c r="C39" s="50"/>
    </row>
    <row r="40" spans="1:3" ht="159.75" customHeight="1">
      <c r="A40" s="29"/>
      <c r="B40" s="315" t="str">
        <f>'[1]20 '!B112:F112</f>
        <v xml:space="preserve">Se mantiene el apoyo iniciado desde  la creación de la unidad de Prevención de Riesgo Municipal de parte del Ministerio de Medio  Ambiente que consiste en otorgar una pantalla en la unidad que muestra los Escenario  de Riesgo y Amenaza por inundaciones a nivel nacional, dicho recurso ha ayudado   observar diariamente el clima nacional y  para lograr la comunicación rápida ante cualquier evento, monitoreado por satélite el estado ambiental de El Salvador, se ha seguido y seguirá  la dinámica de capacitaciones a las comisiones comunales  legalizadas y por legalizar  a la comisión municipal.   </v>
      </c>
      <c r="C40" s="50"/>
    </row>
    <row r="41" spans="1:3" ht="13.5" customHeight="1">
      <c r="A41" s="29"/>
      <c r="B41" s="40"/>
      <c r="C41" s="50"/>
    </row>
    <row r="42" spans="1:3" ht="15" customHeight="1">
      <c r="A42" s="29"/>
      <c r="B42" s="64"/>
      <c r="C42" s="50"/>
    </row>
  </sheetData>
  <sheetProtection selectLockedCells="1" selectUnlockedCells="1"/>
  <mergeCells count="1">
    <mergeCell ref="A1:C1"/>
  </mergeCells>
  <phoneticPr fontId="7" type="noConversion"/>
  <printOptions horizontalCentered="1"/>
  <pageMargins left="0.78740157480314965" right="0.19685039370078741" top="0.59055118110236227" bottom="0.39370078740157483" header="0.59055118110236227" footer="0"/>
  <pageSetup scale="95" orientation="portrait" horizontalDpi="4294967294"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Q22"/>
  <sheetViews>
    <sheetView view="pageBreakPreview" zoomScale="110" zoomScaleNormal="100" zoomScaleSheetLayoutView="110" workbookViewId="0">
      <selection activeCell="N22" sqref="N22"/>
    </sheetView>
  </sheetViews>
  <sheetFormatPr baseColWidth="10" defaultRowHeight="12.75"/>
  <cols>
    <col min="1" max="10" width="4.7109375" customWidth="1"/>
    <col min="11" max="11" width="8" customWidth="1"/>
    <col min="12" max="12" width="4.7109375" customWidth="1"/>
    <col min="13" max="13" width="12.140625" customWidth="1"/>
    <col min="14" max="14" width="5.5703125" customWidth="1"/>
    <col min="15" max="20" width="4.7109375" customWidth="1"/>
  </cols>
  <sheetData>
    <row r="1" spans="1:17">
      <c r="A1" s="1" t="s">
        <v>7</v>
      </c>
      <c r="B1" s="1" t="s">
        <v>32</v>
      </c>
      <c r="C1" s="1"/>
    </row>
    <row r="2" spans="1:17" ht="127.5" customHeight="1">
      <c r="A2" s="30" t="s">
        <v>43</v>
      </c>
      <c r="B2" s="639" t="str">
        <f>'[1]30.1 '!B7</f>
        <v xml:space="preserve">La actuacion de la comision municipal de proteccion civil de nejapa debe estar orientado hacia esta ya que debe dirigir prosesos de planificacion y ejecucion de planes su deber es gestionar a todo nivel apoyo para todas las actividades encaminadas a fortalecer a la municipalidad,el deber ser es convocar a diferentes  actores sociales en el quehacer de la comision municipal elaborar proyectos estructurales y no estructurales para la mitigacion declarar la alerta en el municipio segun el tipo, </v>
      </c>
      <c r="C2" s="639"/>
      <c r="D2" s="639"/>
      <c r="E2" s="639"/>
      <c r="F2" s="639"/>
      <c r="G2" s="639"/>
      <c r="H2" s="639"/>
      <c r="I2" s="639"/>
      <c r="J2" s="639"/>
      <c r="K2" s="639"/>
      <c r="L2" s="639"/>
      <c r="M2" s="639"/>
      <c r="N2" s="639"/>
      <c r="O2" s="639"/>
      <c r="P2" s="639"/>
      <c r="Q2" s="639"/>
    </row>
    <row r="3" spans="1:17" ht="27" customHeight="1">
      <c r="A3" s="1" t="s">
        <v>9</v>
      </c>
      <c r="B3" s="1" t="s">
        <v>33</v>
      </c>
      <c r="C3" s="1"/>
    </row>
    <row r="4" spans="1:17" ht="27" customHeight="1"/>
    <row r="5" spans="1:17">
      <c r="E5" s="638" t="s">
        <v>44</v>
      </c>
      <c r="F5" s="638"/>
      <c r="G5" s="638"/>
      <c r="H5" s="638"/>
      <c r="I5" s="638"/>
      <c r="J5" s="640"/>
      <c r="K5" s="638" t="s">
        <v>34</v>
      </c>
      <c r="L5" s="638"/>
      <c r="M5" s="638"/>
      <c r="N5" s="638"/>
      <c r="O5" s="638"/>
    </row>
    <row r="6" spans="1:17" ht="27.75" customHeight="1">
      <c r="E6" s="641" t="s">
        <v>86</v>
      </c>
      <c r="F6" s="642"/>
      <c r="G6" s="642"/>
      <c r="H6" s="642"/>
      <c r="I6" s="642"/>
      <c r="J6" s="643"/>
      <c r="K6" s="324"/>
      <c r="L6" s="324"/>
      <c r="M6" s="324" t="s">
        <v>316</v>
      </c>
      <c r="N6" s="324"/>
      <c r="O6" s="325"/>
    </row>
    <row r="7" spans="1:17" ht="42" customHeight="1">
      <c r="A7" s="3"/>
      <c r="B7" s="3"/>
      <c r="E7" s="641" t="s">
        <v>87</v>
      </c>
      <c r="F7" s="642"/>
      <c r="G7" s="642"/>
      <c r="H7" s="642"/>
      <c r="I7" s="642"/>
      <c r="J7" s="643"/>
      <c r="K7" s="651" t="s">
        <v>104</v>
      </c>
      <c r="L7" s="652"/>
      <c r="M7" s="652"/>
      <c r="N7" s="652"/>
      <c r="O7" s="653"/>
    </row>
    <row r="10" spans="1:17" ht="14.25">
      <c r="A10" s="1" t="s">
        <v>11</v>
      </c>
      <c r="B10" s="1" t="s">
        <v>35</v>
      </c>
      <c r="C10" s="1"/>
      <c r="I10" s="59" t="s">
        <v>69</v>
      </c>
    </row>
    <row r="11" spans="1:17" ht="14.25">
      <c r="A11" s="1"/>
      <c r="B11" s="1"/>
      <c r="C11" s="1"/>
      <c r="N11" s="59"/>
    </row>
    <row r="12" spans="1:17">
      <c r="A12" s="1" t="s">
        <v>20</v>
      </c>
      <c r="B12" s="1" t="s">
        <v>88</v>
      </c>
    </row>
    <row r="13" spans="1:17" ht="13.5" thickBot="1">
      <c r="A13" s="1"/>
      <c r="B13" s="1"/>
    </row>
    <row r="14" spans="1:17" ht="18" customHeight="1">
      <c r="E14" s="648" t="s">
        <v>25</v>
      </c>
      <c r="F14" s="649"/>
      <c r="G14" s="649"/>
      <c r="H14" s="649"/>
      <c r="I14" s="649"/>
      <c r="J14" s="650"/>
      <c r="K14" s="209"/>
      <c r="L14" s="210"/>
      <c r="M14" s="211"/>
      <c r="N14" s="45"/>
      <c r="O14" s="45"/>
    </row>
    <row r="15" spans="1:17" ht="64.5" customHeight="1">
      <c r="E15" s="654" t="str">
        <f>'[1]30.1 '!B25</f>
        <v>1-       la  aprobación de este  presupuesto presentado al Concejo Municipal y mantener a la Unidad de Prevención de Riesgo , prever cualquier gasto en cualquier evento natural.</v>
      </c>
      <c r="F15" s="655"/>
      <c r="G15" s="655"/>
      <c r="H15" s="655"/>
      <c r="I15" s="655"/>
      <c r="J15" s="655"/>
      <c r="K15" s="655"/>
      <c r="L15" s="655"/>
      <c r="M15" s="656"/>
      <c r="N15" s="30"/>
      <c r="O15" s="30"/>
    </row>
    <row r="16" spans="1:17" ht="36.75" customHeight="1">
      <c r="E16" s="654" t="s">
        <v>110</v>
      </c>
      <c r="F16" s="655"/>
      <c r="G16" s="655"/>
      <c r="H16" s="655"/>
      <c r="I16" s="655"/>
      <c r="J16" s="655"/>
      <c r="K16" s="655"/>
      <c r="L16" s="655"/>
      <c r="M16" s="656"/>
      <c r="N16" s="30"/>
      <c r="O16" s="30"/>
    </row>
    <row r="17" spans="1:15" ht="87.75" customHeight="1">
      <c r="E17" s="654" t="str">
        <f>'[1]30.1 '!B30</f>
        <v>3-      Realizar al menos dos simulacros,  con dos diferentes modalidades:  1. Simulacros en la misma comunidad activando las comisiones comunal.   2. Simulacro Municipal, participando todas las instituciones que son parte de las comisiones Municipal con asesoramiento del delegado municipal de la dgpc.</v>
      </c>
      <c r="F17" s="655"/>
      <c r="G17" s="655"/>
      <c r="H17" s="655"/>
      <c r="I17" s="655"/>
      <c r="J17" s="655"/>
      <c r="K17" s="655"/>
      <c r="L17" s="655"/>
      <c r="M17" s="656"/>
      <c r="N17" s="30"/>
      <c r="O17" s="30"/>
    </row>
    <row r="18" spans="1:15" ht="6" customHeight="1" thickBot="1">
      <c r="E18" s="644"/>
      <c r="F18" s="645"/>
      <c r="G18" s="645"/>
      <c r="H18" s="645"/>
      <c r="I18" s="645"/>
      <c r="J18" s="645"/>
      <c r="K18" s="60"/>
      <c r="L18" s="646"/>
      <c r="M18" s="647"/>
      <c r="N18" s="30"/>
      <c r="O18" s="30"/>
    </row>
    <row r="20" spans="1:15" s="1" customFormat="1">
      <c r="A20" s="1" t="s">
        <v>48</v>
      </c>
      <c r="B20" s="1" t="s">
        <v>36</v>
      </c>
    </row>
    <row r="21" spans="1:15" ht="14.25">
      <c r="B21" s="56"/>
      <c r="C21" s="56"/>
      <c r="D21" s="56"/>
      <c r="E21" s="56"/>
      <c r="F21" s="56"/>
      <c r="G21" s="56"/>
      <c r="H21" s="56"/>
      <c r="I21" s="56"/>
      <c r="J21" s="56"/>
      <c r="K21" s="56"/>
      <c r="O21" s="59" t="s">
        <v>98</v>
      </c>
    </row>
    <row r="22" spans="1:15" ht="25.5" customHeight="1">
      <c r="A22" s="1" t="s">
        <v>49</v>
      </c>
      <c r="B22" s="1" t="s">
        <v>37</v>
      </c>
      <c r="C22" s="1"/>
      <c r="O22" s="59" t="s">
        <v>83</v>
      </c>
    </row>
  </sheetData>
  <sheetProtection selectLockedCells="1" selectUnlockedCells="1"/>
  <mergeCells count="12">
    <mergeCell ref="K5:O5"/>
    <mergeCell ref="B2:Q2"/>
    <mergeCell ref="E5:J5"/>
    <mergeCell ref="E6:J6"/>
    <mergeCell ref="E18:J18"/>
    <mergeCell ref="L18:M18"/>
    <mergeCell ref="E14:J14"/>
    <mergeCell ref="K7:O7"/>
    <mergeCell ref="E15:M15"/>
    <mergeCell ref="E16:M16"/>
    <mergeCell ref="E17:M17"/>
    <mergeCell ref="E7:J7"/>
  </mergeCells>
  <phoneticPr fontId="7" type="noConversion"/>
  <printOptions horizontalCentered="1"/>
  <pageMargins left="0.98425196850393704" right="0.19685039370078741" top="0.59055118110236227" bottom="0.39370078740157483" header="0.59055118110236227" footer="0"/>
  <pageSetup scale="9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5</vt:i4>
      </vt:variant>
    </vt:vector>
  </HeadingPairs>
  <TitlesOfParts>
    <vt:vector size="15" baseType="lpstr">
      <vt:lpstr>Hoja2</vt:lpstr>
      <vt:lpstr>PORTADA</vt:lpstr>
      <vt:lpstr>PRESUPUESTO</vt:lpstr>
      <vt:lpstr>SOL DE FIN  </vt:lpstr>
      <vt:lpstr>10</vt:lpstr>
      <vt:lpstr>20 </vt:lpstr>
      <vt:lpstr>30.1 </vt:lpstr>
      <vt:lpstr>60.1</vt:lpstr>
      <vt:lpstr>60.2</vt:lpstr>
      <vt:lpstr>90</vt:lpstr>
      <vt:lpstr>'10'!Área_de_impresión</vt:lpstr>
      <vt:lpstr>'20 '!Área_de_impresión</vt:lpstr>
      <vt:lpstr>'30.1 '!Área_de_impresión</vt:lpstr>
      <vt:lpstr>'60.1'!Área_de_impresión</vt:lpstr>
      <vt:lpstr>'60.2'!Área_de_impresión</vt:lpstr>
    </vt:vector>
  </TitlesOfParts>
  <Manager>ALCALDIA MUNICIPAL DE APOPA</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CONVENIO DE FISDL /PLANTILLA</dc:title>
  <dc:creator>SILVIA CAÑAS</dc:creator>
  <cp:lastModifiedBy>ANejapa3</cp:lastModifiedBy>
  <cp:lastPrinted>2021-04-23T17:10:08Z</cp:lastPrinted>
  <dcterms:created xsi:type="dcterms:W3CDTF">1996-11-27T10:00:04Z</dcterms:created>
  <dcterms:modified xsi:type="dcterms:W3CDTF">2021-04-23T17:10:38Z</dcterms:modified>
</cp:coreProperties>
</file>