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ACI_2019_BC\"/>
    </mc:Choice>
  </mc:AlternateContent>
  <bookViews>
    <workbookView xWindow="0" yWindow="0" windowWidth="22680" windowHeight="7932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K29" i="1" s="1"/>
  <c r="L29" i="1" s="1"/>
  <c r="I29" i="1"/>
  <c r="J28" i="1"/>
  <c r="K28" i="1" s="1"/>
  <c r="L28" i="1" s="1"/>
  <c r="I28" i="1"/>
  <c r="J27" i="1"/>
  <c r="K27" i="1" s="1"/>
  <c r="L27" i="1" s="1"/>
  <c r="I27" i="1"/>
  <c r="J25" i="1"/>
  <c r="K25" i="1" s="1"/>
  <c r="I25" i="1"/>
  <c r="H25" i="1"/>
  <c r="L25" i="1" s="1"/>
  <c r="J23" i="1"/>
  <c r="I23" i="1"/>
  <c r="K23" i="1" s="1"/>
  <c r="L23" i="1" s="1"/>
  <c r="J22" i="1"/>
  <c r="I22" i="1"/>
  <c r="K22" i="1" s="1"/>
  <c r="L22" i="1" s="1"/>
  <c r="J20" i="1"/>
  <c r="I20" i="1"/>
  <c r="K20" i="1" s="1"/>
  <c r="L20" i="1" s="1"/>
  <c r="J19" i="1"/>
  <c r="I19" i="1"/>
  <c r="K19" i="1" s="1"/>
  <c r="L19" i="1" s="1"/>
  <c r="K18" i="1"/>
  <c r="L18" i="1" s="1"/>
  <c r="J18" i="1"/>
  <c r="J17" i="1"/>
  <c r="K17" i="1" s="1"/>
  <c r="L17" i="1" s="1"/>
  <c r="K16" i="1"/>
  <c r="L16" i="1" s="1"/>
  <c r="I16" i="1"/>
  <c r="J14" i="1"/>
  <c r="K14" i="1" s="1"/>
  <c r="L14" i="1" s="1"/>
  <c r="I14" i="1"/>
  <c r="J13" i="1"/>
  <c r="K13" i="1" s="1"/>
  <c r="L13" i="1" s="1"/>
  <c r="I13" i="1"/>
  <c r="J12" i="1"/>
  <c r="K12" i="1" s="1"/>
  <c r="L12" i="1" s="1"/>
  <c r="I12" i="1"/>
  <c r="J11" i="1"/>
  <c r="K11" i="1" s="1"/>
  <c r="L11" i="1" s="1"/>
  <c r="I11" i="1"/>
  <c r="J10" i="1"/>
  <c r="K10" i="1" s="1"/>
  <c r="L10" i="1" s="1"/>
  <c r="I10" i="1"/>
  <c r="J9" i="1"/>
  <c r="K9" i="1" s="1"/>
  <c r="L9" i="1" s="1"/>
  <c r="I9" i="1"/>
  <c r="J8" i="1"/>
  <c r="K8" i="1" s="1"/>
  <c r="L8" i="1" s="1"/>
  <c r="I8" i="1"/>
  <c r="I7" i="1"/>
  <c r="K7" i="1" s="1"/>
  <c r="L7" i="1" s="1"/>
  <c r="J6" i="1"/>
  <c r="I6" i="1"/>
  <c r="K6" i="1" s="1"/>
  <c r="L6" i="1" s="1"/>
</calcChain>
</file>

<file path=xl/comments1.xml><?xml version="1.0" encoding="utf-8"?>
<comments xmlns="http://schemas.openxmlformats.org/spreadsheetml/2006/main">
  <authors>
    <author>Recepcion</author>
    <author>uaci1</author>
    <author>Peñate</author>
    <author>Usuario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Recepcion:</t>
        </r>
        <r>
          <rPr>
            <sz val="9"/>
            <color indexed="81"/>
            <rFont val="Tahoma"/>
            <family val="2"/>
          </rPr>
          <t xml:space="preserve">
FORMA DE CONTRATACION
LICITACION: art. 59 
CONCURSO art. 60
LIBRE GESTION art. 68
CONTRATACION DIRECTA art. 71.
"VIA"
ADMINISTRACION 
SUBCONTRATACION</t>
        </r>
      </text>
    </comment>
    <comment ref="F5" authorId="1" shapeId="0">
      <text>
        <r>
          <rPr>
            <b/>
            <sz val="9"/>
            <color indexed="81"/>
            <rFont val="Tahoma"/>
            <family val="2"/>
          </rPr>
          <t>uaci1:</t>
        </r>
        <r>
          <rPr>
            <sz val="9"/>
            <color indexed="81"/>
            <rFont val="Tahoma"/>
            <family val="2"/>
          </rPr>
          <t xml:space="preserve">
PROPIOS
25% FODES
75% FODES
DONACION
CONVENIO (PARTE CONVENIO Y CONTRAPARTIDA)
COMPENSACION</t>
        </r>
      </text>
    </comment>
    <comment ref="H6" authorId="2" shapeId="0">
      <text>
        <r>
          <rPr>
            <b/>
            <sz val="9"/>
            <color indexed="81"/>
            <rFont val="Tahoma"/>
            <family val="2"/>
          </rPr>
          <t>Mejoramiento Instal. VITORIA GASTEIZ:</t>
        </r>
        <r>
          <rPr>
            <sz val="9"/>
            <color indexed="81"/>
            <rFont val="Tahoma"/>
            <family val="2"/>
          </rPr>
          <t xml:space="preserve">
sin adenda total 
$ 235,219.44</t>
        </r>
      </text>
    </comment>
    <comment ref="H25" authorId="3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el contrato fue por $23,957.45 más ADENDA por 4 5,090.34 TOTAL $ 29,047.79</t>
        </r>
      </text>
    </comment>
  </commentList>
</comments>
</file>

<file path=xl/sharedStrings.xml><?xml version="1.0" encoding="utf-8"?>
<sst xmlns="http://schemas.openxmlformats.org/spreadsheetml/2006/main" count="125" uniqueCount="92">
  <si>
    <t>REGISTRO DE PROYECTOS EJECUTANDOS Y POR EJECUTARSE AÑO 2019</t>
  </si>
  <si>
    <t>No</t>
  </si>
  <si>
    <t>NOMBRE DEL PROYECTO</t>
  </si>
  <si>
    <t>ACTA/ACUERDO Y FECHA DE APROBACIÓN</t>
  </si>
  <si>
    <t>MODALIDAD</t>
  </si>
  <si>
    <t>FONDO</t>
  </si>
  <si>
    <t>Número Cuenta Bancaria</t>
  </si>
  <si>
    <t>MONTO APROBADO MAS ADENDA</t>
  </si>
  <si>
    <t>GASTO REAL  MATERIAL- HERRAM. IMPREV.</t>
  </si>
  <si>
    <t>GASTO REAL DE MANO DE OBRA</t>
  </si>
  <si>
    <t>TOTAL DE GASTO DEL PROYECTO</t>
  </si>
  <si>
    <t>DIFERENCIA DEL PROYECTO</t>
  </si>
  <si>
    <t>FECHA ORDEN DE INICIO</t>
  </si>
  <si>
    <t>fecha prevista a terminar</t>
  </si>
  <si>
    <r>
      <t xml:space="preserve">Mejoramiento de Instalaciones de Polideportivo </t>
    </r>
    <r>
      <rPr>
        <b/>
        <sz val="14"/>
        <color rgb="FFFF0000"/>
        <rFont val="Calibri"/>
        <family val="2"/>
        <scheme val="minor"/>
      </rPr>
      <t>VITORIA-GASTEIZ</t>
    </r>
    <r>
      <rPr>
        <sz val="14"/>
        <color theme="1"/>
        <rFont val="Calibri"/>
        <family val="2"/>
        <scheme val="minor"/>
      </rPr>
      <t xml:space="preserve">  (</t>
    </r>
    <r>
      <rPr>
        <b/>
        <sz val="14"/>
        <color theme="1"/>
        <rFont val="Calibri"/>
        <family val="2"/>
        <scheme val="minor"/>
      </rPr>
      <t>Total aprobado $ 235,219.44)</t>
    </r>
  </si>
  <si>
    <r>
      <rPr>
        <sz val="9"/>
        <color theme="1"/>
        <rFont val="Calibri"/>
        <family val="2"/>
        <scheme val="minor"/>
      </rPr>
      <t>Acta #  22, Acuerdo # 08</t>
    </r>
    <r>
      <rPr>
        <sz val="10"/>
        <color theme="1"/>
        <rFont val="Calibri"/>
        <family val="2"/>
        <scheme val="minor"/>
      </rPr>
      <t xml:space="preserve"> 24/Octubre/2017</t>
    </r>
  </si>
  <si>
    <t>Administración</t>
  </si>
  <si>
    <t>Fondos Banco Hipotecario de El Salvador - Prestamo Línea de Crédito no rotativa Ref. AA1039941</t>
  </si>
  <si>
    <t>0046-000766-0</t>
  </si>
  <si>
    <t>FODES 75%</t>
  </si>
  <si>
    <t>Adoquinado del Pasaje Nicaragua, Lotificación LAS AMERICAS etapa IV</t>
  </si>
  <si>
    <t>Acta #20, Acuerdo #16 18/Dic/2018</t>
  </si>
  <si>
    <t>0046-000896-9</t>
  </si>
  <si>
    <t>Canalización de las Aguas Lluvias en la Lotificación El Pitarrillo II</t>
  </si>
  <si>
    <t>0046-000897-7</t>
  </si>
  <si>
    <t>Canalización de Aguas Lluvias en Comunidad SAN JORGE, Cantón Aldea de Mercedes</t>
  </si>
  <si>
    <t>0046-000899-3</t>
  </si>
  <si>
    <t>Introducción de Línea Primaria y Segundaría en Caserío EL POTRERITO del Cantón Tutultepeque</t>
  </si>
  <si>
    <t>0046-000898-5</t>
  </si>
  <si>
    <t>Mejoramiento de Alumbrado de Cancha de Fútbol, Lotificación LOS ANGELITOS, Cantón Aldea de Mercedes</t>
  </si>
  <si>
    <t>Acta # 12 Acuerdo #22 28/Mayo/2019</t>
  </si>
  <si>
    <t>Empedrado Fraguado con Superficie de Concreto de Tramo hacia caserío LAS HORTALIZAS, Cantón San Jerónimo Los Planes</t>
  </si>
  <si>
    <t>Acta # 12 Acuerdo #24 28/Mayo/2019</t>
  </si>
  <si>
    <t>Concreto Hidráulico en Entrada a Cantón EL SALITRE</t>
  </si>
  <si>
    <t>Acta # 12 Acuerdo #25 28/Mayo/2019</t>
  </si>
  <si>
    <t>FONDO PROPIOS</t>
  </si>
  <si>
    <t>Se adjudica a: Sociedad C &amp; T, S.A. de C.V.</t>
  </si>
  <si>
    <t>Acta # 13 Acuerdo #05 11/Junio/2019</t>
  </si>
  <si>
    <t>adjudicación</t>
  </si>
  <si>
    <t xml:space="preserve">Introducción del Servicio de Agua Potable y Saneamiento Básico en Comunidad LAS VEGAS, Cantón Tutultepeque </t>
  </si>
  <si>
    <t>Acta # 12 Acuerdo #26 28/Mayo/2019</t>
  </si>
  <si>
    <t>administración</t>
  </si>
  <si>
    <t>S/F</t>
  </si>
  <si>
    <r>
      <t>Reconstrucción de Rancho en Polideportivo Vitoria-Gasteiz, del Municipio de Nejapa</t>
    </r>
    <r>
      <rPr>
        <sz val="14"/>
        <color rgb="FF002060"/>
        <rFont val="Calibri"/>
        <family val="2"/>
        <scheme val="minor"/>
      </rPr>
      <t xml:space="preserve"> </t>
    </r>
    <r>
      <rPr>
        <b/>
        <sz val="13"/>
        <color rgb="FF002060"/>
        <rFont val="Calibri"/>
        <family val="2"/>
        <scheme val="minor"/>
      </rPr>
      <t>Nota: este es la aprobación de carpeta técnica</t>
    </r>
  </si>
  <si>
    <t>Acta # 15 Acuerdo # 05 25/Mayo/2019</t>
  </si>
  <si>
    <t>Licitación Pública</t>
  </si>
  <si>
    <t>Fondo del Banco PROMERICA, préstamo Interno Línea de Crédito</t>
  </si>
  <si>
    <t>EN PROCESO DE ELABORACION DE CONTRATO</t>
  </si>
  <si>
    <t>Fondos PROPIOS</t>
  </si>
  <si>
    <t>convenio MOPTVDU</t>
  </si>
  <si>
    <t>Remodelación y Adecuación de Dos Cuadrantes del Parque Central de Nejapa.</t>
  </si>
  <si>
    <t>Acta # 15 Acuerdo #14 25/Mayo/2019</t>
  </si>
  <si>
    <t>contrato</t>
  </si>
  <si>
    <t>Por problema técnicos se SUSPENDE ESTE ACUERDO del parque</t>
  </si>
  <si>
    <t>NOTA:  DESCONOZCO SI REPROGRAMARON LA ELEBORACION DE CARPETA (LA APROBADA NO CORRESPONDIA A UNA CARPETA)</t>
  </si>
  <si>
    <t>Readecuación de Galera-Taller para Tiangue Municipal</t>
  </si>
  <si>
    <t>Acta # 15 Acuerdo #16 25/Mayo/2019</t>
  </si>
  <si>
    <t>Reparación de Cordón Cuneta en Calle Principal Urbana, del Municipio de Nejapa</t>
  </si>
  <si>
    <t>Acta # 15 Acuerdo #28 25/Mayo/2019</t>
  </si>
  <si>
    <r>
      <t xml:space="preserve">Reparación de Piscina Semi-Olimpica Polideportivo Vitoria-Gasteiz </t>
    </r>
    <r>
      <rPr>
        <sz val="10"/>
        <color theme="1"/>
        <rFont val="Calibri"/>
        <family val="2"/>
        <scheme val="minor"/>
      </rPr>
      <t>del Municipio de Nejapa</t>
    </r>
  </si>
  <si>
    <t>Acta # 14 Acuerdo #09 18/junio/2019</t>
  </si>
  <si>
    <t>Contratación</t>
  </si>
  <si>
    <r>
      <rPr>
        <b/>
        <sz val="14"/>
        <color theme="1"/>
        <rFont val="Calibri"/>
        <family val="2"/>
        <scheme val="minor"/>
      </rPr>
      <t>Se adjudica a: empresa CODISESA S.A. de C.V</t>
    </r>
    <r>
      <rPr>
        <sz val="14"/>
        <color theme="1"/>
        <rFont val="Calibri"/>
        <family val="2"/>
        <scheme val="minor"/>
      </rPr>
      <t>.</t>
    </r>
  </si>
  <si>
    <t>Acta # 15 Acuerdo #07 25/junio/2019</t>
  </si>
  <si>
    <r>
      <t xml:space="preserve">ADENDA de contrato </t>
    </r>
    <r>
      <rPr>
        <b/>
        <sz val="10"/>
        <color rgb="FFFF0000"/>
        <rFont val="Calibri"/>
        <family val="2"/>
        <scheme val="minor"/>
      </rPr>
      <t>(Reparación de Piscina Semi-Olimpica)</t>
    </r>
  </si>
  <si>
    <t>Acta # 20 Acuerdo #23  03/sept/2019</t>
  </si>
  <si>
    <t>NOTA:  NO TENGO DETALLES DE LAS ESTIMACIONES FUE ASIGNADO A MONROY Y AVALOS</t>
  </si>
  <si>
    <t>Reparación y Mejoras en Casa Comunal de Caserío LA TABLA, ctón Camotepeque</t>
  </si>
  <si>
    <t>Acta # 17 Acuerdo #22  23/julio/2019</t>
  </si>
  <si>
    <t>Reparación de Boulevard 31 de JULIO, Municipio de Nejapa</t>
  </si>
  <si>
    <t>Acta # 19 Acuerdo #07 27/Agosto/2019</t>
  </si>
  <si>
    <r>
      <t xml:space="preserve">Mejoramiento y cordones cunetas en tramos de Calles aledañas a Polideportivo- Colonia MACANCE, jurisdicción de Nejapa </t>
    </r>
    <r>
      <rPr>
        <b/>
        <sz val="14"/>
        <color rgb="FF002060"/>
        <rFont val="Calibri"/>
        <family val="2"/>
        <scheme val="minor"/>
      </rPr>
      <t>NOTA: Aprobación de carpeta técnica</t>
    </r>
  </si>
  <si>
    <t>Acta # 21 Acuerdo #07 24/Sept./2019</t>
  </si>
  <si>
    <t xml:space="preserve">PORCENTAJE GASTADO HASTA EL 08 DE MARZO </t>
  </si>
  <si>
    <t>AVANCE FISICO DE LA OBRA (SEGÚN REPORTE EN CADA PLANILLA)</t>
  </si>
  <si>
    <t>ADMON DEL CONTRATO</t>
  </si>
  <si>
    <t>1ER</t>
  </si>
  <si>
    <t>2DO</t>
  </si>
  <si>
    <t>3RO</t>
  </si>
  <si>
    <t>4TO</t>
  </si>
  <si>
    <t>5TO</t>
  </si>
  <si>
    <t>6TO</t>
  </si>
  <si>
    <t>7TO</t>
  </si>
  <si>
    <t>8VO</t>
  </si>
  <si>
    <t>ACTA RECEPCIÓN PRELIMINAL</t>
  </si>
  <si>
    <t>ACTA RECEPCIÓN FINAL</t>
  </si>
  <si>
    <t>INFORMES FINAL</t>
  </si>
  <si>
    <t>MEMORIA DE CALCULO</t>
  </si>
  <si>
    <t>PLANO O DISEÑO COMO TERMINADO</t>
  </si>
  <si>
    <t>INFORME FINANCIERO FINAL</t>
  </si>
  <si>
    <t>ACUERDO DE CIERRE BANCARIO</t>
  </si>
  <si>
    <t>LIQUIDACIÓN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</si>
</sst>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3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7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4" fontId="4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44" fontId="5" fillId="2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1" xfId="0" applyNumberFormat="1" applyBorder="1" applyAlignment="1">
      <alignment vertical="center"/>
    </xf>
    <xf numFmtId="44" fontId="0" fillId="0" borderId="1" xfId="1" applyFont="1" applyBorder="1" applyAlignment="1">
      <alignment vertical="center"/>
    </xf>
    <xf numFmtId="44" fontId="12" fillId="3" borderId="1" xfId="0" applyNumberFormat="1" applyFont="1" applyFill="1" applyBorder="1" applyAlignment="1">
      <alignment vertical="center"/>
    </xf>
    <xf numFmtId="44" fontId="13" fillId="3" borderId="1" xfId="0" applyNumberFormat="1" applyFont="1" applyFill="1" applyBorder="1" applyAlignment="1">
      <alignment vertical="center"/>
    </xf>
    <xf numFmtId="15" fontId="0" fillId="0" borderId="1" xfId="0" applyNumberForma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9" fontId="11" fillId="0" borderId="1" xfId="0" applyNumberFormat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15" fontId="0" fillId="0" borderId="1" xfId="0" applyNumberFormat="1" applyBorder="1"/>
    <xf numFmtId="0" fontId="0" fillId="0" borderId="2" xfId="0" applyBorder="1" applyAlignment="1">
      <alignment horizontal="center"/>
    </xf>
    <xf numFmtId="9" fontId="11" fillId="0" borderId="2" xfId="0" applyNumberFormat="1" applyFont="1" applyFill="1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/>
    </xf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9" fontId="11" fillId="0" borderId="3" xfId="0" applyNumberFormat="1" applyFont="1" applyFill="1" applyBorder="1" applyAlignment="1">
      <alignment horizontal="center" vertical="center" wrapText="1"/>
    </xf>
    <xf numFmtId="44" fontId="0" fillId="0" borderId="2" xfId="1" applyFont="1" applyFill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/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9" fontId="17" fillId="0" borderId="8" xfId="0" applyNumberFormat="1" applyFont="1" applyFill="1" applyBorder="1" applyAlignment="1">
      <alignment horizontal="center" vertical="center" wrapText="1"/>
    </xf>
    <xf numFmtId="0" fontId="0" fillId="0" borderId="9" xfId="0" applyBorder="1"/>
    <xf numFmtId="44" fontId="0" fillId="0" borderId="9" xfId="1" applyFont="1" applyFill="1" applyBorder="1" applyAlignment="1">
      <alignment horizontal="center" vertical="center"/>
    </xf>
    <xf numFmtId="44" fontId="0" fillId="0" borderId="9" xfId="1" applyFont="1" applyBorder="1" applyAlignment="1">
      <alignment horizontal="center" vertical="center"/>
    </xf>
    <xf numFmtId="44" fontId="12" fillId="3" borderId="9" xfId="0" applyNumberFormat="1" applyFont="1" applyFill="1" applyBorder="1" applyAlignment="1">
      <alignment vertical="center"/>
    </xf>
    <xf numFmtId="44" fontId="13" fillId="3" borderId="9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44" fontId="0" fillId="0" borderId="3" xfId="1" applyFont="1" applyFill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12" fillId="3" borderId="10" xfId="0" applyNumberFormat="1" applyFont="1" applyFill="1" applyBorder="1" applyAlignment="1">
      <alignment vertical="center"/>
    </xf>
    <xf numFmtId="44" fontId="13" fillId="3" borderId="10" xfId="0" applyNumberFormat="1" applyFont="1" applyFill="1" applyBorder="1" applyAlignment="1">
      <alignment vertical="center"/>
    </xf>
    <xf numFmtId="0" fontId="0" fillId="0" borderId="10" xfId="0" applyBorder="1"/>
    <xf numFmtId="0" fontId="9" fillId="5" borderId="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9" fontId="11" fillId="0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44" fontId="0" fillId="0" borderId="10" xfId="1" applyFont="1" applyFill="1" applyBorder="1" applyAlignment="1">
      <alignment horizontal="center" vertical="center"/>
    </xf>
    <xf numFmtId="44" fontId="18" fillId="6" borderId="11" xfId="1" applyFont="1" applyFill="1" applyBorder="1" applyAlignment="1">
      <alignment horizontal="center" vertical="center"/>
    </xf>
    <xf numFmtId="44" fontId="18" fillId="6" borderId="12" xfId="1" applyFont="1" applyFill="1" applyBorder="1" applyAlignment="1">
      <alignment horizontal="center" vertical="center"/>
    </xf>
    <xf numFmtId="44" fontId="18" fillId="6" borderId="13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/>
    </xf>
    <xf numFmtId="44" fontId="12" fillId="3" borderId="2" xfId="0" applyNumberFormat="1" applyFont="1" applyFill="1" applyBorder="1" applyAlignment="1">
      <alignment vertical="center"/>
    </xf>
    <xf numFmtId="44" fontId="13" fillId="3" borderId="2" xfId="0" applyNumberFormat="1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4" fontId="19" fillId="0" borderId="2" xfId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44" fontId="21" fillId="0" borderId="9" xfId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44" fontId="0" fillId="6" borderId="11" xfId="1" applyFont="1" applyFill="1" applyBorder="1" applyAlignment="1">
      <alignment horizontal="center" vertical="center"/>
    </xf>
    <xf numFmtId="44" fontId="0" fillId="6" borderId="12" xfId="1" applyFont="1" applyFill="1" applyBorder="1" applyAlignment="1">
      <alignment horizontal="center" vertical="center"/>
    </xf>
    <xf numFmtId="44" fontId="0" fillId="6" borderId="5" xfId="1" applyFont="1" applyFill="1" applyBorder="1" applyAlignment="1">
      <alignment horizontal="center" vertical="center"/>
    </xf>
    <xf numFmtId="0" fontId="0" fillId="0" borderId="0" xfId="0" applyBorder="1"/>
    <xf numFmtId="0" fontId="22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44" fontId="21" fillId="0" borderId="10" xfId="1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44" fontId="2" fillId="3" borderId="6" xfId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9" fontId="11" fillId="0" borderId="10" xfId="0" applyNumberFormat="1" applyFont="1" applyFill="1" applyBorder="1" applyAlignment="1">
      <alignment horizontal="center" vertical="center" wrapText="1"/>
    </xf>
    <xf numFmtId="44" fontId="0" fillId="0" borderId="10" xfId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7" fillId="0" borderId="1" xfId="0" applyFont="1" applyBorder="1" applyAlignment="1">
      <alignment vertical="center" wrapText="1"/>
    </xf>
    <xf numFmtId="9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vertical="center"/>
    </xf>
    <xf numFmtId="0" fontId="0" fillId="3" borderId="1" xfId="0" applyFill="1" applyBorder="1" applyAlignment="1">
      <alignment horizontal="center" wrapText="1"/>
    </xf>
    <xf numFmtId="10" fontId="0" fillId="0" borderId="1" xfId="0" applyNumberFormat="1" applyBorder="1"/>
    <xf numFmtId="9" fontId="0" fillId="0" borderId="1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triz%20general%202019%20(Carmen%20Elen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deuda prestamo poli"/>
      <sheetName val="Hoja1"/>
      <sheetName val="Deuda hasta 15 marzo"/>
      <sheetName val="Registro O.C"/>
      <sheetName val="Matriz 2019"/>
    </sheetNames>
    <sheetDataSet>
      <sheetData sheetId="0"/>
      <sheetData sheetId="1"/>
      <sheetData sheetId="2"/>
      <sheetData sheetId="3">
        <row r="37">
          <cell r="J37">
            <v>31987.84</v>
          </cell>
        </row>
        <row r="72">
          <cell r="E72">
            <v>98366.609999999986</v>
          </cell>
        </row>
        <row r="78">
          <cell r="E78">
            <v>8480</v>
          </cell>
        </row>
        <row r="101">
          <cell r="M101">
            <v>11893</v>
          </cell>
        </row>
        <row r="112">
          <cell r="E112">
            <v>10220.759999999998</v>
          </cell>
        </row>
        <row r="131">
          <cell r="M131">
            <v>23495</v>
          </cell>
        </row>
        <row r="141">
          <cell r="E141">
            <v>15922.32</v>
          </cell>
        </row>
        <row r="160">
          <cell r="M160">
            <v>15220</v>
          </cell>
        </row>
        <row r="172">
          <cell r="E172">
            <v>16065.67</v>
          </cell>
        </row>
        <row r="186">
          <cell r="E186">
            <v>8985.1200000000008</v>
          </cell>
          <cell r="J186">
            <v>1221.05</v>
          </cell>
        </row>
        <row r="199">
          <cell r="E199">
            <v>4355.09</v>
          </cell>
          <cell r="J199">
            <v>0</v>
          </cell>
        </row>
        <row r="212">
          <cell r="E212">
            <v>6585.6399999999994</v>
          </cell>
          <cell r="J212">
            <v>504</v>
          </cell>
        </row>
        <row r="225">
          <cell r="E225">
            <v>15791.29</v>
          </cell>
          <cell r="J225">
            <v>0</v>
          </cell>
        </row>
        <row r="240">
          <cell r="E240">
            <v>18544.870000000003</v>
          </cell>
        </row>
        <row r="255">
          <cell r="E255">
            <v>4445.3899999999994</v>
          </cell>
          <cell r="J255">
            <v>3304</v>
          </cell>
        </row>
        <row r="270">
          <cell r="J270">
            <v>9649.5</v>
          </cell>
        </row>
        <row r="274">
          <cell r="E274">
            <v>12711.73</v>
          </cell>
        </row>
        <row r="288">
          <cell r="E288">
            <v>9007.1</v>
          </cell>
          <cell r="J288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E44"/>
  <sheetViews>
    <sheetView tabSelected="1" zoomScale="60" zoomScaleNormal="60" workbookViewId="0">
      <selection activeCell="I21" sqref="I21:N21"/>
    </sheetView>
  </sheetViews>
  <sheetFormatPr baseColWidth="10" defaultRowHeight="14.4" x14ac:dyDescent="0.3"/>
  <cols>
    <col min="3" max="3" width="24.5546875" customWidth="1"/>
    <col min="4" max="4" width="18.5546875" customWidth="1"/>
    <col min="5" max="5" width="19.5546875" customWidth="1"/>
    <col min="6" max="6" width="26" customWidth="1"/>
    <col min="7" max="7" width="19" customWidth="1"/>
    <col min="8" max="8" width="15.33203125" customWidth="1"/>
    <col min="9" max="9" width="18.33203125" customWidth="1"/>
    <col min="10" max="10" width="14" customWidth="1"/>
    <col min="11" max="11" width="19" customWidth="1"/>
    <col min="12" max="12" width="17.77734375" customWidth="1"/>
    <col min="13" max="13" width="13.5546875" customWidth="1"/>
  </cols>
  <sheetData>
    <row r="2" spans="2:31" ht="18" x14ac:dyDescent="0.35">
      <c r="C2" s="1" t="s">
        <v>0</v>
      </c>
      <c r="D2" s="1"/>
      <c r="E2" s="1"/>
      <c r="F2" s="1"/>
      <c r="G2" s="1"/>
      <c r="H2" s="1"/>
      <c r="I2" s="1"/>
      <c r="J2" s="1"/>
      <c r="K2" s="1"/>
    </row>
    <row r="4" spans="2:31" x14ac:dyDescent="0.3">
      <c r="P4" s="101" t="s">
        <v>74</v>
      </c>
      <c r="Q4" s="102"/>
      <c r="R4" s="102"/>
      <c r="S4" s="102"/>
      <c r="T4" s="102"/>
      <c r="U4" s="102"/>
      <c r="V4" s="102"/>
      <c r="W4" s="103"/>
    </row>
    <row r="5" spans="2:31" ht="48.6" x14ac:dyDescent="0.3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3" t="s">
        <v>7</v>
      </c>
      <c r="I5" s="4" t="s">
        <v>8</v>
      </c>
      <c r="J5" s="4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2" t="s">
        <v>75</v>
      </c>
      <c r="P5" s="4" t="s">
        <v>76</v>
      </c>
      <c r="Q5" s="4" t="s">
        <v>77</v>
      </c>
      <c r="R5" s="4" t="s">
        <v>78</v>
      </c>
      <c r="S5" s="4" t="s">
        <v>79</v>
      </c>
      <c r="T5" s="4" t="s">
        <v>80</v>
      </c>
      <c r="U5" s="4" t="s">
        <v>81</v>
      </c>
      <c r="V5" s="4" t="s">
        <v>82</v>
      </c>
      <c r="W5" s="4" t="s">
        <v>83</v>
      </c>
      <c r="X5" s="4" t="s">
        <v>84</v>
      </c>
      <c r="Y5" s="4" t="s">
        <v>85</v>
      </c>
      <c r="Z5" s="5" t="s">
        <v>86</v>
      </c>
      <c r="AA5" s="4" t="s">
        <v>87</v>
      </c>
      <c r="AB5" s="4" t="s">
        <v>88</v>
      </c>
      <c r="AC5" s="4" t="s">
        <v>89</v>
      </c>
      <c r="AD5" s="4" t="s">
        <v>90</v>
      </c>
      <c r="AE5" s="4" t="s">
        <v>91</v>
      </c>
    </row>
    <row r="6" spans="2:31" ht="71.400000000000006" x14ac:dyDescent="0.3">
      <c r="B6" s="6">
        <v>1</v>
      </c>
      <c r="C6" s="7" t="s">
        <v>14</v>
      </c>
      <c r="D6" s="8" t="s">
        <v>15</v>
      </c>
      <c r="E6" s="9" t="s">
        <v>16</v>
      </c>
      <c r="F6" s="10" t="s">
        <v>17</v>
      </c>
      <c r="G6" s="11" t="s">
        <v>18</v>
      </c>
      <c r="H6" s="12">
        <v>160000</v>
      </c>
      <c r="I6" s="13">
        <f>'[1]Registro O.C'!E72</f>
        <v>98366.609999999986</v>
      </c>
      <c r="J6" s="14">
        <f>'[1]Registro O.C'!J37</f>
        <v>31987.84</v>
      </c>
      <c r="K6" s="15">
        <f t="shared" ref="K6:K23" si="0">J6+I6</f>
        <v>130354.44999999998</v>
      </c>
      <c r="L6" s="16">
        <f t="shared" ref="L6:L25" si="1">H6-K6</f>
        <v>29645.550000000017</v>
      </c>
      <c r="M6" s="17">
        <v>43045</v>
      </c>
      <c r="N6" s="18"/>
      <c r="O6" s="104"/>
      <c r="P6" s="105"/>
      <c r="Q6" s="106"/>
      <c r="R6" s="106"/>
      <c r="S6" s="19"/>
      <c r="T6" s="19"/>
      <c r="U6" s="19"/>
      <c r="V6" s="19"/>
      <c r="W6" s="19"/>
      <c r="X6" s="19"/>
      <c r="Y6" s="107"/>
      <c r="Z6" s="107"/>
      <c r="AA6" s="107"/>
      <c r="AB6" s="107"/>
      <c r="AC6" s="107"/>
      <c r="AD6" s="107"/>
      <c r="AE6" s="19"/>
    </row>
    <row r="7" spans="2:31" ht="17.399999999999999" x14ac:dyDescent="0.3">
      <c r="B7" s="6"/>
      <c r="C7" s="7"/>
      <c r="D7" s="8"/>
      <c r="E7" s="9"/>
      <c r="F7" s="10" t="s">
        <v>19</v>
      </c>
      <c r="G7" s="11"/>
      <c r="H7" s="12">
        <v>75219.44</v>
      </c>
      <c r="I7" s="13">
        <f>'[1]Registro O.C'!E78</f>
        <v>8480</v>
      </c>
      <c r="J7" s="14">
        <v>0</v>
      </c>
      <c r="K7" s="15">
        <f t="shared" si="0"/>
        <v>8480</v>
      </c>
      <c r="L7" s="16">
        <f t="shared" si="1"/>
        <v>66739.44</v>
      </c>
      <c r="M7" s="17"/>
      <c r="N7" s="18"/>
      <c r="O7" s="104"/>
      <c r="P7" s="105"/>
      <c r="Q7" s="106"/>
      <c r="R7" s="106"/>
      <c r="S7" s="19"/>
      <c r="T7" s="19"/>
      <c r="U7" s="19"/>
      <c r="V7" s="19"/>
      <c r="W7" s="19"/>
      <c r="X7" s="19"/>
      <c r="Y7" s="107"/>
      <c r="Z7" s="107"/>
      <c r="AA7" s="107"/>
      <c r="AB7" s="107"/>
      <c r="AC7" s="107"/>
      <c r="AD7" s="107"/>
      <c r="AE7" s="19"/>
    </row>
    <row r="8" spans="2:31" ht="162" x14ac:dyDescent="0.3">
      <c r="B8" s="19">
        <v>2</v>
      </c>
      <c r="C8" s="20" t="s">
        <v>20</v>
      </c>
      <c r="D8" s="21" t="s">
        <v>21</v>
      </c>
      <c r="E8" s="22" t="s">
        <v>16</v>
      </c>
      <c r="F8" s="10" t="s">
        <v>17</v>
      </c>
      <c r="G8" s="11" t="s">
        <v>22</v>
      </c>
      <c r="H8" s="12">
        <v>25152.54</v>
      </c>
      <c r="I8" s="13">
        <f>'[1]Registro O.C'!E112</f>
        <v>10220.759999999998</v>
      </c>
      <c r="J8" s="14">
        <f>'[1]Registro O.C'!M101</f>
        <v>11893</v>
      </c>
      <c r="K8" s="15">
        <f t="shared" si="0"/>
        <v>22113.759999999998</v>
      </c>
      <c r="L8" s="16">
        <f t="shared" si="1"/>
        <v>3038.7800000000025</v>
      </c>
      <c r="M8" s="23">
        <v>43486</v>
      </c>
      <c r="N8" s="19"/>
      <c r="O8" s="19"/>
      <c r="P8" s="108">
        <v>6.7500000000000004E-2</v>
      </c>
      <c r="Q8" s="108">
        <v>0.26500000000000001</v>
      </c>
      <c r="R8" s="108">
        <v>0.39500000000000002</v>
      </c>
      <c r="S8" s="109">
        <v>0.78</v>
      </c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 spans="2:31" ht="162" x14ac:dyDescent="0.3">
      <c r="B9" s="19">
        <v>3</v>
      </c>
      <c r="C9" s="20" t="s">
        <v>23</v>
      </c>
      <c r="D9" s="21" t="s">
        <v>21</v>
      </c>
      <c r="E9" s="22" t="s">
        <v>16</v>
      </c>
      <c r="F9" s="10" t="s">
        <v>17</v>
      </c>
      <c r="G9" s="11" t="s">
        <v>24</v>
      </c>
      <c r="H9" s="12">
        <v>42914.559999999998</v>
      </c>
      <c r="I9" s="13">
        <f>'[1]Registro O.C'!E141</f>
        <v>15922.32</v>
      </c>
      <c r="J9" s="14">
        <f>'[1]Registro O.C'!M131</f>
        <v>23495</v>
      </c>
      <c r="K9" s="15">
        <f t="shared" si="0"/>
        <v>39417.32</v>
      </c>
      <c r="L9" s="16">
        <f t="shared" si="1"/>
        <v>3497.239999999998</v>
      </c>
      <c r="M9" s="23">
        <v>43486</v>
      </c>
      <c r="N9" s="19"/>
      <c r="O9" s="19"/>
      <c r="P9" s="108">
        <v>7.4999999999999997E-2</v>
      </c>
      <c r="Q9" s="19"/>
      <c r="R9" s="109">
        <v>0.48</v>
      </c>
      <c r="S9" s="109">
        <v>0.7</v>
      </c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</row>
    <row r="10" spans="2:31" ht="180" x14ac:dyDescent="0.3">
      <c r="B10" s="19">
        <v>4</v>
      </c>
      <c r="C10" s="20" t="s">
        <v>25</v>
      </c>
      <c r="D10" s="21" t="s">
        <v>21</v>
      </c>
      <c r="E10" s="22" t="s">
        <v>16</v>
      </c>
      <c r="F10" s="10" t="s">
        <v>17</v>
      </c>
      <c r="G10" s="11" t="s">
        <v>26</v>
      </c>
      <c r="H10" s="12">
        <v>41242.75</v>
      </c>
      <c r="I10" s="13">
        <f>'[1]Registro O.C'!E172</f>
        <v>16065.67</v>
      </c>
      <c r="J10" s="14">
        <f>'[1]Registro O.C'!M160</f>
        <v>15220</v>
      </c>
      <c r="K10" s="15">
        <f t="shared" si="0"/>
        <v>31285.67</v>
      </c>
      <c r="L10" s="16">
        <f t="shared" si="1"/>
        <v>9957.0800000000017</v>
      </c>
      <c r="M10" s="23">
        <v>43486</v>
      </c>
      <c r="N10" s="19"/>
      <c r="O10" s="19"/>
      <c r="P10" s="108">
        <v>6.7500000000000004E-2</v>
      </c>
      <c r="Q10" s="108">
        <v>0.26500000000000001</v>
      </c>
      <c r="R10" s="108">
        <v>0.39500000000000002</v>
      </c>
      <c r="S10" s="109">
        <v>0.63</v>
      </c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</row>
    <row r="11" spans="2:31" ht="216" x14ac:dyDescent="0.3">
      <c r="B11" s="19">
        <v>5</v>
      </c>
      <c r="C11" s="20" t="s">
        <v>27</v>
      </c>
      <c r="D11" s="21" t="s">
        <v>21</v>
      </c>
      <c r="E11" s="22" t="s">
        <v>16</v>
      </c>
      <c r="F11" s="10" t="s">
        <v>17</v>
      </c>
      <c r="G11" s="11" t="s">
        <v>28</v>
      </c>
      <c r="H11" s="12">
        <v>10690.15</v>
      </c>
      <c r="I11" s="13">
        <f>'[1]Registro O.C'!E186</f>
        <v>8985.1200000000008</v>
      </c>
      <c r="J11" s="14">
        <f>'[1]Registro O.C'!J186</f>
        <v>1221.05</v>
      </c>
      <c r="K11" s="15">
        <f t="shared" si="0"/>
        <v>10206.17</v>
      </c>
      <c r="L11" s="16">
        <f t="shared" si="1"/>
        <v>483.97999999999956</v>
      </c>
      <c r="M11" s="23">
        <v>43514</v>
      </c>
      <c r="N11" s="19"/>
      <c r="O11" s="19"/>
      <c r="P11" s="19"/>
      <c r="Q11" s="19"/>
      <c r="R11" s="19"/>
      <c r="S11" s="109">
        <v>0.65</v>
      </c>
      <c r="T11" s="109">
        <v>1</v>
      </c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</row>
    <row r="12" spans="2:31" ht="234" x14ac:dyDescent="0.3">
      <c r="B12" s="19">
        <v>6</v>
      </c>
      <c r="C12" s="24" t="s">
        <v>29</v>
      </c>
      <c r="D12" s="21" t="s">
        <v>30</v>
      </c>
      <c r="E12" s="25" t="s">
        <v>16</v>
      </c>
      <c r="F12" s="26" t="s">
        <v>19</v>
      </c>
      <c r="G12" s="19"/>
      <c r="H12" s="27">
        <v>5090.76</v>
      </c>
      <c r="I12" s="12">
        <f>'[1]Registro O.C'!E199</f>
        <v>4355.09</v>
      </c>
      <c r="J12" s="12">
        <f>'[1]Registro O.C'!J199</f>
        <v>0</v>
      </c>
      <c r="K12" s="15">
        <f t="shared" si="0"/>
        <v>4355.09</v>
      </c>
      <c r="L12" s="16">
        <f t="shared" si="1"/>
        <v>735.67000000000007</v>
      </c>
      <c r="M12" s="28">
        <v>43635</v>
      </c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</row>
    <row r="13" spans="2:31" ht="324" x14ac:dyDescent="0.3">
      <c r="B13" s="19">
        <v>7</v>
      </c>
      <c r="C13" s="24" t="s">
        <v>31</v>
      </c>
      <c r="D13" s="21" t="s">
        <v>32</v>
      </c>
      <c r="E13" s="25" t="s">
        <v>16</v>
      </c>
      <c r="F13" s="26" t="s">
        <v>19</v>
      </c>
      <c r="G13" s="19"/>
      <c r="H13" s="27">
        <v>8080</v>
      </c>
      <c r="I13" s="12">
        <f>'[1]Registro O.C'!E212</f>
        <v>6585.6399999999994</v>
      </c>
      <c r="J13" s="12">
        <f>'[1]Registro O.C'!J212</f>
        <v>504</v>
      </c>
      <c r="K13" s="15">
        <f t="shared" si="0"/>
        <v>7089.6399999999994</v>
      </c>
      <c r="L13" s="16">
        <f t="shared" si="1"/>
        <v>990.36000000000058</v>
      </c>
      <c r="M13" s="28">
        <v>43640</v>
      </c>
      <c r="N13" s="19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</row>
    <row r="14" spans="2:31" ht="108" x14ac:dyDescent="0.3">
      <c r="B14" s="29">
        <v>8</v>
      </c>
      <c r="C14" s="24" t="s">
        <v>33</v>
      </c>
      <c r="D14" s="21" t="s">
        <v>34</v>
      </c>
      <c r="E14" s="19"/>
      <c r="F14" s="30" t="s">
        <v>35</v>
      </c>
      <c r="G14" s="29">
        <v>-77000131</v>
      </c>
      <c r="H14" s="27">
        <v>16764.54</v>
      </c>
      <c r="I14" s="31">
        <f>'[1]Registro O.C'!E225</f>
        <v>15791.29</v>
      </c>
      <c r="J14" s="31">
        <f>'[1]Registro O.C'!J225</f>
        <v>0</v>
      </c>
      <c r="K14" s="15">
        <f t="shared" si="0"/>
        <v>15791.29</v>
      </c>
      <c r="L14" s="16">
        <f t="shared" si="1"/>
        <v>973.25</v>
      </c>
      <c r="M14" s="32">
        <v>43640</v>
      </c>
      <c r="N14" s="29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</row>
    <row r="15" spans="2:31" ht="62.4" x14ac:dyDescent="0.3">
      <c r="B15" s="33"/>
      <c r="C15" s="34" t="s">
        <v>36</v>
      </c>
      <c r="D15" s="35" t="s">
        <v>37</v>
      </c>
      <c r="E15" s="36" t="s">
        <v>38</v>
      </c>
      <c r="F15" s="37"/>
      <c r="G15" s="33"/>
      <c r="H15" s="38">
        <v>15788.75</v>
      </c>
      <c r="I15" s="39"/>
      <c r="J15" s="39"/>
      <c r="K15" s="15"/>
      <c r="L15" s="16"/>
      <c r="M15" s="33"/>
      <c r="N15" s="33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</row>
    <row r="16" spans="2:31" ht="252" x14ac:dyDescent="0.3">
      <c r="B16" s="19">
        <v>9</v>
      </c>
      <c r="C16" s="24" t="s">
        <v>39</v>
      </c>
      <c r="D16" s="21" t="s">
        <v>40</v>
      </c>
      <c r="E16" s="25" t="s">
        <v>41</v>
      </c>
      <c r="F16" s="26" t="s">
        <v>19</v>
      </c>
      <c r="G16" s="19"/>
      <c r="H16" s="27">
        <v>22420.54</v>
      </c>
      <c r="I16" s="12">
        <f>'[1]Registro O.C'!E240</f>
        <v>18544.870000000003</v>
      </c>
      <c r="J16" s="12">
        <v>0</v>
      </c>
      <c r="K16" s="15">
        <f t="shared" si="0"/>
        <v>18544.870000000003</v>
      </c>
      <c r="L16" s="16">
        <f t="shared" si="1"/>
        <v>3875.6699999999983</v>
      </c>
      <c r="M16" s="19" t="s">
        <v>42</v>
      </c>
      <c r="N16" s="19"/>
      <c r="O16" s="19"/>
      <c r="P16" s="19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</row>
    <row r="17" spans="2:31" ht="55.2" x14ac:dyDescent="0.3">
      <c r="B17" s="19"/>
      <c r="C17" s="40" t="s">
        <v>43</v>
      </c>
      <c r="D17" s="21" t="s">
        <v>44</v>
      </c>
      <c r="E17" s="41" t="s">
        <v>45</v>
      </c>
      <c r="F17" s="26" t="s">
        <v>46</v>
      </c>
      <c r="G17" s="19"/>
      <c r="H17" s="27">
        <v>100000</v>
      </c>
      <c r="I17" s="12">
        <v>0</v>
      </c>
      <c r="J17" s="12">
        <f>'[1]Registro O.C'!J239</f>
        <v>0</v>
      </c>
      <c r="K17" s="15">
        <f t="shared" si="0"/>
        <v>0</v>
      </c>
      <c r="L17" s="16">
        <f t="shared" si="1"/>
        <v>100000</v>
      </c>
      <c r="M17" s="42" t="s">
        <v>47</v>
      </c>
      <c r="N17" s="43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</row>
    <row r="18" spans="2:31" ht="20.399999999999999" x14ac:dyDescent="0.3">
      <c r="B18" s="19"/>
      <c r="C18" s="44"/>
      <c r="D18" s="35"/>
      <c r="E18" s="45"/>
      <c r="F18" s="26" t="s">
        <v>48</v>
      </c>
      <c r="G18" s="46"/>
      <c r="H18" s="38">
        <v>31208.78</v>
      </c>
      <c r="I18" s="12">
        <v>0</v>
      </c>
      <c r="J18" s="12">
        <f>'[1]Registro O.C'!J240</f>
        <v>0</v>
      </c>
      <c r="K18" s="15">
        <f t="shared" si="0"/>
        <v>0</v>
      </c>
      <c r="L18" s="16">
        <f t="shared" si="1"/>
        <v>31208.78</v>
      </c>
      <c r="M18" s="47"/>
      <c r="N18" s="48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</row>
    <row r="19" spans="2:31" ht="28.2" thickBot="1" x14ac:dyDescent="0.35">
      <c r="B19" s="19"/>
      <c r="C19" s="49"/>
      <c r="D19" s="50"/>
      <c r="E19" s="51"/>
      <c r="F19" s="52" t="s">
        <v>49</v>
      </c>
      <c r="G19" s="53"/>
      <c r="H19" s="54">
        <v>35000</v>
      </c>
      <c r="I19" s="55">
        <f>'[1]Registro O.C'!E241</f>
        <v>0</v>
      </c>
      <c r="J19" s="55">
        <f>'[1]Registro O.C'!J241</f>
        <v>0</v>
      </c>
      <c r="K19" s="56">
        <f t="shared" si="0"/>
        <v>0</v>
      </c>
      <c r="L19" s="57">
        <f t="shared" si="1"/>
        <v>35000</v>
      </c>
      <c r="M19" s="53"/>
      <c r="N19" s="53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</row>
    <row r="20" spans="2:31" ht="162" x14ac:dyDescent="0.3">
      <c r="B20" s="19"/>
      <c r="C20" s="58" t="s">
        <v>50</v>
      </c>
      <c r="D20" s="59" t="s">
        <v>51</v>
      </c>
      <c r="E20" s="60" t="s">
        <v>52</v>
      </c>
      <c r="F20" s="37" t="s">
        <v>35</v>
      </c>
      <c r="G20" s="33"/>
      <c r="H20" s="61">
        <v>20535.169999999998</v>
      </c>
      <c r="I20" s="62">
        <f>'[1]Registro O.C'!E242</f>
        <v>0</v>
      </c>
      <c r="J20" s="62">
        <f>'[1]Registro O.C'!J242</f>
        <v>0</v>
      </c>
      <c r="K20" s="63">
        <f t="shared" si="0"/>
        <v>0</v>
      </c>
      <c r="L20" s="64">
        <f t="shared" si="1"/>
        <v>20535.169999999998</v>
      </c>
      <c r="M20" s="65"/>
      <c r="N20" s="65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</row>
    <row r="21" spans="2:31" ht="82.8" x14ac:dyDescent="0.3">
      <c r="B21" s="19"/>
      <c r="C21" s="66" t="s">
        <v>53</v>
      </c>
      <c r="D21" s="67"/>
      <c r="E21" s="68"/>
      <c r="F21" s="69"/>
      <c r="G21" s="70"/>
      <c r="H21" s="71"/>
      <c r="I21" s="72" t="s">
        <v>54</v>
      </c>
      <c r="J21" s="73"/>
      <c r="K21" s="73"/>
      <c r="L21" s="73"/>
      <c r="M21" s="73"/>
      <c r="N21" s="74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</row>
    <row r="22" spans="2:31" ht="126" x14ac:dyDescent="0.3">
      <c r="B22" s="19"/>
      <c r="C22" s="24" t="s">
        <v>55</v>
      </c>
      <c r="D22" s="21" t="s">
        <v>56</v>
      </c>
      <c r="E22" s="25" t="s">
        <v>16</v>
      </c>
      <c r="F22" s="26" t="s">
        <v>19</v>
      </c>
      <c r="G22" s="19"/>
      <c r="H22" s="27">
        <v>7750.42</v>
      </c>
      <c r="I22" s="12">
        <f>'[1]Registro O.C'!E255</f>
        <v>4445.3899999999994</v>
      </c>
      <c r="J22" s="12">
        <f>'[1]Registro O.C'!J255</f>
        <v>3304</v>
      </c>
      <c r="K22" s="15">
        <f t="shared" si="0"/>
        <v>7749.3899999999994</v>
      </c>
      <c r="L22" s="16">
        <f t="shared" si="1"/>
        <v>1.0300000000006548</v>
      </c>
      <c r="M22" s="19"/>
      <c r="N22" s="19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</row>
    <row r="23" spans="2:31" ht="180" x14ac:dyDescent="0.3">
      <c r="B23" s="46"/>
      <c r="C23" s="75" t="s">
        <v>57</v>
      </c>
      <c r="D23" s="35" t="s">
        <v>58</v>
      </c>
      <c r="E23" s="45" t="s">
        <v>41</v>
      </c>
      <c r="F23" s="76" t="s">
        <v>46</v>
      </c>
      <c r="G23" s="46"/>
      <c r="H23" s="77">
        <v>23000</v>
      </c>
      <c r="I23" s="77">
        <f>'[1]Registro O.C'!E274</f>
        <v>12711.73</v>
      </c>
      <c r="J23" s="77">
        <f>'[1]Registro O.C'!J270</f>
        <v>9649.5</v>
      </c>
      <c r="K23" s="78">
        <f t="shared" si="0"/>
        <v>22361.23</v>
      </c>
      <c r="L23" s="79">
        <f t="shared" si="1"/>
        <v>638.77000000000044</v>
      </c>
      <c r="M23" s="46"/>
      <c r="N23" s="46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</row>
    <row r="24" spans="2:31" ht="189.6" x14ac:dyDescent="0.3">
      <c r="B24" s="19"/>
      <c r="C24" s="24" t="s">
        <v>59</v>
      </c>
      <c r="D24" s="21" t="s">
        <v>60</v>
      </c>
      <c r="E24" s="80" t="s">
        <v>61</v>
      </c>
      <c r="F24" s="26" t="s">
        <v>19</v>
      </c>
      <c r="G24" s="29"/>
      <c r="H24" s="27">
        <v>33714.94</v>
      </c>
      <c r="I24" s="12"/>
      <c r="J24" s="12"/>
      <c r="K24" s="12"/>
      <c r="L24" s="12"/>
      <c r="M24" s="19"/>
      <c r="N24" s="19"/>
      <c r="O24" s="19"/>
      <c r="P24" s="19"/>
      <c r="Q24" s="19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</row>
    <row r="25" spans="2:31" ht="126" x14ac:dyDescent="0.3">
      <c r="B25" s="46"/>
      <c r="C25" s="75" t="s">
        <v>62</v>
      </c>
      <c r="D25" s="35" t="s">
        <v>63</v>
      </c>
      <c r="E25" s="81"/>
      <c r="F25" s="38">
        <v>23957.45</v>
      </c>
      <c r="G25" s="33"/>
      <c r="H25" s="82">
        <f>F25+F26</f>
        <v>29047.79</v>
      </c>
      <c r="I25" s="77">
        <f>'[1]Registro O.C'!E288</f>
        <v>9007.1</v>
      </c>
      <c r="J25" s="77">
        <f>'[1]Registro O.C'!J288</f>
        <v>0</v>
      </c>
      <c r="K25" s="78">
        <f t="shared" ref="K25" si="2">J25+I25</f>
        <v>9007.1</v>
      </c>
      <c r="L25" s="79">
        <f t="shared" si="1"/>
        <v>20040.690000000002</v>
      </c>
      <c r="M25" s="19"/>
      <c r="N25" s="19"/>
      <c r="O25" s="19"/>
      <c r="P25" s="19"/>
      <c r="Q25" s="19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</row>
    <row r="26" spans="2:31" ht="109.8" thickBot="1" x14ac:dyDescent="0.35">
      <c r="B26" s="46"/>
      <c r="C26" s="83" t="s">
        <v>64</v>
      </c>
      <c r="D26" s="50" t="s">
        <v>65</v>
      </c>
      <c r="E26" s="84"/>
      <c r="F26" s="85">
        <v>5090.34</v>
      </c>
      <c r="G26" s="86"/>
      <c r="H26" s="87" t="s">
        <v>66</v>
      </c>
      <c r="I26" s="88"/>
      <c r="J26" s="88"/>
      <c r="K26" s="88"/>
      <c r="L26" s="88"/>
      <c r="M26" s="89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</row>
    <row r="27" spans="2:31" ht="198" x14ac:dyDescent="0.3">
      <c r="B27" s="19"/>
      <c r="C27" s="91" t="s">
        <v>67</v>
      </c>
      <c r="D27" s="21" t="s">
        <v>68</v>
      </c>
      <c r="E27" s="92" t="s">
        <v>16</v>
      </c>
      <c r="F27" s="93" t="s">
        <v>19</v>
      </c>
      <c r="G27" s="94"/>
      <c r="H27" s="95">
        <v>7000</v>
      </c>
      <c r="I27" s="77">
        <f>'[1]Registro O.C'!E278</f>
        <v>0</v>
      </c>
      <c r="J27" s="77">
        <f>'[1]Registro O.C'!J274</f>
        <v>0</v>
      </c>
      <c r="K27" s="78">
        <f t="shared" ref="K27:K29" si="3">J27+I27</f>
        <v>0</v>
      </c>
      <c r="L27" s="79">
        <f t="shared" ref="L27:L29" si="4">H27-K27</f>
        <v>7000</v>
      </c>
      <c r="M27" s="11"/>
      <c r="N27" s="19"/>
      <c r="O27" s="19"/>
      <c r="P27" s="19"/>
      <c r="Q27" s="19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</row>
    <row r="28" spans="2:31" ht="126" x14ac:dyDescent="0.3">
      <c r="B28" s="65"/>
      <c r="C28" s="58" t="s">
        <v>69</v>
      </c>
      <c r="D28" s="96" t="s">
        <v>70</v>
      </c>
      <c r="E28" s="65" t="s">
        <v>16</v>
      </c>
      <c r="F28" s="97" t="s">
        <v>46</v>
      </c>
      <c r="G28" s="65"/>
      <c r="H28" s="98">
        <v>45000</v>
      </c>
      <c r="I28" s="77">
        <f>'[1]Registro O.C'!E279</f>
        <v>0</v>
      </c>
      <c r="J28" s="77">
        <f>'[1]Registro O.C'!J275</f>
        <v>0</v>
      </c>
      <c r="K28" s="78">
        <f t="shared" si="3"/>
        <v>0</v>
      </c>
      <c r="L28" s="79">
        <f t="shared" si="4"/>
        <v>45000</v>
      </c>
      <c r="M28" s="19"/>
      <c r="N28" s="19"/>
      <c r="O28" s="19"/>
      <c r="P28" s="19"/>
      <c r="Q28" s="19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</row>
    <row r="29" spans="2:31" ht="378" x14ac:dyDescent="0.3">
      <c r="B29" s="19"/>
      <c r="C29" s="24" t="s">
        <v>71</v>
      </c>
      <c r="D29" s="21" t="s">
        <v>72</v>
      </c>
      <c r="E29" s="19" t="s">
        <v>61</v>
      </c>
      <c r="F29" s="26" t="s">
        <v>46</v>
      </c>
      <c r="G29" s="19"/>
      <c r="H29" s="27">
        <v>42319.26</v>
      </c>
      <c r="I29" s="12">
        <f>'[1]Registro O.C'!E280</f>
        <v>0</v>
      </c>
      <c r="J29" s="12">
        <f>'[1]Registro O.C'!J276</f>
        <v>0</v>
      </c>
      <c r="K29" s="15">
        <f t="shared" si="3"/>
        <v>0</v>
      </c>
      <c r="L29" s="16">
        <f t="shared" si="4"/>
        <v>42319.26</v>
      </c>
      <c r="M29" s="19"/>
      <c r="N29" s="19"/>
      <c r="O29" s="19"/>
      <c r="P29" s="19"/>
      <c r="Q29" s="19"/>
    </row>
    <row r="30" spans="2:31" x14ac:dyDescent="0.3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</row>
    <row r="31" spans="2:31" x14ac:dyDescent="0.3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40" spans="3:4" ht="41.4" x14ac:dyDescent="0.3">
      <c r="C40" s="99" t="s">
        <v>2</v>
      </c>
      <c r="D40" s="100" t="s">
        <v>73</v>
      </c>
    </row>
    <row r="41" spans="3:4" ht="96.6" x14ac:dyDescent="0.3">
      <c r="C41" s="21" t="s">
        <v>20</v>
      </c>
      <c r="D41" s="19"/>
    </row>
    <row r="42" spans="3:4" ht="69" x14ac:dyDescent="0.3">
      <c r="C42" s="21" t="s">
        <v>23</v>
      </c>
      <c r="D42" s="19"/>
    </row>
    <row r="43" spans="3:4" ht="96.6" x14ac:dyDescent="0.3">
      <c r="C43" s="21" t="s">
        <v>25</v>
      </c>
      <c r="D43" s="19"/>
    </row>
    <row r="44" spans="3:4" ht="110.4" x14ac:dyDescent="0.3">
      <c r="C44" s="21" t="s">
        <v>27</v>
      </c>
      <c r="D44" s="19"/>
    </row>
  </sheetData>
  <mergeCells count="25">
    <mergeCell ref="E24:E26"/>
    <mergeCell ref="G24:G26"/>
    <mergeCell ref="H26:M26"/>
    <mergeCell ref="P4:W4"/>
    <mergeCell ref="N14:N15"/>
    <mergeCell ref="C17:C19"/>
    <mergeCell ref="M17:N18"/>
    <mergeCell ref="D20:D21"/>
    <mergeCell ref="E20:E21"/>
    <mergeCell ref="F20:F21"/>
    <mergeCell ref="G20:G21"/>
    <mergeCell ref="H20:H21"/>
    <mergeCell ref="I21:N21"/>
    <mergeCell ref="B14:B15"/>
    <mergeCell ref="F14:F15"/>
    <mergeCell ref="G14:G15"/>
    <mergeCell ref="I14:I15"/>
    <mergeCell ref="J14:J15"/>
    <mergeCell ref="M14:M15"/>
    <mergeCell ref="C2:K2"/>
    <mergeCell ref="B6:B7"/>
    <mergeCell ref="C6:C7"/>
    <mergeCell ref="D6:D7"/>
    <mergeCell ref="E6:E7"/>
    <mergeCell ref="M6:M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2019-11-20T20:55:05Z</dcterms:created>
  <dcterms:modified xsi:type="dcterms:W3CDTF">2019-11-20T21:01:27Z</dcterms:modified>
</cp:coreProperties>
</file>