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POTAL DEL TRANSPARENCIA\2018\02 MARCO PRESUPUESTARIO\07 ESTADOS FINANCIEROS\2019\"/>
    </mc:Choice>
  </mc:AlternateContent>
  <bookViews>
    <workbookView xWindow="0" yWindow="0" windowWidth="20490" windowHeight="7650" activeTab="2"/>
  </bookViews>
  <sheets>
    <sheet name="Inf.Ejec Ingresos" sheetId="2" r:id="rId1"/>
    <sheet name="Inf.Ejec Egresos" sheetId="3" r:id="rId2"/>
    <sheet name="Hoja9" sheetId="9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5" i="3" l="1"/>
  <c r="D176" i="3"/>
  <c r="D177" i="3"/>
  <c r="D178" i="3"/>
  <c r="D179" i="3"/>
  <c r="D183" i="3"/>
  <c r="A56" i="2"/>
  <c r="A53" i="2"/>
  <c r="A52" i="2" s="1"/>
  <c r="A50" i="2"/>
  <c r="A47" i="2"/>
  <c r="A177" i="3"/>
  <c r="A140" i="3"/>
  <c r="A133" i="3"/>
  <c r="A115" i="3"/>
  <c r="A102" i="3"/>
  <c r="A81" i="3"/>
  <c r="A66" i="3"/>
  <c r="A60" i="3"/>
  <c r="A38" i="3"/>
  <c r="A31" i="3"/>
  <c r="A27" i="3"/>
  <c r="A23" i="3"/>
  <c r="A21" i="3"/>
  <c r="A19" i="3"/>
  <c r="A11" i="3"/>
  <c r="A176" i="3"/>
  <c r="A166" i="3"/>
  <c r="A160" i="3"/>
  <c r="A151" i="3"/>
  <c r="A139" i="3"/>
  <c r="D139" i="3" s="1"/>
  <c r="A130" i="3"/>
  <c r="A127" i="3"/>
  <c r="D127" i="3" s="1"/>
  <c r="A119" i="3"/>
  <c r="D115" i="3"/>
  <c r="A113" i="3"/>
  <c r="A101" i="3"/>
  <c r="D101" i="3" s="1"/>
  <c r="A96" i="3"/>
  <c r="A86" i="3"/>
  <c r="D81" i="3"/>
  <c r="D60" i="3"/>
  <c r="A34" i="3"/>
  <c r="H19" i="3"/>
  <c r="D46" i="3"/>
  <c r="D45" i="3"/>
  <c r="D44" i="3"/>
  <c r="D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3" i="3"/>
  <c r="K74" i="3"/>
  <c r="K75" i="3"/>
  <c r="K77" i="3"/>
  <c r="K78" i="3"/>
  <c r="K80" i="3"/>
  <c r="K81" i="3"/>
  <c r="K82" i="3"/>
  <c r="K83" i="3"/>
  <c r="K84" i="3"/>
  <c r="K85" i="3"/>
  <c r="K86" i="3"/>
  <c r="K89" i="3"/>
  <c r="K90" i="3"/>
  <c r="K91" i="3"/>
  <c r="K92" i="3"/>
  <c r="K93" i="3"/>
  <c r="K95" i="3"/>
  <c r="K96" i="3"/>
  <c r="K97" i="3"/>
  <c r="K98" i="3"/>
  <c r="K101" i="3"/>
  <c r="K102" i="3"/>
  <c r="K106" i="3"/>
  <c r="K109" i="3"/>
  <c r="K113" i="3"/>
  <c r="K114" i="3"/>
  <c r="K115" i="3"/>
  <c r="K116" i="3"/>
  <c r="K117" i="3"/>
  <c r="K118" i="3"/>
  <c r="K119" i="3"/>
  <c r="K122" i="3"/>
  <c r="K124" i="3"/>
  <c r="K127" i="3"/>
  <c r="K130" i="3"/>
  <c r="K131" i="3"/>
  <c r="K132" i="3"/>
  <c r="K133" i="3"/>
  <c r="K136" i="3"/>
  <c r="K137" i="3"/>
  <c r="K138" i="3"/>
  <c r="K139" i="3"/>
  <c r="K140" i="3"/>
  <c r="K141" i="3"/>
  <c r="K142" i="3"/>
  <c r="K143" i="3"/>
  <c r="K145" i="3"/>
  <c r="K146" i="3"/>
  <c r="K149" i="3"/>
  <c r="K150" i="3"/>
  <c r="K151" i="3"/>
  <c r="K152" i="3"/>
  <c r="K160" i="3"/>
  <c r="K164" i="3"/>
  <c r="K166" i="3"/>
  <c r="K175" i="3"/>
  <c r="K176" i="3"/>
  <c r="K177" i="3"/>
  <c r="K178" i="3"/>
  <c r="K179" i="3"/>
  <c r="D47" i="3"/>
  <c r="D48" i="3"/>
  <c r="D49" i="3"/>
  <c r="D50" i="3"/>
  <c r="D52" i="3"/>
  <c r="D53" i="3"/>
  <c r="D54" i="3"/>
  <c r="D56" i="3"/>
  <c r="D59" i="3"/>
  <c r="D61" i="3"/>
  <c r="D62" i="3"/>
  <c r="D63" i="3"/>
  <c r="D66" i="3"/>
  <c r="D68" i="3"/>
  <c r="D69" i="3"/>
  <c r="D70" i="3"/>
  <c r="D75" i="3"/>
  <c r="D80" i="3"/>
  <c r="D82" i="3"/>
  <c r="D83" i="3"/>
  <c r="D84" i="3"/>
  <c r="D102" i="3"/>
  <c r="D114" i="3"/>
  <c r="D117" i="3"/>
  <c r="D118" i="3"/>
  <c r="D119" i="3"/>
  <c r="D124" i="3"/>
  <c r="D130" i="3"/>
  <c r="D132" i="3"/>
  <c r="D133" i="3"/>
  <c r="D136" i="3"/>
  <c r="D137" i="3"/>
  <c r="D138" i="3"/>
  <c r="D141" i="3"/>
  <c r="D145" i="3"/>
  <c r="D149" i="3"/>
  <c r="D140" i="3" l="1"/>
  <c r="A37" i="3"/>
  <c r="H177" i="3"/>
  <c r="H176" i="3" s="1"/>
  <c r="H166" i="3"/>
  <c r="H160" i="3"/>
  <c r="H151" i="3"/>
  <c r="H140" i="3"/>
  <c r="H133" i="3"/>
  <c r="H130" i="3"/>
  <c r="H119" i="3"/>
  <c r="H115" i="3"/>
  <c r="H113" i="3"/>
  <c r="H102" i="3"/>
  <c r="H96" i="3"/>
  <c r="H86" i="3"/>
  <c r="H81" i="3"/>
  <c r="H66" i="3"/>
  <c r="H60" i="3"/>
  <c r="H38" i="3"/>
  <c r="H34" i="3"/>
  <c r="H31" i="3"/>
  <c r="H27" i="3"/>
  <c r="H23" i="3"/>
  <c r="H21" i="3"/>
  <c r="H11" i="3"/>
  <c r="G177" i="3"/>
  <c r="G176" i="3"/>
  <c r="G166" i="3"/>
  <c r="G160" i="3"/>
  <c r="G151" i="3"/>
  <c r="G140" i="3"/>
  <c r="G139" i="3" s="1"/>
  <c r="G133" i="3"/>
  <c r="G130" i="3"/>
  <c r="G127" i="3" s="1"/>
  <c r="G119" i="3"/>
  <c r="G115" i="3"/>
  <c r="G113" i="3"/>
  <c r="G102" i="3"/>
  <c r="G96" i="3"/>
  <c r="G86" i="3"/>
  <c r="G81" i="3"/>
  <c r="G66" i="3"/>
  <c r="G60" i="3"/>
  <c r="G38" i="3"/>
  <c r="G37" i="3" s="1"/>
  <c r="G34" i="3"/>
  <c r="G31" i="3"/>
  <c r="G27" i="3"/>
  <c r="G23" i="3"/>
  <c r="G21" i="3"/>
  <c r="G19" i="3"/>
  <c r="G11" i="3"/>
  <c r="G10" i="3" l="1"/>
  <c r="H101" i="3"/>
  <c r="H127" i="3"/>
  <c r="H139" i="3"/>
  <c r="H10" i="3"/>
  <c r="G101" i="3"/>
  <c r="H37" i="3"/>
  <c r="H183" i="3" l="1"/>
  <c r="K183" i="3" s="1"/>
  <c r="J43" i="3" l="1"/>
  <c r="K43" i="3" s="1"/>
  <c r="C43" i="3"/>
  <c r="J42" i="3"/>
  <c r="K42" i="3" s="1"/>
  <c r="C42" i="3"/>
  <c r="D42" i="3" s="1"/>
  <c r="J41" i="3"/>
  <c r="K41" i="3" s="1"/>
  <c r="C41" i="3"/>
  <c r="D41" i="3" s="1"/>
  <c r="J40" i="3"/>
  <c r="K40" i="3" s="1"/>
  <c r="C40" i="3"/>
  <c r="D40" i="3" s="1"/>
  <c r="J39" i="3"/>
  <c r="K39" i="3" s="1"/>
  <c r="C39" i="3"/>
  <c r="D39" i="3" s="1"/>
  <c r="J38" i="3"/>
  <c r="K38" i="3" s="1"/>
  <c r="C38" i="3"/>
  <c r="D38" i="3" s="1"/>
  <c r="J37" i="3"/>
  <c r="K37" i="3" s="1"/>
  <c r="C37" i="3"/>
  <c r="D37" i="3" s="1"/>
  <c r="J36" i="3"/>
  <c r="C36" i="3"/>
  <c r="J35" i="3"/>
  <c r="K35" i="3" s="1"/>
  <c r="C35" i="3"/>
  <c r="D35" i="3" s="1"/>
  <c r="J34" i="3"/>
  <c r="K34" i="3" s="1"/>
  <c r="C34" i="3"/>
  <c r="D34" i="3" s="1"/>
  <c r="I33" i="3"/>
  <c r="J33" i="3" s="1"/>
  <c r="B33" i="3"/>
  <c r="A10" i="3"/>
  <c r="A183" i="3" s="1"/>
  <c r="J32" i="3"/>
  <c r="K32" i="3" s="1"/>
  <c r="C32" i="3"/>
  <c r="D32" i="3" s="1"/>
  <c r="I31" i="3"/>
  <c r="J31" i="3" s="1"/>
  <c r="K31" i="3" s="1"/>
  <c r="B31" i="3"/>
  <c r="J30" i="3"/>
  <c r="J29" i="3"/>
  <c r="K29" i="3" s="1"/>
  <c r="C29" i="3"/>
  <c r="D29" i="3" s="1"/>
  <c r="J28" i="3"/>
  <c r="K28" i="3" s="1"/>
  <c r="C28" i="3"/>
  <c r="D28" i="3" s="1"/>
  <c r="I27" i="3"/>
  <c r="J27" i="3" s="1"/>
  <c r="K27" i="3" s="1"/>
  <c r="B27" i="3"/>
  <c r="B17" i="3" s="1"/>
  <c r="J26" i="3"/>
  <c r="C26" i="3"/>
  <c r="J25" i="3"/>
  <c r="K25" i="3" s="1"/>
  <c r="C25" i="3"/>
  <c r="D25" i="3" s="1"/>
  <c r="J24" i="3"/>
  <c r="K24" i="3" s="1"/>
  <c r="C24" i="3"/>
  <c r="D24" i="3" s="1"/>
  <c r="J23" i="3"/>
  <c r="K23" i="3" s="1"/>
  <c r="C23" i="3"/>
  <c r="D23" i="3" s="1"/>
  <c r="J22" i="3"/>
  <c r="K22" i="3" s="1"/>
  <c r="C22" i="3"/>
  <c r="D22" i="3" s="1"/>
  <c r="J21" i="3"/>
  <c r="K21" i="3" s="1"/>
  <c r="C21" i="3"/>
  <c r="D21" i="3" s="1"/>
  <c r="J20" i="3"/>
  <c r="K20" i="3" s="1"/>
  <c r="C20" i="3"/>
  <c r="D20" i="3" s="1"/>
  <c r="J19" i="3"/>
  <c r="K19" i="3" s="1"/>
  <c r="C19" i="3"/>
  <c r="D19" i="3" s="1"/>
  <c r="I18" i="3"/>
  <c r="J18" i="3" s="1"/>
  <c r="K18" i="3" s="1"/>
  <c r="J16" i="3"/>
  <c r="K16" i="3" s="1"/>
  <c r="C16" i="3"/>
  <c r="D16" i="3" s="1"/>
  <c r="J15" i="3"/>
  <c r="K15" i="3" s="1"/>
  <c r="C15" i="3"/>
  <c r="D15" i="3" s="1"/>
  <c r="J14" i="3"/>
  <c r="K14" i="3" s="1"/>
  <c r="C14" i="3"/>
  <c r="J13" i="3"/>
  <c r="C13" i="3"/>
  <c r="J12" i="3"/>
  <c r="K12" i="3" s="1"/>
  <c r="C12" i="3"/>
  <c r="D12" i="3" s="1"/>
  <c r="J11" i="3"/>
  <c r="K11" i="3" s="1"/>
  <c r="B11" i="3"/>
  <c r="B10" i="3" s="1"/>
  <c r="J10" i="3" l="1"/>
  <c r="K10" i="3" s="1"/>
  <c r="C10" i="3"/>
  <c r="D10" i="3" s="1"/>
  <c r="C11" i="3"/>
  <c r="D11" i="3" s="1"/>
  <c r="I17" i="3"/>
  <c r="J17" i="3" s="1"/>
  <c r="C18" i="3"/>
  <c r="D18" i="3" s="1"/>
  <c r="C30" i="3"/>
  <c r="C31" i="3"/>
  <c r="D31" i="3" s="1"/>
  <c r="C33" i="3"/>
  <c r="C17" i="3"/>
  <c r="C27" i="3"/>
  <c r="D27" i="3" s="1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J12" i="2"/>
  <c r="K12" i="2" s="1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C56" i="2"/>
  <c r="D56" i="2" s="1"/>
  <c r="C57" i="2"/>
  <c r="D57" i="2" s="1"/>
  <c r="C53" i="2"/>
  <c r="D53" i="2" s="1"/>
  <c r="C54" i="2"/>
  <c r="D54" i="2" s="1"/>
  <c r="C12" i="2"/>
  <c r="D12" i="2" s="1"/>
  <c r="C13" i="2"/>
  <c r="D13" i="2" s="1"/>
  <c r="C14" i="2"/>
  <c r="D14" i="2" s="1"/>
  <c r="C15" i="2"/>
  <c r="D15" i="2" s="1"/>
  <c r="C16" i="2"/>
  <c r="D16" i="2" s="1"/>
  <c r="C19" i="2"/>
  <c r="D19" i="2" s="1"/>
  <c r="C20" i="2"/>
  <c r="D20" i="2" s="1"/>
  <c r="C21" i="2"/>
  <c r="D21" i="2" s="1"/>
  <c r="C22" i="2"/>
  <c r="D22" i="2" s="1"/>
  <c r="C23" i="2"/>
  <c r="D23" i="2" s="1"/>
  <c r="C24" i="2"/>
  <c r="D24" i="2" s="1"/>
  <c r="C25" i="2"/>
  <c r="D25" i="2" s="1"/>
  <c r="C26" i="2"/>
  <c r="D26" i="2" s="1"/>
  <c r="C27" i="2"/>
  <c r="D27" i="2" s="1"/>
  <c r="C28" i="2"/>
  <c r="D28" i="2" s="1"/>
  <c r="C29" i="2"/>
  <c r="D29" i="2" s="1"/>
  <c r="C30" i="2"/>
  <c r="D30" i="2" s="1"/>
  <c r="C31" i="2"/>
  <c r="D31" i="2" s="1"/>
  <c r="C33" i="2"/>
  <c r="D33" i="2" s="1"/>
  <c r="C34" i="2"/>
  <c r="D34" i="2" s="1"/>
  <c r="C37" i="2"/>
  <c r="D37" i="2" s="1"/>
  <c r="C39" i="2"/>
  <c r="D39" i="2" s="1"/>
  <c r="C40" i="2"/>
  <c r="D40" i="2" s="1"/>
  <c r="C41" i="2"/>
  <c r="D41" i="2" s="1"/>
  <c r="C43" i="2"/>
  <c r="D43" i="2" s="1"/>
  <c r="C45" i="2"/>
  <c r="D45" i="2" s="1"/>
  <c r="C47" i="2"/>
  <c r="D47" i="2" s="1"/>
  <c r="C48" i="2"/>
  <c r="D48" i="2" s="1"/>
  <c r="C50" i="2"/>
  <c r="D50" i="2" s="1"/>
  <c r="C51" i="2"/>
  <c r="D51" i="2" s="1"/>
  <c r="C59" i="2"/>
  <c r="D59" i="2" s="1"/>
  <c r="C60" i="2"/>
  <c r="C61" i="2"/>
  <c r="C62" i="2"/>
  <c r="C63" i="2"/>
  <c r="C64" i="2"/>
  <c r="C65" i="2"/>
  <c r="C66" i="2"/>
  <c r="C67" i="2"/>
  <c r="I58" i="2"/>
  <c r="I55" i="2"/>
  <c r="I52" i="2"/>
  <c r="I49" i="2"/>
  <c r="I46" i="2"/>
  <c r="I44" i="2"/>
  <c r="I42" i="2"/>
  <c r="I38" i="2"/>
  <c r="I36" i="2"/>
  <c r="I35" i="2"/>
  <c r="I32" i="2"/>
  <c r="I18" i="2"/>
  <c r="I17" i="2"/>
  <c r="I11" i="2"/>
  <c r="I10" i="2" s="1"/>
  <c r="B58" i="2"/>
  <c r="A58" i="2"/>
  <c r="B55" i="2"/>
  <c r="A55" i="2"/>
  <c r="B52" i="2"/>
  <c r="C52" i="2" s="1"/>
  <c r="D52" i="2" s="1"/>
  <c r="B49" i="2"/>
  <c r="A49" i="2"/>
  <c r="B46" i="2"/>
  <c r="C46" i="2" s="1"/>
  <c r="D46" i="2" s="1"/>
  <c r="A46" i="2"/>
  <c r="B44" i="2"/>
  <c r="A44" i="2"/>
  <c r="B42" i="2"/>
  <c r="A42" i="2"/>
  <c r="B38" i="2"/>
  <c r="A38" i="2"/>
  <c r="B36" i="2"/>
  <c r="A36" i="2"/>
  <c r="B35" i="2"/>
  <c r="A35" i="2"/>
  <c r="B32" i="2"/>
  <c r="A32" i="2"/>
  <c r="B18" i="2"/>
  <c r="B17" i="2" s="1"/>
  <c r="A18" i="2"/>
  <c r="A17" i="2" s="1"/>
  <c r="B11" i="2"/>
  <c r="B10" i="2" s="1"/>
  <c r="A11" i="2"/>
  <c r="H58" i="2"/>
  <c r="H56" i="2"/>
  <c r="H53" i="2"/>
  <c r="H52" i="2"/>
  <c r="H50" i="2"/>
  <c r="H49" i="2"/>
  <c r="H47" i="2"/>
  <c r="H46" i="2"/>
  <c r="H44" i="2"/>
  <c r="H42" i="2"/>
  <c r="H38" i="2"/>
  <c r="H36" i="2"/>
  <c r="H32" i="2"/>
  <c r="H18" i="2"/>
  <c r="H17" i="2" s="1"/>
  <c r="H11" i="2"/>
  <c r="H10" i="2" s="1"/>
  <c r="C49" i="2" l="1"/>
  <c r="D49" i="2" s="1"/>
  <c r="C58" i="2"/>
  <c r="D58" i="2" s="1"/>
  <c r="C55" i="2"/>
  <c r="D55" i="2" s="1"/>
  <c r="C44" i="2"/>
  <c r="D44" i="2" s="1"/>
  <c r="C42" i="2"/>
  <c r="D42" i="2" s="1"/>
  <c r="C35" i="2"/>
  <c r="D35" i="2" s="1"/>
  <c r="C38" i="2"/>
  <c r="D38" i="2" s="1"/>
  <c r="C36" i="2"/>
  <c r="D36" i="2" s="1"/>
  <c r="C32" i="2"/>
  <c r="D32" i="2" s="1"/>
  <c r="B68" i="2"/>
  <c r="C17" i="2"/>
  <c r="D17" i="2" s="1"/>
  <c r="C18" i="2"/>
  <c r="D18" i="2" s="1"/>
  <c r="C11" i="2"/>
  <c r="D11" i="2" s="1"/>
  <c r="J10" i="2"/>
  <c r="K10" i="2" s="1"/>
  <c r="I68" i="2"/>
  <c r="J68" i="2" s="1"/>
  <c r="K68" i="2" s="1"/>
  <c r="J11" i="2"/>
  <c r="K11" i="2" s="1"/>
  <c r="A10" i="2"/>
  <c r="A68" i="2" s="1"/>
  <c r="H35" i="2"/>
  <c r="H55" i="2"/>
  <c r="H68" i="2" s="1"/>
  <c r="C10" i="2" l="1"/>
  <c r="D10" i="2" s="1"/>
  <c r="C68" i="2"/>
  <c r="D68" i="2" s="1"/>
  <c r="M19" i="9" l="1"/>
  <c r="L19" i="9"/>
  <c r="J19" i="9"/>
  <c r="I19" i="9"/>
  <c r="G19" i="9"/>
  <c r="F19" i="9"/>
  <c r="D19" i="9"/>
  <c r="C19" i="9"/>
  <c r="P17" i="9"/>
  <c r="O17" i="9"/>
  <c r="N17" i="9"/>
  <c r="K17" i="9"/>
  <c r="H17" i="9"/>
  <c r="E17" i="9"/>
  <c r="Q17" i="9" s="1"/>
  <c r="P15" i="9"/>
  <c r="O15" i="9"/>
  <c r="N15" i="9"/>
  <c r="K15" i="9"/>
  <c r="H15" i="9"/>
  <c r="E15" i="9"/>
  <c r="Q15" i="9" s="1"/>
  <c r="P13" i="9"/>
  <c r="O13" i="9"/>
  <c r="N13" i="9"/>
  <c r="K13" i="9"/>
  <c r="H13" i="9"/>
  <c r="E13" i="9"/>
  <c r="Q13" i="9" s="1"/>
  <c r="P11" i="9"/>
  <c r="O11" i="9"/>
  <c r="N11" i="9"/>
  <c r="K11" i="9"/>
  <c r="H11" i="9"/>
  <c r="E11" i="9"/>
  <c r="Q11" i="9" s="1"/>
  <c r="P9" i="9"/>
  <c r="O9" i="9"/>
  <c r="N9" i="9"/>
  <c r="K9" i="9"/>
  <c r="H9" i="9"/>
  <c r="E9" i="9"/>
  <c r="Q9" i="9" s="1"/>
  <c r="P7" i="9"/>
  <c r="P19" i="9" s="1"/>
  <c r="O7" i="9"/>
  <c r="O19" i="9" s="1"/>
  <c r="N7" i="9"/>
  <c r="N19" i="9" s="1"/>
  <c r="K7" i="9"/>
  <c r="K19" i="9" s="1"/>
  <c r="H7" i="9"/>
  <c r="H19" i="9" s="1"/>
  <c r="E7" i="9"/>
  <c r="E19" i="9" s="1"/>
  <c r="Q7" i="9" l="1"/>
  <c r="Q19" i="9" s="1"/>
</calcChain>
</file>

<file path=xl/sharedStrings.xml><?xml version="1.0" encoding="utf-8"?>
<sst xmlns="http://schemas.openxmlformats.org/spreadsheetml/2006/main" count="301" uniqueCount="250">
  <si>
    <t>Alcaldia Municipal de Nejapa</t>
  </si>
  <si>
    <t>ALCALDIA MUNICIPAL DE NEJAPA</t>
  </si>
  <si>
    <t>Codigo</t>
  </si>
  <si>
    <t>Concepto</t>
  </si>
  <si>
    <t>1er Trimestre</t>
  </si>
  <si>
    <t>2do Trimestre</t>
  </si>
  <si>
    <t>3er. Trimestre</t>
  </si>
  <si>
    <t>4to Trimestre</t>
  </si>
  <si>
    <t>Total</t>
  </si>
  <si>
    <t>Presupuesto</t>
  </si>
  <si>
    <t>Pagado</t>
  </si>
  <si>
    <t>Disponible</t>
  </si>
  <si>
    <t>Remuneraciones</t>
  </si>
  <si>
    <t>Adquisiciones de Bienes y Servicios</t>
  </si>
  <si>
    <t>Gastos Financieros y Otros</t>
  </si>
  <si>
    <t>Transferencias Corrientes</t>
  </si>
  <si>
    <t>Inversiones en Activos Fijos</t>
  </si>
  <si>
    <t>Amortizacion de Endeudamiento Publico</t>
  </si>
  <si>
    <t>Total por Rubro</t>
  </si>
  <si>
    <t>Programacion de la Ejecucion Fisica y Financiera  del Presupuesto de los compromisos y desembolsos trimestrales 2019</t>
  </si>
  <si>
    <t>Código</t>
  </si>
  <si>
    <t>Parcial</t>
  </si>
  <si>
    <t>IMPUESTOS</t>
  </si>
  <si>
    <t>IMPUESTOS MUNICIPALES</t>
  </si>
  <si>
    <t>Comercio</t>
  </si>
  <si>
    <t>Industria</t>
  </si>
  <si>
    <t>Servicios</t>
  </si>
  <si>
    <t>Vallas publicitarias</t>
  </si>
  <si>
    <t>Vialidad</t>
  </si>
  <si>
    <t>TASAS Y DERECHOS</t>
  </si>
  <si>
    <t>TASAS</t>
  </si>
  <si>
    <t>Servicios de Certificación</t>
  </si>
  <si>
    <t>Expedición Docum. de Identificación</t>
  </si>
  <si>
    <t>por acceso a lugares publicos</t>
  </si>
  <si>
    <t>Alumbrado Público</t>
  </si>
  <si>
    <t>Aseo Público</t>
  </si>
  <si>
    <t>Cementerios Municipales</t>
  </si>
  <si>
    <t>Fiestas</t>
  </si>
  <si>
    <t>Mercados</t>
  </si>
  <si>
    <t>Pavimentación</t>
  </si>
  <si>
    <t>Postes Torres y Antenas</t>
  </si>
  <si>
    <t>Rastro y Tiangue</t>
  </si>
  <si>
    <t>Revision de Planos</t>
  </si>
  <si>
    <t>Tasas Diversas</t>
  </si>
  <si>
    <t>DERECHOS</t>
  </si>
  <si>
    <t>Permisos y Licencias Municipales</t>
  </si>
  <si>
    <t>Cotejo de Fierros</t>
  </si>
  <si>
    <t>INGRESOS FINANCIEROS Y OTROS</t>
  </si>
  <si>
    <t>RENDIMIENTO DE TITULOS VALORES</t>
  </si>
  <si>
    <t xml:space="preserve">Dividendos de acciones </t>
  </si>
  <si>
    <t>MULTAS E INTERESES POR MORA</t>
  </si>
  <si>
    <t>Multa por Mora de Impuestos</t>
  </si>
  <si>
    <t>Intereses por Mora Impuestos</t>
  </si>
  <si>
    <t>Multa por Declaracion Extemporanea</t>
  </si>
  <si>
    <t>ARRENDAMIENTO DE BIENES</t>
  </si>
  <si>
    <t>Arrendamiento de Bienes Inmuebles</t>
  </si>
  <si>
    <t>OTROS INGRESOS NO CLASIFICADOS</t>
  </si>
  <si>
    <t>Ingresos Diversos</t>
  </si>
  <si>
    <t>TRANSFERENCIAS CORRIENTES</t>
  </si>
  <si>
    <t>TRANSFERENCIAS CORRIENTES DEL SECTOR PUBLICO</t>
  </si>
  <si>
    <t>ISDEM</t>
  </si>
  <si>
    <t>TRANSFERENCIAS DE CAPITAL</t>
  </si>
  <si>
    <t>TRANSFERENCIAS DE CAPITAL DEL SECTOR PUBLICO</t>
  </si>
  <si>
    <t>Isdem</t>
  </si>
  <si>
    <t>ENDEUDAMIENTO PUBLICO</t>
  </si>
  <si>
    <t>CONTRATACION DE EMPRESTITOS INTERNOS</t>
  </si>
  <si>
    <t>De empresas privadas financieras</t>
  </si>
  <si>
    <t>SALDOS AÑOS ANTERIORES</t>
  </si>
  <si>
    <t>SALDOS INICIALES DE CAJA Y BANCO</t>
  </si>
  <si>
    <t>Saldos Iniciales en Bancos</t>
  </si>
  <si>
    <t>CUENTAS POR COBRAR AÑOS ANTERIORES</t>
  </si>
  <si>
    <t>Cuentas por Cobrar de años Anteriores</t>
  </si>
  <si>
    <t>Fodes 25% - Cuota de Dic 2017</t>
  </si>
  <si>
    <t>Fodes 75% - Cuota de Dic 2017</t>
  </si>
  <si>
    <t>Tasa por servicios municipales</t>
  </si>
  <si>
    <t>Tasas por postes, antenas y vallas</t>
  </si>
  <si>
    <t>TOTALES</t>
  </si>
  <si>
    <t>Departamento de San Salvador</t>
  </si>
  <si>
    <t>( En Dolares de los Estados Unidos de Norteamerica)</t>
  </si>
  <si>
    <t>Institucional</t>
  </si>
  <si>
    <t>Real</t>
  </si>
  <si>
    <t>Variacion</t>
  </si>
  <si>
    <t>%</t>
  </si>
  <si>
    <t>Del 01 de Enero al 31 de Marzo de 2019</t>
  </si>
  <si>
    <t>Mes: Marzo</t>
  </si>
  <si>
    <t>Informe de Ejecucion Presupuestaria de Ingresos Mensual - Acumulada Real Vrs Presupuesto 2019</t>
  </si>
  <si>
    <t>Por Departamento</t>
  </si>
  <si>
    <t>REMUNERACIONES</t>
  </si>
  <si>
    <t>Remuneraciones Permanentes</t>
  </si>
  <si>
    <t>Sueldos</t>
  </si>
  <si>
    <t>Salarios por Jornal</t>
  </si>
  <si>
    <t>Aguinaldos</t>
  </si>
  <si>
    <t>Sobresueldos</t>
  </si>
  <si>
    <t>Dietas</t>
  </si>
  <si>
    <t>Complementos</t>
  </si>
  <si>
    <t>Beneficios Adicionales</t>
  </si>
  <si>
    <t>Remuneraciones Eventuales</t>
  </si>
  <si>
    <t>Remuneraciones Extraordianrias</t>
  </si>
  <si>
    <t>Horas Extraordinarias</t>
  </si>
  <si>
    <t>Contrib. Patron. Inst. Segurid. Soc. Públicas</t>
  </si>
  <si>
    <t>Por Remuneraciones Permanentes</t>
  </si>
  <si>
    <t>Por Remuneraciones Eventuales</t>
  </si>
  <si>
    <t>Por Remuneraciones Extraordinarias</t>
  </si>
  <si>
    <t>Contrib. Patron. Inst. Segurid. Soc. Privadas</t>
  </si>
  <si>
    <t>Gastos de Representación</t>
  </si>
  <si>
    <t>Por Prestación de servicios en el país</t>
  </si>
  <si>
    <t>Por Prestación de servicionen en el exterior</t>
  </si>
  <si>
    <t xml:space="preserve">Indemnizaciones </t>
  </si>
  <si>
    <t>Al  Personal de Servicios Permanentes</t>
  </si>
  <si>
    <t>Al Personal de Servicios Eventuales</t>
  </si>
  <si>
    <t xml:space="preserve">ADQUISIONES DE BIENES Y SERVICIOS    </t>
  </si>
  <si>
    <t>Bienes de Uso y Consumo</t>
  </si>
  <si>
    <t>Productos Alimenticios para Personas</t>
  </si>
  <si>
    <t>Productos Alimenticios Para Animales</t>
  </si>
  <si>
    <t>Productos Agropecuarios y Forestales</t>
  </si>
  <si>
    <t>Productos Textiles y Vestuarios</t>
  </si>
  <si>
    <t>Productos de Papel y Cartón</t>
  </si>
  <si>
    <t>Productos de Cuero y Caucho</t>
  </si>
  <si>
    <t>Productos Químicos</t>
  </si>
  <si>
    <t>Productos Farmaceuticos y Medicinales</t>
  </si>
  <si>
    <t>Llantas y Neumaticos</t>
  </si>
  <si>
    <t>Combustibles y Lubricantes</t>
  </si>
  <si>
    <t>Minerales no met y productos derivados</t>
  </si>
  <si>
    <t>Minerales,  metalicos y productos derivados</t>
  </si>
  <si>
    <t>Materiales e Inst. de Lab y uso Médico</t>
  </si>
  <si>
    <t>Materiales de Oficina</t>
  </si>
  <si>
    <t>Materiales Informáticos</t>
  </si>
  <si>
    <t>Libros, Textos y Utiles de Enz y Public.</t>
  </si>
  <si>
    <t>Materiales de Defensa y Seg. Pública</t>
  </si>
  <si>
    <t>Herramientas, Rep. Y Accesorios</t>
  </si>
  <si>
    <t>Materiales Eléctricos</t>
  </si>
  <si>
    <t>Especies Municipales Diversas</t>
  </si>
  <si>
    <t>Bienes de Uso y Consumo Diversos</t>
  </si>
  <si>
    <t>Servicios Básicos</t>
  </si>
  <si>
    <t>Servicios Energía Eléctrica</t>
  </si>
  <si>
    <t>Servicios de Agua</t>
  </si>
  <si>
    <t>Servicios de Telecomunicaciones</t>
  </si>
  <si>
    <t>Servicios de Correos</t>
  </si>
  <si>
    <t>Servicios Grales y Arrendamientos</t>
  </si>
  <si>
    <t>Mtto. Y Rep. De Bienes Muebles</t>
  </si>
  <si>
    <t>Mtto. Y Rep. De Vehículos</t>
  </si>
  <si>
    <t>Mtto. Y Rep. De Bienes Inmuebles</t>
  </si>
  <si>
    <t>Transp. Fletes y Almacenamiento</t>
  </si>
  <si>
    <t>Servicios de Publicidad</t>
  </si>
  <si>
    <t>Servicios de Vigilancia</t>
  </si>
  <si>
    <t>Servicios de Limpieza y Fumigaciones</t>
  </si>
  <si>
    <t>Impresiones, Public. Y Reproducciones</t>
  </si>
  <si>
    <t>Atenciones Oficiales</t>
  </si>
  <si>
    <t>Gastos reservados</t>
  </si>
  <si>
    <t>Arrendamiento de Bienes Muebles</t>
  </si>
  <si>
    <t>Arrendamientos por el uso de bienes intangibles</t>
  </si>
  <si>
    <t>Serviciones Grales y Arrendamiento Diversos</t>
  </si>
  <si>
    <t>Pasajes y Viáticos</t>
  </si>
  <si>
    <t>Pasajes al Interior</t>
  </si>
  <si>
    <t>Pasajes al Exterior</t>
  </si>
  <si>
    <t>Viáticos por Comisión Interna</t>
  </si>
  <si>
    <t>Viáticos por Comisión Externa</t>
  </si>
  <si>
    <t>Consultoria, Estudios e Investigaciones</t>
  </si>
  <si>
    <t>Servicios Médicos</t>
  </si>
  <si>
    <t>Servicios del Medio Ambiente y Recursos Naturales</t>
  </si>
  <si>
    <t>Servicios Juridicos</t>
  </si>
  <si>
    <t>Servicios de Contabilidad y Auditoría</t>
  </si>
  <si>
    <t>Servicios de Capacitación</t>
  </si>
  <si>
    <t>Servicios de Fiscalización</t>
  </si>
  <si>
    <t>Desarrollos Informáticos</t>
  </si>
  <si>
    <t>Estudios e Investigaciones</t>
  </si>
  <si>
    <t>Consultoria, Estudios e Investigaciones Diversas</t>
  </si>
  <si>
    <t>Tratamiento de Desechos</t>
  </si>
  <si>
    <t>Limpieza de Calles</t>
  </si>
  <si>
    <t>Servicios Diversos</t>
  </si>
  <si>
    <t>Crédito Fiscal</t>
  </si>
  <si>
    <t>GASTOS FINANCIEROS Y OTROS</t>
  </si>
  <si>
    <t xml:space="preserve">Intereses y Comisiones de Emprestitos Internos </t>
  </si>
  <si>
    <t>De Gobierno Central</t>
  </si>
  <si>
    <t>De Instituciones Descentralizadas no Empresariales</t>
  </si>
  <si>
    <t>De Empresas Públicas no Financieras</t>
  </si>
  <si>
    <t>De Empresas Públicas  Financieras</t>
  </si>
  <si>
    <t>De Instituciones de Seguridad social</t>
  </si>
  <si>
    <t>De Municipalidades</t>
  </si>
  <si>
    <t>De Empresas Privadas no Financieras</t>
  </si>
  <si>
    <t>De Empresas Públicas Financieras</t>
  </si>
  <si>
    <t>De Empresas Privadas No Financieras</t>
  </si>
  <si>
    <t>De Personas Naturales</t>
  </si>
  <si>
    <t>Impuestos Tasas y Derechos</t>
  </si>
  <si>
    <t>Impuestos,Tasas y Derechos Diversos</t>
  </si>
  <si>
    <t>Seguros, Comisones y Gastos Bancarios</t>
  </si>
  <si>
    <t>Primas y Gastos de Seguros de Personas</t>
  </si>
  <si>
    <t>Primas y Gastos de Seguros de Bienes</t>
  </si>
  <si>
    <t>Comisiones y Gastos Bancarios</t>
  </si>
  <si>
    <t>Otros Gastos no Clasificados</t>
  </si>
  <si>
    <t>Diferenciales Cambiarios</t>
  </si>
  <si>
    <t>Sentencias Judiciales</t>
  </si>
  <si>
    <t>Multas y Costos Judiciales</t>
  </si>
  <si>
    <t xml:space="preserve">Comisiones y Descuentos Sobre Ventas </t>
  </si>
  <si>
    <t>Gastos Diversos</t>
  </si>
  <si>
    <t>Transferencias Corrientes por Aporte Fiscal</t>
  </si>
  <si>
    <t>Tesoro Público Nacional</t>
  </si>
  <si>
    <t>Transferencia Corrientes  al Sector Público</t>
  </si>
  <si>
    <t>Transferencias Corrientes  al Sector Público</t>
  </si>
  <si>
    <t>Comures</t>
  </si>
  <si>
    <t>Transferencias Corrientes al Sector Privado</t>
  </si>
  <si>
    <t>A Empresas Privadas no Financieras</t>
  </si>
  <si>
    <t>A Empresas Privadas  Financieras</t>
  </si>
  <si>
    <t>A Organismos sin fines de lucro</t>
  </si>
  <si>
    <t>A Personas naturales</t>
  </si>
  <si>
    <t>Becas</t>
  </si>
  <si>
    <t>INVERSIONES EN ACTIVOS FIJOS</t>
  </si>
  <si>
    <t>Bienes Muebles</t>
  </si>
  <si>
    <t>Mobiliario</t>
  </si>
  <si>
    <t>Maquinaria y Equipo</t>
  </si>
  <si>
    <t>Equipos Medicos y de Laboratorios</t>
  </si>
  <si>
    <t>Equipo Medico de Laboratorio</t>
  </si>
  <si>
    <t>Equipos Informáticos</t>
  </si>
  <si>
    <t xml:space="preserve">Vehiculos de Transporte </t>
  </si>
  <si>
    <t>Obras de Arte y Culturales</t>
  </si>
  <si>
    <t>Libros y Colecciones</t>
  </si>
  <si>
    <t>Herramientas y Repuestos Principales</t>
  </si>
  <si>
    <t>Bienes Muebles Diversos</t>
  </si>
  <si>
    <t>Bienes Inmuebles</t>
  </si>
  <si>
    <t>Terrenos</t>
  </si>
  <si>
    <t>Edificios e Instalaciones</t>
  </si>
  <si>
    <t>Inmuebles Diversos</t>
  </si>
  <si>
    <t>Intangibles</t>
  </si>
  <si>
    <t>Derechos de Propiedad Industrial</t>
  </si>
  <si>
    <t>Derechos de propiedad Comercial</t>
  </si>
  <si>
    <t>Derechos de Propiedad Intelectual</t>
  </si>
  <si>
    <t>Derechos de Intangibles Diversos</t>
  </si>
  <si>
    <t>Estudios de Pre-Inversión</t>
  </si>
  <si>
    <t>Proyectos de Construción</t>
  </si>
  <si>
    <t>Proyectos de Ampliaciones</t>
  </si>
  <si>
    <t>Programas de Inversión Social</t>
  </si>
  <si>
    <t>proyectos y Programas de Inversión Diversos</t>
  </si>
  <si>
    <t>INFRAESTRUCTURA</t>
  </si>
  <si>
    <t>Viales</t>
  </si>
  <si>
    <t>De Salud y saneamiento Ambiental</t>
  </si>
  <si>
    <t>De Educación y Recreación</t>
  </si>
  <si>
    <t>De Vivienda y Oficina</t>
  </si>
  <si>
    <t>Portuarias, Aeroportuarias y Ferroviarias</t>
  </si>
  <si>
    <t>Electricas y Comuniciaciones</t>
  </si>
  <si>
    <t>De Produción de Bienes y Servicios</t>
  </si>
  <si>
    <t>Supervision de Infraestructuras</t>
  </si>
  <si>
    <t>Obras de Infraestructuras Diversas</t>
  </si>
  <si>
    <t>AMORTIZACION DEL ENDEUDAMIENTO PUBLICO</t>
  </si>
  <si>
    <t>AMORTIZACION DE EMPRESTITOS INTERNOS</t>
  </si>
  <si>
    <t>De empresas Públicas Financieras</t>
  </si>
  <si>
    <t>SALDOS DE AÑOS ANTERIORES</t>
  </si>
  <si>
    <t>Cuentas por Pagar Años Anteriores</t>
  </si>
  <si>
    <t>TOTAL</t>
  </si>
  <si>
    <t>Informe de Ejecucion Presupuestaria de Egresos Mensual - Acumulada Real Vrs Presupuesto 2019</t>
  </si>
  <si>
    <t>Nota: Informacion de cifras reales a Marzo 2019 aun se estan procesando por el departamento contable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</si>
</sst>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7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</cellStyleXfs>
  <cellXfs count="112">
    <xf numFmtId="0" fontId="0" fillId="0" borderId="0" xfId="0"/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/>
    <xf numFmtId="0" fontId="0" fillId="0" borderId="0" xfId="0" applyAlignment="1">
      <alignment horizontal="center"/>
    </xf>
    <xf numFmtId="164" fontId="0" fillId="0" borderId="0" xfId="0" applyNumberFormat="1"/>
    <xf numFmtId="0" fontId="1" fillId="0" borderId="0" xfId="0" applyFont="1" applyAlignment="1">
      <alignment horizontal="center"/>
    </xf>
    <xf numFmtId="0" fontId="1" fillId="2" borderId="7" xfId="2" applyFont="1" applyBorder="1" applyAlignment="1" applyProtection="1">
      <alignment horizontal="center"/>
      <protection hidden="1"/>
    </xf>
    <xf numFmtId="0" fontId="1" fillId="4" borderId="14" xfId="2" applyFont="1" applyFill="1" applyBorder="1" applyAlignment="1" applyProtection="1">
      <alignment horizontal="center"/>
      <protection hidden="1"/>
    </xf>
    <xf numFmtId="44" fontId="1" fillId="4" borderId="14" xfId="2" applyNumberFormat="1" applyFont="1" applyFill="1" applyBorder="1" applyAlignment="1">
      <alignment horizontal="center"/>
    </xf>
    <xf numFmtId="0" fontId="1" fillId="4" borderId="6" xfId="2" applyFont="1" applyFill="1" applyBorder="1" applyAlignment="1" applyProtection="1">
      <alignment horizontal="center"/>
      <protection hidden="1"/>
    </xf>
    <xf numFmtId="164" fontId="1" fillId="4" borderId="11" xfId="1" applyFont="1" applyFill="1" applyBorder="1"/>
    <xf numFmtId="0" fontId="1" fillId="4" borderId="6" xfId="0" applyFont="1" applyFill="1" applyBorder="1"/>
    <xf numFmtId="164" fontId="1" fillId="4" borderId="4" xfId="1" applyFont="1" applyFill="1" applyBorder="1"/>
    <xf numFmtId="165" fontId="1" fillId="4" borderId="4" xfId="1" applyNumberFormat="1" applyFont="1" applyFill="1" applyBorder="1"/>
    <xf numFmtId="164" fontId="1" fillId="3" borderId="7" xfId="1" applyFont="1" applyFill="1" applyBorder="1"/>
    <xf numFmtId="4" fontId="5" fillId="0" borderId="7" xfId="0" applyNumberFormat="1" applyFont="1" applyFill="1" applyBorder="1" applyAlignment="1">
      <alignment horizontal="center"/>
    </xf>
    <xf numFmtId="165" fontId="2" fillId="4" borderId="7" xfId="2" applyNumberFormat="1" applyFont="1" applyFill="1" applyBorder="1" applyAlignment="1">
      <alignment horizontal="center"/>
    </xf>
    <xf numFmtId="165" fontId="2" fillId="4" borderId="7" xfId="0" applyNumberFormat="1" applyFont="1" applyFill="1" applyBorder="1"/>
    <xf numFmtId="10" fontId="2" fillId="4" borderId="7" xfId="0" applyNumberFormat="1" applyFont="1" applyFill="1" applyBorder="1" applyAlignment="1">
      <alignment horizontal="center"/>
    </xf>
    <xf numFmtId="0" fontId="6" fillId="4" borderId="7" xfId="3" applyFont="1" applyFill="1" applyBorder="1" applyAlignment="1" applyProtection="1">
      <alignment horizontal="left"/>
      <protection hidden="1"/>
    </xf>
    <xf numFmtId="0" fontId="6" fillId="4" borderId="7" xfId="3" applyFont="1" applyFill="1" applyBorder="1" applyProtection="1">
      <protection hidden="1"/>
    </xf>
    <xf numFmtId="164" fontId="1" fillId="4" borderId="7" xfId="0" applyNumberFormat="1" applyFont="1" applyFill="1" applyBorder="1"/>
    <xf numFmtId="164" fontId="2" fillId="4" borderId="7" xfId="2" applyNumberFormat="1" applyFont="1" applyFill="1" applyBorder="1" applyAlignment="1">
      <alignment horizontal="center"/>
    </xf>
    <xf numFmtId="10" fontId="2" fillId="4" borderId="7" xfId="2" applyNumberFormat="1" applyFont="1" applyFill="1" applyBorder="1" applyAlignment="1">
      <alignment horizontal="center"/>
    </xf>
    <xf numFmtId="4" fontId="4" fillId="5" borderId="7" xfId="0" applyNumberFormat="1" applyFont="1" applyFill="1" applyBorder="1" applyAlignment="1" applyProtection="1">
      <alignment vertical="top" wrapText="1"/>
    </xf>
    <xf numFmtId="10" fontId="2" fillId="0" borderId="7" xfId="0" applyNumberFormat="1" applyFont="1" applyFill="1" applyBorder="1" applyAlignment="1">
      <alignment horizontal="center"/>
    </xf>
    <xf numFmtId="0" fontId="5" fillId="3" borderId="7" xfId="3" applyFont="1" applyFill="1" applyBorder="1" applyAlignment="1" applyProtection="1">
      <alignment horizontal="left"/>
      <protection hidden="1"/>
    </xf>
    <xf numFmtId="0" fontId="5" fillId="0" borderId="7" xfId="3" applyFont="1" applyFill="1" applyBorder="1" applyProtection="1">
      <protection hidden="1"/>
    </xf>
    <xf numFmtId="164" fontId="2" fillId="0" borderId="7" xfId="0" applyNumberFormat="1" applyFont="1" applyBorder="1"/>
    <xf numFmtId="164" fontId="2" fillId="0" borderId="7" xfId="1" applyNumberFormat="1" applyFont="1" applyBorder="1"/>
    <xf numFmtId="164" fontId="2" fillId="0" borderId="7" xfId="2" applyNumberFormat="1" applyFont="1" applyFill="1" applyBorder="1" applyAlignment="1">
      <alignment horizontal="center"/>
    </xf>
    <xf numFmtId="10" fontId="2" fillId="0" borderId="7" xfId="2" applyNumberFormat="1" applyFont="1" applyFill="1" applyBorder="1" applyAlignment="1">
      <alignment horizontal="center"/>
    </xf>
    <xf numFmtId="165" fontId="2" fillId="0" borderId="7" xfId="0" applyNumberFormat="1" applyFont="1" applyBorder="1"/>
    <xf numFmtId="0" fontId="2" fillId="0" borderId="7" xfId="0" applyNumberFormat="1" applyFont="1" applyFill="1" applyBorder="1" applyAlignment="1"/>
    <xf numFmtId="0" fontId="2" fillId="0" borderId="0" xfId="0" applyNumberFormat="1" applyFont="1" applyFill="1" applyBorder="1" applyAlignment="1"/>
    <xf numFmtId="165" fontId="2" fillId="3" borderId="7" xfId="1" applyNumberFormat="1" applyFont="1" applyFill="1" applyBorder="1" applyAlignment="1">
      <alignment horizontal="center"/>
    </xf>
    <xf numFmtId="10" fontId="2" fillId="3" borderId="7" xfId="0" applyNumberFormat="1" applyFont="1" applyFill="1" applyBorder="1" applyAlignment="1">
      <alignment horizontal="center"/>
    </xf>
    <xf numFmtId="164" fontId="2" fillId="3" borderId="7" xfId="1" applyNumberFormat="1" applyFont="1" applyFill="1" applyBorder="1"/>
    <xf numFmtId="164" fontId="2" fillId="3" borderId="7" xfId="2" applyNumberFormat="1" applyFont="1" applyFill="1" applyBorder="1" applyAlignment="1">
      <alignment horizontal="center"/>
    </xf>
    <xf numFmtId="10" fontId="2" fillId="3" borderId="7" xfId="2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164" fontId="2" fillId="4" borderId="7" xfId="1" applyNumberFormat="1" applyFont="1" applyFill="1" applyBorder="1"/>
    <xf numFmtId="0" fontId="2" fillId="0" borderId="7" xfId="0" applyNumberFormat="1" applyFont="1" applyFill="1" applyBorder="1" applyAlignment="1">
      <alignment horizontal="center"/>
    </xf>
    <xf numFmtId="165" fontId="2" fillId="4" borderId="7" xfId="1" applyNumberFormat="1" applyFont="1" applyFill="1" applyBorder="1"/>
    <xf numFmtId="165" fontId="2" fillId="3" borderId="7" xfId="1" applyNumberFormat="1" applyFont="1" applyFill="1" applyBorder="1"/>
    <xf numFmtId="0" fontId="5" fillId="3" borderId="7" xfId="3" applyFont="1" applyFill="1" applyBorder="1" applyProtection="1">
      <protection hidden="1"/>
    </xf>
    <xf numFmtId="164" fontId="2" fillId="3" borderId="7" xfId="0" applyNumberFormat="1" applyFont="1" applyFill="1" applyBorder="1"/>
    <xf numFmtId="164" fontId="2" fillId="0" borderId="9" xfId="1" applyNumberFormat="1" applyFont="1" applyBorder="1"/>
    <xf numFmtId="164" fontId="2" fillId="0" borderId="9" xfId="2" applyNumberFormat="1" applyFont="1" applyFill="1" applyBorder="1" applyAlignment="1">
      <alignment horizontal="center"/>
    </xf>
    <xf numFmtId="10" fontId="2" fillId="0" borderId="9" xfId="2" applyNumberFormat="1" applyFont="1" applyFill="1" applyBorder="1" applyAlignment="1">
      <alignment horizontal="center"/>
    </xf>
    <xf numFmtId="0" fontId="5" fillId="3" borderId="12" xfId="3" applyFont="1" applyFill="1" applyBorder="1" applyAlignment="1" applyProtection="1">
      <alignment horizontal="left"/>
      <protection hidden="1"/>
    </xf>
    <xf numFmtId="164" fontId="2" fillId="0" borderId="15" xfId="0" applyNumberFormat="1" applyFont="1" applyBorder="1"/>
    <xf numFmtId="0" fontId="2" fillId="0" borderId="7" xfId="0" applyFont="1" applyBorder="1"/>
    <xf numFmtId="0" fontId="2" fillId="0" borderId="9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9" xfId="0" applyNumberFormat="1" applyFont="1" applyFill="1" applyBorder="1" applyAlignment="1">
      <alignment horizontal="center"/>
    </xf>
    <xf numFmtId="10" fontId="2" fillId="4" borderId="9" xfId="2" applyNumberFormat="1" applyFont="1" applyFill="1" applyBorder="1" applyAlignment="1">
      <alignment horizontal="center"/>
    </xf>
    <xf numFmtId="164" fontId="2" fillId="4" borderId="7" xfId="0" applyNumberFormat="1" applyFont="1" applyFill="1" applyBorder="1"/>
    <xf numFmtId="0" fontId="5" fillId="0" borderId="7" xfId="3" applyFont="1" applyFill="1" applyBorder="1" applyAlignment="1" applyProtection="1">
      <alignment horizontal="left"/>
      <protection hidden="1"/>
    </xf>
    <xf numFmtId="0" fontId="6" fillId="4" borderId="7" xfId="3" applyFont="1" applyFill="1" applyBorder="1" applyAlignment="1" applyProtection="1">
      <alignment horizontal="left"/>
    </xf>
    <xf numFmtId="44" fontId="1" fillId="4" borderId="7" xfId="0" applyNumberFormat="1" applyFont="1" applyFill="1" applyBorder="1"/>
    <xf numFmtId="0" fontId="2" fillId="4" borderId="7" xfId="0" applyNumberFormat="1" applyFont="1" applyFill="1" applyBorder="1" applyAlignment="1">
      <alignment horizontal="center"/>
    </xf>
    <xf numFmtId="0" fontId="2" fillId="4" borderId="0" xfId="0" applyFont="1" applyFill="1"/>
    <xf numFmtId="0" fontId="2" fillId="4" borderId="12" xfId="2" applyFont="1" applyFill="1" applyBorder="1" applyAlignment="1" applyProtection="1">
      <alignment horizontal="center"/>
      <protection hidden="1"/>
    </xf>
    <xf numFmtId="0" fontId="2" fillId="4" borderId="7" xfId="2" applyFont="1" applyFill="1" applyBorder="1" applyAlignment="1" applyProtection="1">
      <alignment horizontal="left"/>
      <protection hidden="1"/>
    </xf>
    <xf numFmtId="0" fontId="5" fillId="3" borderId="12" xfId="0" applyFont="1" applyFill="1" applyBorder="1" applyAlignment="1" applyProtection="1">
      <alignment horizontal="center"/>
      <protection hidden="1"/>
    </xf>
    <xf numFmtId="0" fontId="5" fillId="3" borderId="7" xfId="0" applyFont="1" applyFill="1" applyBorder="1" applyProtection="1">
      <protection hidden="1"/>
    </xf>
    <xf numFmtId="0" fontId="5" fillId="0" borderId="12" xfId="0" applyFont="1" applyFill="1" applyBorder="1" applyAlignment="1" applyProtection="1">
      <alignment horizontal="center"/>
      <protection hidden="1"/>
    </xf>
    <xf numFmtId="0" fontId="5" fillId="0" borderId="7" xfId="0" applyFont="1" applyFill="1" applyBorder="1" applyProtection="1">
      <protection hidden="1"/>
    </xf>
    <xf numFmtId="166" fontId="2" fillId="4" borderId="7" xfId="1" applyNumberFormat="1" applyFont="1" applyFill="1" applyBorder="1" applyAlignment="1">
      <alignment horizontal="center"/>
    </xf>
    <xf numFmtId="0" fontId="5" fillId="4" borderId="12" xfId="0" applyFont="1" applyFill="1" applyBorder="1" applyAlignment="1" applyProtection="1">
      <alignment horizontal="center"/>
      <protection hidden="1"/>
    </xf>
    <xf numFmtId="0" fontId="5" fillId="4" borderId="7" xfId="0" applyFont="1" applyFill="1" applyBorder="1" applyProtection="1">
      <protection hidden="1"/>
    </xf>
    <xf numFmtId="0" fontId="5" fillId="0" borderId="7" xfId="0" applyFont="1" applyFill="1" applyBorder="1" applyAlignment="1" applyProtection="1">
      <alignment wrapText="1"/>
      <protection hidden="1"/>
    </xf>
    <xf numFmtId="0" fontId="2" fillId="0" borderId="12" xfId="0" applyFont="1" applyBorder="1"/>
    <xf numFmtId="0" fontId="2" fillId="4" borderId="12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7" xfId="0" applyFont="1" applyBorder="1" applyAlignment="1">
      <alignment wrapText="1"/>
    </xf>
    <xf numFmtId="164" fontId="2" fillId="0" borderId="8" xfId="0" applyNumberFormat="1" applyFont="1" applyBorder="1"/>
    <xf numFmtId="165" fontId="2" fillId="0" borderId="9" xfId="0" applyNumberFormat="1" applyFont="1" applyBorder="1"/>
    <xf numFmtId="10" fontId="2" fillId="0" borderId="9" xfId="0" applyNumberFormat="1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165" fontId="2" fillId="4" borderId="6" xfId="0" applyNumberFormat="1" applyFont="1" applyFill="1" applyBorder="1"/>
    <xf numFmtId="10" fontId="2" fillId="4" borderId="6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164" fontId="2" fillId="4" borderId="6" xfId="2" applyNumberFormat="1" applyFont="1" applyFill="1" applyBorder="1" applyAlignment="1">
      <alignment horizontal="center"/>
    </xf>
    <xf numFmtId="10" fontId="2" fillId="4" borderId="6" xfId="2" applyNumberFormat="1" applyFont="1" applyFill="1" applyBorder="1" applyAlignment="1">
      <alignment horizontal="center"/>
    </xf>
    <xf numFmtId="164" fontId="4" fillId="5" borderId="0" xfId="0" applyNumberFormat="1" applyFont="1" applyFill="1" applyBorder="1" applyAlignment="1" applyProtection="1">
      <alignment horizontal="center" vertical="top" wrapText="1"/>
    </xf>
    <xf numFmtId="164" fontId="2" fillId="0" borderId="7" xfId="0" applyNumberFormat="1" applyFont="1" applyBorder="1" applyAlignment="1">
      <alignment horizontal="center"/>
    </xf>
    <xf numFmtId="164" fontId="4" fillId="5" borderId="7" xfId="0" applyNumberFormat="1" applyFont="1" applyFill="1" applyBorder="1" applyAlignment="1" applyProtection="1">
      <alignment horizontal="center" vertical="top" wrapText="1"/>
    </xf>
    <xf numFmtId="164" fontId="2" fillId="3" borderId="7" xfId="1" applyNumberFormat="1" applyFont="1" applyFill="1" applyBorder="1" applyAlignment="1">
      <alignment horizontal="center"/>
    </xf>
    <xf numFmtId="164" fontId="2" fillId="0" borderId="15" xfId="0" applyNumberFormat="1" applyFont="1" applyBorder="1" applyAlignment="1">
      <alignment horizontal="center"/>
    </xf>
    <xf numFmtId="164" fontId="2" fillId="3" borderId="15" xfId="1" applyNumberFormat="1" applyFont="1" applyFill="1" applyBorder="1" applyAlignment="1">
      <alignment horizontal="center"/>
    </xf>
    <xf numFmtId="164" fontId="4" fillId="5" borderId="15" xfId="0" applyNumberFormat="1" applyFont="1" applyFill="1" applyBorder="1" applyAlignment="1" applyProtection="1">
      <alignment horizontal="center" vertical="top" wrapText="1"/>
    </xf>
    <xf numFmtId="164" fontId="2" fillId="4" borderId="15" xfId="0" applyNumberFormat="1" applyFont="1" applyFill="1" applyBorder="1"/>
    <xf numFmtId="164" fontId="2" fillId="4" borderId="7" xfId="1" applyNumberFormat="1" applyFont="1" applyFill="1" applyBorder="1" applyAlignment="1">
      <alignment horizontal="center"/>
    </xf>
    <xf numFmtId="164" fontId="4" fillId="4" borderId="0" xfId="0" applyNumberFormat="1" applyFont="1" applyFill="1" applyBorder="1" applyAlignment="1" applyProtection="1">
      <alignment horizontal="center" vertical="top" wrapText="1"/>
    </xf>
    <xf numFmtId="164" fontId="2" fillId="0" borderId="7" xfId="0" applyNumberFormat="1" applyFont="1" applyFill="1" applyBorder="1" applyAlignment="1"/>
    <xf numFmtId="164" fontId="2" fillId="0" borderId="7" xfId="0" applyNumberFormat="1" applyFont="1" applyFill="1" applyBorder="1"/>
    <xf numFmtId="164" fontId="2" fillId="0" borderId="9" xfId="0" applyNumberFormat="1" applyFont="1" applyFill="1" applyBorder="1"/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4">
    <cellStyle name="40% - Énfasis1" xfId="2" builtinId="31"/>
    <cellStyle name="Moneda" xfId="1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workbookViewId="0">
      <selection activeCell="K71" sqref="K71"/>
    </sheetView>
  </sheetViews>
  <sheetFormatPr baseColWidth="10" defaultRowHeight="15" x14ac:dyDescent="0.25"/>
  <cols>
    <col min="1" max="1" width="15.28515625" customWidth="1"/>
    <col min="2" max="2" width="13.7109375" customWidth="1"/>
    <col min="3" max="3" width="16.28515625" customWidth="1"/>
    <col min="4" max="5" width="13.7109375" customWidth="1"/>
    <col min="6" max="6" width="40.5703125" bestFit="1" customWidth="1"/>
    <col min="7" max="7" width="13.42578125" hidden="1" customWidth="1"/>
    <col min="8" max="11" width="14.7109375" customWidth="1"/>
  </cols>
  <sheetData>
    <row r="1" spans="1:11" x14ac:dyDescent="0.25">
      <c r="A1" s="106" t="s">
        <v>77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pans="1:11" x14ac:dyDescent="0.25">
      <c r="A2" s="106" t="s">
        <v>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1" x14ac:dyDescent="0.25">
      <c r="A3" s="106" t="s">
        <v>85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</row>
    <row r="4" spans="1:11" x14ac:dyDescent="0.25">
      <c r="A4" s="106" t="s">
        <v>83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</row>
    <row r="5" spans="1:11" x14ac:dyDescent="0.25">
      <c r="A5" s="106" t="s">
        <v>78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</row>
    <row r="6" spans="1:11" x14ac:dyDescent="0.25">
      <c r="A6" s="106" t="s">
        <v>79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</row>
    <row r="7" spans="1:11" ht="15.75" thickBot="1" x14ac:dyDescent="0.3">
      <c r="E7" s="6"/>
      <c r="F7" s="6"/>
      <c r="G7" s="6"/>
      <c r="H7" s="6"/>
      <c r="I7" s="6"/>
      <c r="J7" s="6"/>
      <c r="K7" s="6"/>
    </row>
    <row r="8" spans="1:11" ht="15.75" thickBot="1" x14ac:dyDescent="0.3">
      <c r="A8" s="103" t="s">
        <v>84</v>
      </c>
      <c r="B8" s="104"/>
      <c r="C8" s="104"/>
      <c r="D8" s="105"/>
      <c r="E8" s="10" t="s">
        <v>20</v>
      </c>
      <c r="F8" s="10" t="s">
        <v>3</v>
      </c>
      <c r="G8" s="6"/>
      <c r="H8" s="104"/>
      <c r="I8" s="104"/>
      <c r="J8" s="104"/>
      <c r="K8" s="105"/>
    </row>
    <row r="9" spans="1:11" x14ac:dyDescent="0.25">
      <c r="A9" s="8" t="s">
        <v>9</v>
      </c>
      <c r="B9" s="8" t="s">
        <v>80</v>
      </c>
      <c r="C9" s="8" t="s">
        <v>81</v>
      </c>
      <c r="D9" s="8" t="s">
        <v>82</v>
      </c>
      <c r="E9" s="8"/>
      <c r="F9" s="8"/>
      <c r="G9" s="7" t="s">
        <v>21</v>
      </c>
      <c r="H9" s="9" t="s">
        <v>9</v>
      </c>
      <c r="I9" s="9" t="s">
        <v>80</v>
      </c>
      <c r="J9" s="9" t="s">
        <v>81</v>
      </c>
      <c r="K9" s="9" t="s">
        <v>82</v>
      </c>
    </row>
    <row r="10" spans="1:11" x14ac:dyDescent="0.25">
      <c r="A10" s="98">
        <f>+A11</f>
        <v>61583.33</v>
      </c>
      <c r="B10" s="17">
        <f>+B11</f>
        <v>0</v>
      </c>
      <c r="C10" s="98">
        <f>+A10-B10</f>
        <v>61583.33</v>
      </c>
      <c r="D10" s="19">
        <f>+C10/A10</f>
        <v>1</v>
      </c>
      <c r="E10" s="64">
        <v>11</v>
      </c>
      <c r="F10" s="65" t="s">
        <v>22</v>
      </c>
      <c r="G10" s="65"/>
      <c r="H10" s="23">
        <f>+H11</f>
        <v>739000</v>
      </c>
      <c r="I10" s="23">
        <f>+I11</f>
        <v>0</v>
      </c>
      <c r="J10" s="23">
        <f>+H10-I10</f>
        <v>739000</v>
      </c>
      <c r="K10" s="24">
        <f>+J10/H10</f>
        <v>1</v>
      </c>
    </row>
    <row r="11" spans="1:11" x14ac:dyDescent="0.25">
      <c r="A11" s="98">
        <f>SUM(A12:A16)</f>
        <v>61583.33</v>
      </c>
      <c r="B11" s="17">
        <f>SUM(B12:B16)</f>
        <v>0</v>
      </c>
      <c r="C11" s="98">
        <f>+A11-B11</f>
        <v>61583.33</v>
      </c>
      <c r="D11" s="19">
        <f t="shared" ref="D11:D68" si="0">+C11/A11</f>
        <v>1</v>
      </c>
      <c r="E11" s="64">
        <v>118</v>
      </c>
      <c r="F11" s="65" t="s">
        <v>23</v>
      </c>
      <c r="G11" s="65"/>
      <c r="H11" s="23">
        <f>SUM(H12:H16)</f>
        <v>739000</v>
      </c>
      <c r="I11" s="23">
        <f>SUM(I12:I16)</f>
        <v>0</v>
      </c>
      <c r="J11" s="23">
        <f t="shared" ref="J11:J68" si="1">+H11-I11</f>
        <v>739000</v>
      </c>
      <c r="K11" s="24">
        <f t="shared" ref="K11:K68" si="2">+J11/H11</f>
        <v>1</v>
      </c>
    </row>
    <row r="12" spans="1:11" x14ac:dyDescent="0.25">
      <c r="A12" s="93">
        <v>45833.33</v>
      </c>
      <c r="B12" s="16"/>
      <c r="C12" s="93">
        <f t="shared" ref="C12:C68" si="3">+A12-B12</f>
        <v>45833.33</v>
      </c>
      <c r="D12" s="26">
        <f t="shared" si="0"/>
        <v>1</v>
      </c>
      <c r="E12" s="66">
        <v>11801</v>
      </c>
      <c r="F12" s="67" t="s">
        <v>24</v>
      </c>
      <c r="G12" s="67"/>
      <c r="H12" s="30">
        <v>550000</v>
      </c>
      <c r="I12" s="30">
        <v>0</v>
      </c>
      <c r="J12" s="31">
        <f t="shared" si="1"/>
        <v>550000</v>
      </c>
      <c r="K12" s="32">
        <f t="shared" si="2"/>
        <v>1</v>
      </c>
    </row>
    <row r="13" spans="1:11" x14ac:dyDescent="0.25">
      <c r="A13" s="93">
        <v>13333.33</v>
      </c>
      <c r="B13" s="16"/>
      <c r="C13" s="93">
        <f t="shared" si="3"/>
        <v>13333.33</v>
      </c>
      <c r="D13" s="26">
        <f t="shared" si="0"/>
        <v>1</v>
      </c>
      <c r="E13" s="66">
        <v>11802</v>
      </c>
      <c r="F13" s="67" t="s">
        <v>25</v>
      </c>
      <c r="G13" s="67"/>
      <c r="H13" s="30">
        <v>160000</v>
      </c>
      <c r="I13" s="30">
        <v>0</v>
      </c>
      <c r="J13" s="31">
        <f t="shared" si="1"/>
        <v>160000</v>
      </c>
      <c r="K13" s="32">
        <f t="shared" si="2"/>
        <v>1</v>
      </c>
    </row>
    <row r="14" spans="1:11" x14ac:dyDescent="0.25">
      <c r="A14" s="93">
        <v>1666.67</v>
      </c>
      <c r="B14" s="16"/>
      <c r="C14" s="93">
        <f t="shared" si="3"/>
        <v>1666.67</v>
      </c>
      <c r="D14" s="26">
        <f t="shared" si="0"/>
        <v>1</v>
      </c>
      <c r="E14" s="68">
        <v>11804</v>
      </c>
      <c r="F14" s="69" t="s">
        <v>26</v>
      </c>
      <c r="G14" s="69"/>
      <c r="H14" s="30">
        <v>20000</v>
      </c>
      <c r="I14" s="30"/>
      <c r="J14" s="31">
        <f t="shared" si="1"/>
        <v>20000</v>
      </c>
      <c r="K14" s="32">
        <f t="shared" si="2"/>
        <v>1</v>
      </c>
    </row>
    <row r="15" spans="1:11" x14ac:dyDescent="0.25">
      <c r="A15" s="93">
        <v>250</v>
      </c>
      <c r="B15" s="16"/>
      <c r="C15" s="93">
        <f t="shared" si="3"/>
        <v>250</v>
      </c>
      <c r="D15" s="26">
        <f t="shared" si="0"/>
        <v>1</v>
      </c>
      <c r="E15" s="68">
        <v>11817</v>
      </c>
      <c r="F15" s="69" t="s">
        <v>27</v>
      </c>
      <c r="G15" s="69"/>
      <c r="H15" s="30">
        <v>3000</v>
      </c>
      <c r="I15" s="30"/>
      <c r="J15" s="31">
        <f t="shared" si="1"/>
        <v>3000</v>
      </c>
      <c r="K15" s="32">
        <f t="shared" si="2"/>
        <v>1</v>
      </c>
    </row>
    <row r="16" spans="1:11" x14ac:dyDescent="0.25">
      <c r="A16" s="93">
        <v>500</v>
      </c>
      <c r="B16" s="16"/>
      <c r="C16" s="93">
        <f t="shared" si="3"/>
        <v>500</v>
      </c>
      <c r="D16" s="26">
        <f t="shared" si="0"/>
        <v>1</v>
      </c>
      <c r="E16" s="68">
        <v>11818</v>
      </c>
      <c r="F16" s="69" t="s">
        <v>28</v>
      </c>
      <c r="G16" s="69"/>
      <c r="H16" s="30">
        <v>6000</v>
      </c>
      <c r="I16" s="30"/>
      <c r="J16" s="31">
        <f t="shared" si="1"/>
        <v>6000</v>
      </c>
      <c r="K16" s="32">
        <f t="shared" si="2"/>
        <v>1</v>
      </c>
    </row>
    <row r="17" spans="1:11" x14ac:dyDescent="0.25">
      <c r="A17" s="70">
        <f t="shared" ref="A17:B17" si="4">+A18+A32</f>
        <v>100890.01</v>
      </c>
      <c r="B17" s="44">
        <f t="shared" si="4"/>
        <v>0</v>
      </c>
      <c r="C17" s="98">
        <f t="shared" si="3"/>
        <v>100890.01</v>
      </c>
      <c r="D17" s="19">
        <f t="shared" si="0"/>
        <v>1</v>
      </c>
      <c r="E17" s="71">
        <v>12</v>
      </c>
      <c r="F17" s="72" t="s">
        <v>29</v>
      </c>
      <c r="G17" s="72"/>
      <c r="H17" s="42">
        <f>+H18+H32</f>
        <v>1210680.17</v>
      </c>
      <c r="I17" s="42">
        <f>+I18+I32</f>
        <v>0</v>
      </c>
      <c r="J17" s="23">
        <f t="shared" si="1"/>
        <v>1210680.17</v>
      </c>
      <c r="K17" s="24">
        <f t="shared" si="2"/>
        <v>1</v>
      </c>
    </row>
    <row r="18" spans="1:11" x14ac:dyDescent="0.25">
      <c r="A18" s="70">
        <f t="shared" ref="A18:B18" si="5">SUM(A19:A31)</f>
        <v>90049.17</v>
      </c>
      <c r="B18" s="44">
        <f t="shared" si="5"/>
        <v>0</v>
      </c>
      <c r="C18" s="98">
        <f t="shared" si="3"/>
        <v>90049.17</v>
      </c>
      <c r="D18" s="19">
        <f t="shared" si="0"/>
        <v>1</v>
      </c>
      <c r="E18" s="71">
        <v>121</v>
      </c>
      <c r="F18" s="72" t="s">
        <v>30</v>
      </c>
      <c r="G18" s="72"/>
      <c r="H18" s="42">
        <f>SUM(H19:H31)</f>
        <v>1080590</v>
      </c>
      <c r="I18" s="42">
        <f>SUM(I19:I31)</f>
        <v>0</v>
      </c>
      <c r="J18" s="23">
        <f t="shared" si="1"/>
        <v>1080590</v>
      </c>
      <c r="K18" s="24">
        <f t="shared" si="2"/>
        <v>1</v>
      </c>
    </row>
    <row r="19" spans="1:11" x14ac:dyDescent="0.25">
      <c r="A19" s="93">
        <v>2250</v>
      </c>
      <c r="B19" s="16"/>
      <c r="C19" s="93">
        <f t="shared" si="3"/>
        <v>2250</v>
      </c>
      <c r="D19" s="26">
        <f t="shared" si="0"/>
        <v>1</v>
      </c>
      <c r="E19" s="68">
        <v>12105</v>
      </c>
      <c r="F19" s="69" t="s">
        <v>31</v>
      </c>
      <c r="G19" s="69"/>
      <c r="H19" s="30">
        <v>27000</v>
      </c>
      <c r="I19" s="30"/>
      <c r="J19" s="31">
        <f t="shared" si="1"/>
        <v>27000</v>
      </c>
      <c r="K19" s="32">
        <f t="shared" si="2"/>
        <v>1</v>
      </c>
    </row>
    <row r="20" spans="1:11" x14ac:dyDescent="0.25">
      <c r="A20" s="93">
        <v>166.67</v>
      </c>
      <c r="B20" s="16"/>
      <c r="C20" s="93">
        <f t="shared" si="3"/>
        <v>166.67</v>
      </c>
      <c r="D20" s="26">
        <f t="shared" si="0"/>
        <v>1</v>
      </c>
      <c r="E20" s="68">
        <v>12106</v>
      </c>
      <c r="F20" s="69" t="s">
        <v>32</v>
      </c>
      <c r="G20" s="69"/>
      <c r="H20" s="30">
        <v>2000</v>
      </c>
      <c r="I20" s="30"/>
      <c r="J20" s="31">
        <f t="shared" si="1"/>
        <v>2000</v>
      </c>
      <c r="K20" s="32">
        <f t="shared" si="2"/>
        <v>1</v>
      </c>
    </row>
    <row r="21" spans="1:11" x14ac:dyDescent="0.25">
      <c r="A21" s="93">
        <v>45833.33</v>
      </c>
      <c r="B21" s="16"/>
      <c r="C21" s="93">
        <f t="shared" si="3"/>
        <v>45833.33</v>
      </c>
      <c r="D21" s="26">
        <f t="shared" si="0"/>
        <v>1</v>
      </c>
      <c r="E21" s="68">
        <v>12107</v>
      </c>
      <c r="F21" s="69" t="s">
        <v>33</v>
      </c>
      <c r="G21" s="69"/>
      <c r="H21" s="30">
        <v>550000</v>
      </c>
      <c r="I21" s="30"/>
      <c r="J21" s="31">
        <f t="shared" si="1"/>
        <v>550000</v>
      </c>
      <c r="K21" s="32">
        <f t="shared" si="2"/>
        <v>1</v>
      </c>
    </row>
    <row r="22" spans="1:11" x14ac:dyDescent="0.25">
      <c r="A22" s="93">
        <v>5000</v>
      </c>
      <c r="B22" s="16"/>
      <c r="C22" s="93">
        <f t="shared" si="3"/>
        <v>5000</v>
      </c>
      <c r="D22" s="26">
        <f t="shared" si="0"/>
        <v>1</v>
      </c>
      <c r="E22" s="68">
        <v>12108</v>
      </c>
      <c r="F22" s="69" t="s">
        <v>34</v>
      </c>
      <c r="G22" s="69"/>
      <c r="H22" s="30">
        <v>60000</v>
      </c>
      <c r="I22" s="30"/>
      <c r="J22" s="31">
        <f t="shared" si="1"/>
        <v>60000</v>
      </c>
      <c r="K22" s="32">
        <f t="shared" si="2"/>
        <v>1</v>
      </c>
    </row>
    <row r="23" spans="1:11" x14ac:dyDescent="0.25">
      <c r="A23" s="93">
        <v>16666.669999999998</v>
      </c>
      <c r="B23" s="16"/>
      <c r="C23" s="93">
        <f t="shared" si="3"/>
        <v>16666.669999999998</v>
      </c>
      <c r="D23" s="26">
        <f t="shared" si="0"/>
        <v>1</v>
      </c>
      <c r="E23" s="68">
        <v>12109</v>
      </c>
      <c r="F23" s="69" t="s">
        <v>35</v>
      </c>
      <c r="G23" s="69"/>
      <c r="H23" s="30">
        <v>200000</v>
      </c>
      <c r="I23" s="30"/>
      <c r="J23" s="31">
        <f t="shared" si="1"/>
        <v>200000</v>
      </c>
      <c r="K23" s="32">
        <f t="shared" si="2"/>
        <v>1</v>
      </c>
    </row>
    <row r="24" spans="1:11" x14ac:dyDescent="0.25">
      <c r="A24" s="93">
        <v>2250</v>
      </c>
      <c r="B24" s="16"/>
      <c r="C24" s="93">
        <f t="shared" si="3"/>
        <v>2250</v>
      </c>
      <c r="D24" s="26">
        <f t="shared" si="0"/>
        <v>1</v>
      </c>
      <c r="E24" s="68">
        <v>12111</v>
      </c>
      <c r="F24" s="69" t="s">
        <v>36</v>
      </c>
      <c r="G24" s="69"/>
      <c r="H24" s="30">
        <v>27000</v>
      </c>
      <c r="I24" s="30"/>
      <c r="J24" s="31">
        <f t="shared" si="1"/>
        <v>27000</v>
      </c>
      <c r="K24" s="32">
        <f t="shared" si="2"/>
        <v>1</v>
      </c>
    </row>
    <row r="25" spans="1:11" x14ac:dyDescent="0.25">
      <c r="A25" s="93">
        <v>5000</v>
      </c>
      <c r="B25" s="16"/>
      <c r="C25" s="93">
        <f t="shared" si="3"/>
        <v>5000</v>
      </c>
      <c r="D25" s="26">
        <f t="shared" si="0"/>
        <v>1</v>
      </c>
      <c r="E25" s="68">
        <v>12114</v>
      </c>
      <c r="F25" s="69" t="s">
        <v>37</v>
      </c>
      <c r="G25" s="69"/>
      <c r="H25" s="30">
        <v>60000</v>
      </c>
      <c r="I25" s="30"/>
      <c r="J25" s="31">
        <f t="shared" si="1"/>
        <v>60000</v>
      </c>
      <c r="K25" s="32">
        <f t="shared" si="2"/>
        <v>1</v>
      </c>
    </row>
    <row r="26" spans="1:11" x14ac:dyDescent="0.25">
      <c r="A26" s="93">
        <v>2916.67</v>
      </c>
      <c r="B26" s="16"/>
      <c r="C26" s="93">
        <f t="shared" si="3"/>
        <v>2916.67</v>
      </c>
      <c r="D26" s="26">
        <f t="shared" si="0"/>
        <v>1</v>
      </c>
      <c r="E26" s="68">
        <v>12115</v>
      </c>
      <c r="F26" s="69" t="s">
        <v>38</v>
      </c>
      <c r="G26" s="69"/>
      <c r="H26" s="30">
        <v>35000</v>
      </c>
      <c r="I26" s="30"/>
      <c r="J26" s="31">
        <f t="shared" si="1"/>
        <v>35000</v>
      </c>
      <c r="K26" s="32">
        <f t="shared" si="2"/>
        <v>1</v>
      </c>
    </row>
    <row r="27" spans="1:11" x14ac:dyDescent="0.25">
      <c r="A27" s="93">
        <v>2083.33</v>
      </c>
      <c r="B27" s="16"/>
      <c r="C27" s="93">
        <f t="shared" si="3"/>
        <v>2083.33</v>
      </c>
      <c r="D27" s="26">
        <f t="shared" si="0"/>
        <v>1</v>
      </c>
      <c r="E27" s="68">
        <v>12117</v>
      </c>
      <c r="F27" s="69" t="s">
        <v>39</v>
      </c>
      <c r="G27" s="69"/>
      <c r="H27" s="30">
        <v>25000</v>
      </c>
      <c r="I27" s="30"/>
      <c r="J27" s="31">
        <f t="shared" si="1"/>
        <v>25000</v>
      </c>
      <c r="K27" s="32">
        <f t="shared" si="2"/>
        <v>1</v>
      </c>
    </row>
    <row r="28" spans="1:11" x14ac:dyDescent="0.25">
      <c r="A28" s="93">
        <v>7083.33</v>
      </c>
      <c r="B28" s="16"/>
      <c r="C28" s="93">
        <f t="shared" si="3"/>
        <v>7083.33</v>
      </c>
      <c r="D28" s="26">
        <f t="shared" si="0"/>
        <v>1</v>
      </c>
      <c r="E28" s="68">
        <v>12118</v>
      </c>
      <c r="F28" s="69" t="s">
        <v>40</v>
      </c>
      <c r="G28" s="69"/>
      <c r="H28" s="30">
        <v>85000</v>
      </c>
      <c r="I28" s="30"/>
      <c r="J28" s="31">
        <f t="shared" si="1"/>
        <v>85000</v>
      </c>
      <c r="K28" s="32">
        <f t="shared" si="2"/>
        <v>1</v>
      </c>
    </row>
    <row r="29" spans="1:11" x14ac:dyDescent="0.25">
      <c r="A29" s="93">
        <v>382.5</v>
      </c>
      <c r="B29" s="16"/>
      <c r="C29" s="93">
        <f t="shared" si="3"/>
        <v>382.5</v>
      </c>
      <c r="D29" s="26">
        <f t="shared" si="0"/>
        <v>1</v>
      </c>
      <c r="E29" s="68">
        <v>12119</v>
      </c>
      <c r="F29" s="69" t="s">
        <v>41</v>
      </c>
      <c r="G29" s="69"/>
      <c r="H29" s="30">
        <v>4590</v>
      </c>
      <c r="I29" s="30"/>
      <c r="J29" s="31">
        <f t="shared" si="1"/>
        <v>4590</v>
      </c>
      <c r="K29" s="32">
        <f t="shared" si="2"/>
        <v>1</v>
      </c>
    </row>
    <row r="30" spans="1:11" x14ac:dyDescent="0.25">
      <c r="A30" s="93">
        <v>250</v>
      </c>
      <c r="B30" s="16"/>
      <c r="C30" s="93">
        <f t="shared" si="3"/>
        <v>250</v>
      </c>
      <c r="D30" s="26">
        <f t="shared" si="0"/>
        <v>1</v>
      </c>
      <c r="E30" s="68">
        <v>12120</v>
      </c>
      <c r="F30" s="69" t="s">
        <v>42</v>
      </c>
      <c r="G30" s="69"/>
      <c r="H30" s="30">
        <v>3000</v>
      </c>
      <c r="I30" s="30"/>
      <c r="J30" s="31">
        <f t="shared" si="1"/>
        <v>3000</v>
      </c>
      <c r="K30" s="32">
        <f t="shared" si="2"/>
        <v>1</v>
      </c>
    </row>
    <row r="31" spans="1:11" x14ac:dyDescent="0.25">
      <c r="A31" s="93">
        <v>166.67</v>
      </c>
      <c r="B31" s="16"/>
      <c r="C31" s="93">
        <f t="shared" si="3"/>
        <v>166.67</v>
      </c>
      <c r="D31" s="26">
        <f t="shared" si="0"/>
        <v>1</v>
      </c>
      <c r="E31" s="68">
        <v>12199</v>
      </c>
      <c r="F31" s="69" t="s">
        <v>43</v>
      </c>
      <c r="G31" s="69"/>
      <c r="H31" s="30">
        <v>2000</v>
      </c>
      <c r="I31" s="30"/>
      <c r="J31" s="31">
        <f t="shared" si="1"/>
        <v>2000</v>
      </c>
      <c r="K31" s="32">
        <f t="shared" si="2"/>
        <v>1</v>
      </c>
    </row>
    <row r="32" spans="1:11" x14ac:dyDescent="0.25">
      <c r="A32" s="98">
        <f t="shared" ref="A32:B32" si="6">SUM(A33:A34)</f>
        <v>10840.84</v>
      </c>
      <c r="B32" s="44">
        <f t="shared" si="6"/>
        <v>0</v>
      </c>
      <c r="C32" s="98">
        <f t="shared" si="3"/>
        <v>10840.84</v>
      </c>
      <c r="D32" s="19">
        <f t="shared" si="0"/>
        <v>1</v>
      </c>
      <c r="E32" s="71">
        <v>122</v>
      </c>
      <c r="F32" s="72" t="s">
        <v>44</v>
      </c>
      <c r="G32" s="72"/>
      <c r="H32" s="42">
        <f>SUM(H33:H34)</f>
        <v>130090.17</v>
      </c>
      <c r="I32" s="42">
        <f>SUM(I33:I34)</f>
        <v>0</v>
      </c>
      <c r="J32" s="23">
        <f t="shared" si="1"/>
        <v>130090.17</v>
      </c>
      <c r="K32" s="24">
        <f t="shared" si="2"/>
        <v>1</v>
      </c>
    </row>
    <row r="33" spans="1:11" x14ac:dyDescent="0.25">
      <c r="A33" s="93">
        <v>10833.33</v>
      </c>
      <c r="B33" s="16"/>
      <c r="C33" s="93">
        <f t="shared" si="3"/>
        <v>10833.33</v>
      </c>
      <c r="D33" s="26">
        <f t="shared" si="0"/>
        <v>1</v>
      </c>
      <c r="E33" s="68">
        <v>12210</v>
      </c>
      <c r="F33" s="69" t="s">
        <v>45</v>
      </c>
      <c r="G33" s="69"/>
      <c r="H33" s="30">
        <v>130000</v>
      </c>
      <c r="I33" s="30"/>
      <c r="J33" s="31">
        <f t="shared" si="1"/>
        <v>130000</v>
      </c>
      <c r="K33" s="32">
        <f t="shared" si="2"/>
        <v>1</v>
      </c>
    </row>
    <row r="34" spans="1:11" x14ac:dyDescent="0.25">
      <c r="A34" s="93">
        <v>7.51</v>
      </c>
      <c r="B34" s="16"/>
      <c r="C34" s="93">
        <f t="shared" si="3"/>
        <v>7.51</v>
      </c>
      <c r="D34" s="26">
        <f t="shared" si="0"/>
        <v>1</v>
      </c>
      <c r="E34" s="68">
        <v>12211</v>
      </c>
      <c r="F34" s="69" t="s">
        <v>46</v>
      </c>
      <c r="G34" s="69"/>
      <c r="H34" s="30">
        <v>90.17</v>
      </c>
      <c r="I34" s="30"/>
      <c r="J34" s="31">
        <f t="shared" si="1"/>
        <v>90.17</v>
      </c>
      <c r="K34" s="32">
        <f t="shared" si="2"/>
        <v>1</v>
      </c>
    </row>
    <row r="35" spans="1:11" x14ac:dyDescent="0.25">
      <c r="A35" s="98">
        <f t="shared" ref="A35:B35" si="7">+A36+A38+A42+A44</f>
        <v>8755.85</v>
      </c>
      <c r="B35" s="44">
        <f t="shared" si="7"/>
        <v>0</v>
      </c>
      <c r="C35" s="98">
        <f t="shared" si="3"/>
        <v>8755.85</v>
      </c>
      <c r="D35" s="19">
        <f t="shared" si="0"/>
        <v>1</v>
      </c>
      <c r="E35" s="71">
        <v>15</v>
      </c>
      <c r="F35" s="72" t="s">
        <v>47</v>
      </c>
      <c r="G35" s="72"/>
      <c r="H35" s="42">
        <f>+H36+H38+H42+H44</f>
        <v>105070.02</v>
      </c>
      <c r="I35" s="42">
        <f>+I36+I38+I42+I44</f>
        <v>0</v>
      </c>
      <c r="J35" s="23">
        <f t="shared" si="1"/>
        <v>105070.02</v>
      </c>
      <c r="K35" s="24">
        <f t="shared" si="2"/>
        <v>1</v>
      </c>
    </row>
    <row r="36" spans="1:11" x14ac:dyDescent="0.25">
      <c r="A36" s="98">
        <f t="shared" ref="A36:B36" si="8">+A37</f>
        <v>2916.67</v>
      </c>
      <c r="B36" s="44">
        <f t="shared" si="8"/>
        <v>0</v>
      </c>
      <c r="C36" s="98">
        <f t="shared" si="3"/>
        <v>2916.67</v>
      </c>
      <c r="D36" s="19">
        <f t="shared" si="0"/>
        <v>1</v>
      </c>
      <c r="E36" s="71">
        <v>151</v>
      </c>
      <c r="F36" s="72" t="s">
        <v>48</v>
      </c>
      <c r="G36" s="72"/>
      <c r="H36" s="42">
        <f>+H37</f>
        <v>35000</v>
      </c>
      <c r="I36" s="42">
        <f>+I37</f>
        <v>0</v>
      </c>
      <c r="J36" s="23">
        <f t="shared" si="1"/>
        <v>35000</v>
      </c>
      <c r="K36" s="24">
        <f t="shared" si="2"/>
        <v>1</v>
      </c>
    </row>
    <row r="37" spans="1:11" x14ac:dyDescent="0.25">
      <c r="A37" s="93">
        <v>2916.67</v>
      </c>
      <c r="B37" s="16"/>
      <c r="C37" s="93">
        <f t="shared" si="3"/>
        <v>2916.67</v>
      </c>
      <c r="D37" s="26">
        <f t="shared" si="0"/>
        <v>1</v>
      </c>
      <c r="E37" s="68">
        <v>15106</v>
      </c>
      <c r="F37" s="69" t="s">
        <v>49</v>
      </c>
      <c r="G37" s="69"/>
      <c r="H37" s="30">
        <v>35000</v>
      </c>
      <c r="I37" s="30"/>
      <c r="J37" s="31">
        <f t="shared" si="1"/>
        <v>35000</v>
      </c>
      <c r="K37" s="32">
        <f t="shared" si="2"/>
        <v>1</v>
      </c>
    </row>
    <row r="38" spans="1:11" x14ac:dyDescent="0.25">
      <c r="A38" s="98">
        <f t="shared" ref="A38:B38" si="9">SUM(A39:A41)</f>
        <v>839.18000000000006</v>
      </c>
      <c r="B38" s="44">
        <f t="shared" si="9"/>
        <v>0</v>
      </c>
      <c r="C38" s="98">
        <f t="shared" si="3"/>
        <v>839.18000000000006</v>
      </c>
      <c r="D38" s="19">
        <f t="shared" si="0"/>
        <v>1</v>
      </c>
      <c r="E38" s="71">
        <v>153</v>
      </c>
      <c r="F38" s="72" t="s">
        <v>50</v>
      </c>
      <c r="G38" s="72"/>
      <c r="H38" s="42">
        <f>SUM(H39:H41)</f>
        <v>10070.02</v>
      </c>
      <c r="I38" s="42">
        <f>SUM(I39:I41)</f>
        <v>0</v>
      </c>
      <c r="J38" s="23">
        <f t="shared" si="1"/>
        <v>10070.02</v>
      </c>
      <c r="K38" s="24">
        <f t="shared" si="2"/>
        <v>1</v>
      </c>
    </row>
    <row r="39" spans="1:11" x14ac:dyDescent="0.25">
      <c r="A39" s="93">
        <v>389.72</v>
      </c>
      <c r="B39" s="16"/>
      <c r="C39" s="93">
        <f t="shared" si="3"/>
        <v>389.72</v>
      </c>
      <c r="D39" s="26">
        <f t="shared" si="0"/>
        <v>1</v>
      </c>
      <c r="E39" s="68">
        <v>15301</v>
      </c>
      <c r="F39" s="69" t="s">
        <v>51</v>
      </c>
      <c r="G39" s="69"/>
      <c r="H39" s="30">
        <v>4676.59</v>
      </c>
      <c r="I39" s="30"/>
      <c r="J39" s="31">
        <f t="shared" si="1"/>
        <v>4676.59</v>
      </c>
      <c r="K39" s="32">
        <f t="shared" si="2"/>
        <v>1</v>
      </c>
    </row>
    <row r="40" spans="1:11" x14ac:dyDescent="0.25">
      <c r="A40" s="93">
        <v>416.67</v>
      </c>
      <c r="B40" s="16"/>
      <c r="C40" s="93">
        <f t="shared" si="3"/>
        <v>416.67</v>
      </c>
      <c r="D40" s="26">
        <f t="shared" si="0"/>
        <v>1</v>
      </c>
      <c r="E40" s="68">
        <v>15302</v>
      </c>
      <c r="F40" s="69" t="s">
        <v>52</v>
      </c>
      <c r="G40" s="69"/>
      <c r="H40" s="30">
        <v>5000</v>
      </c>
      <c r="I40" s="30"/>
      <c r="J40" s="31">
        <f t="shared" si="1"/>
        <v>5000</v>
      </c>
      <c r="K40" s="32">
        <f t="shared" si="2"/>
        <v>1</v>
      </c>
    </row>
    <row r="41" spans="1:11" x14ac:dyDescent="0.25">
      <c r="A41" s="93">
        <v>32.79</v>
      </c>
      <c r="B41" s="16"/>
      <c r="C41" s="93">
        <f t="shared" si="3"/>
        <v>32.79</v>
      </c>
      <c r="D41" s="26">
        <f t="shared" si="0"/>
        <v>1</v>
      </c>
      <c r="E41" s="68">
        <v>15310</v>
      </c>
      <c r="F41" s="69" t="s">
        <v>53</v>
      </c>
      <c r="G41" s="69"/>
      <c r="H41" s="30">
        <v>393.43</v>
      </c>
      <c r="I41" s="30"/>
      <c r="J41" s="31">
        <f t="shared" si="1"/>
        <v>393.43</v>
      </c>
      <c r="K41" s="32">
        <f t="shared" si="2"/>
        <v>1</v>
      </c>
    </row>
    <row r="42" spans="1:11" x14ac:dyDescent="0.25">
      <c r="A42" s="98">
        <f t="shared" ref="A42:B42" si="10">SUM(A43:A43)</f>
        <v>1666.67</v>
      </c>
      <c r="B42" s="44">
        <f t="shared" si="10"/>
        <v>0</v>
      </c>
      <c r="C42" s="98">
        <f t="shared" si="3"/>
        <v>1666.67</v>
      </c>
      <c r="D42" s="19">
        <f t="shared" si="0"/>
        <v>1</v>
      </c>
      <c r="E42" s="71">
        <v>154</v>
      </c>
      <c r="F42" s="72" t="s">
        <v>54</v>
      </c>
      <c r="G42" s="72"/>
      <c r="H42" s="42">
        <f>SUM(H43:H43)</f>
        <v>20000</v>
      </c>
      <c r="I42" s="42">
        <f>SUM(I43:I43)</f>
        <v>0</v>
      </c>
      <c r="J42" s="23">
        <f t="shared" si="1"/>
        <v>20000</v>
      </c>
      <c r="K42" s="24">
        <f t="shared" si="2"/>
        <v>1</v>
      </c>
    </row>
    <row r="43" spans="1:11" x14ac:dyDescent="0.25">
      <c r="A43" s="93">
        <v>1666.67</v>
      </c>
      <c r="B43" s="16"/>
      <c r="C43" s="93">
        <f t="shared" si="3"/>
        <v>1666.67</v>
      </c>
      <c r="D43" s="26">
        <f t="shared" si="0"/>
        <v>1</v>
      </c>
      <c r="E43" s="68">
        <v>15402</v>
      </c>
      <c r="F43" s="69" t="s">
        <v>55</v>
      </c>
      <c r="G43" s="69"/>
      <c r="H43" s="30">
        <v>20000</v>
      </c>
      <c r="I43" s="30"/>
      <c r="J43" s="31">
        <f t="shared" si="1"/>
        <v>20000</v>
      </c>
      <c r="K43" s="32">
        <f t="shared" si="2"/>
        <v>1</v>
      </c>
    </row>
    <row r="44" spans="1:11" x14ac:dyDescent="0.25">
      <c r="A44" s="98">
        <f t="shared" ref="A44:B44" si="11">+A45</f>
        <v>3333.33</v>
      </c>
      <c r="B44" s="44">
        <f t="shared" si="11"/>
        <v>0</v>
      </c>
      <c r="C44" s="98">
        <f t="shared" si="3"/>
        <v>3333.33</v>
      </c>
      <c r="D44" s="19">
        <f t="shared" si="0"/>
        <v>1</v>
      </c>
      <c r="E44" s="71">
        <v>157</v>
      </c>
      <c r="F44" s="72" t="s">
        <v>56</v>
      </c>
      <c r="G44" s="72"/>
      <c r="H44" s="42">
        <f>+H45</f>
        <v>40000</v>
      </c>
      <c r="I44" s="42">
        <f>+I45</f>
        <v>0</v>
      </c>
      <c r="J44" s="23">
        <f t="shared" si="1"/>
        <v>40000</v>
      </c>
      <c r="K44" s="24">
        <f t="shared" si="2"/>
        <v>1</v>
      </c>
    </row>
    <row r="45" spans="1:11" x14ac:dyDescent="0.25">
      <c r="A45" s="93">
        <v>3333.33</v>
      </c>
      <c r="B45" s="16"/>
      <c r="C45" s="93">
        <f t="shared" si="3"/>
        <v>3333.33</v>
      </c>
      <c r="D45" s="26">
        <f t="shared" si="0"/>
        <v>1</v>
      </c>
      <c r="E45" s="68">
        <v>15799</v>
      </c>
      <c r="F45" s="69" t="s">
        <v>57</v>
      </c>
      <c r="G45" s="69"/>
      <c r="H45" s="30">
        <v>40000</v>
      </c>
      <c r="I45" s="30"/>
      <c r="J45" s="31">
        <f t="shared" si="1"/>
        <v>40000</v>
      </c>
      <c r="K45" s="32">
        <f t="shared" si="2"/>
        <v>1</v>
      </c>
    </row>
    <row r="46" spans="1:11" x14ac:dyDescent="0.25">
      <c r="A46" s="98">
        <f t="shared" ref="A46:B46" si="12">+A47</f>
        <v>45060.94</v>
      </c>
      <c r="B46" s="44">
        <f t="shared" si="12"/>
        <v>0</v>
      </c>
      <c r="C46" s="98">
        <f t="shared" si="3"/>
        <v>45060.94</v>
      </c>
      <c r="D46" s="19">
        <f t="shared" si="0"/>
        <v>1</v>
      </c>
      <c r="E46" s="71">
        <v>16</v>
      </c>
      <c r="F46" s="72" t="s">
        <v>58</v>
      </c>
      <c r="G46" s="72"/>
      <c r="H46" s="42">
        <f>+H47</f>
        <v>540731.27</v>
      </c>
      <c r="I46" s="42">
        <f>+I47</f>
        <v>0</v>
      </c>
      <c r="J46" s="23">
        <f t="shared" si="1"/>
        <v>540731.27</v>
      </c>
      <c r="K46" s="24">
        <f t="shared" si="2"/>
        <v>1</v>
      </c>
    </row>
    <row r="47" spans="1:11" ht="30" x14ac:dyDescent="0.25">
      <c r="A47" s="93">
        <f>+A48</f>
        <v>45060.94</v>
      </c>
      <c r="B47" s="33"/>
      <c r="C47" s="93">
        <f t="shared" si="3"/>
        <v>45060.94</v>
      </c>
      <c r="D47" s="26">
        <f t="shared" si="0"/>
        <v>1</v>
      </c>
      <c r="E47" s="68">
        <v>162</v>
      </c>
      <c r="F47" s="73" t="s">
        <v>59</v>
      </c>
      <c r="G47" s="73"/>
      <c r="H47" s="30">
        <f>+H48</f>
        <v>540731.27</v>
      </c>
      <c r="I47" s="30"/>
      <c r="J47" s="31">
        <f t="shared" si="1"/>
        <v>540731.27</v>
      </c>
      <c r="K47" s="32">
        <f t="shared" si="2"/>
        <v>1</v>
      </c>
    </row>
    <row r="48" spans="1:11" x14ac:dyDescent="0.25">
      <c r="A48" s="93">
        <v>45060.94</v>
      </c>
      <c r="B48" s="16"/>
      <c r="C48" s="93">
        <f t="shared" si="3"/>
        <v>45060.94</v>
      </c>
      <c r="D48" s="26">
        <f t="shared" si="0"/>
        <v>1</v>
      </c>
      <c r="E48" s="74">
        <v>1622303</v>
      </c>
      <c r="F48" s="53" t="s">
        <v>60</v>
      </c>
      <c r="G48" s="53"/>
      <c r="H48" s="30">
        <v>540731.27</v>
      </c>
      <c r="I48" s="30"/>
      <c r="J48" s="31">
        <f t="shared" si="1"/>
        <v>540731.27</v>
      </c>
      <c r="K48" s="32">
        <f t="shared" si="2"/>
        <v>1</v>
      </c>
    </row>
    <row r="49" spans="1:11" x14ac:dyDescent="0.25">
      <c r="A49" s="98">
        <f t="shared" ref="A49:B49" si="13">+A50</f>
        <v>135182.79999999999</v>
      </c>
      <c r="B49" s="44">
        <f t="shared" si="13"/>
        <v>0</v>
      </c>
      <c r="C49" s="98">
        <f t="shared" si="3"/>
        <v>135182.79999999999</v>
      </c>
      <c r="D49" s="19">
        <f t="shared" si="0"/>
        <v>1</v>
      </c>
      <c r="E49" s="75">
        <v>22</v>
      </c>
      <c r="F49" s="55" t="s">
        <v>61</v>
      </c>
      <c r="G49" s="55"/>
      <c r="H49" s="42">
        <f>+H50</f>
        <v>1622193.6</v>
      </c>
      <c r="I49" s="42">
        <f>+I50</f>
        <v>0</v>
      </c>
      <c r="J49" s="23">
        <f t="shared" si="1"/>
        <v>1622193.6</v>
      </c>
      <c r="K49" s="24">
        <f t="shared" si="2"/>
        <v>1</v>
      </c>
    </row>
    <row r="50" spans="1:11" ht="30" x14ac:dyDescent="0.25">
      <c r="A50" s="93">
        <f>+A51</f>
        <v>135182.79999999999</v>
      </c>
      <c r="B50" s="33"/>
      <c r="C50" s="93">
        <f t="shared" si="3"/>
        <v>135182.79999999999</v>
      </c>
      <c r="D50" s="26">
        <f t="shared" si="0"/>
        <v>1</v>
      </c>
      <c r="E50" s="76">
        <v>222</v>
      </c>
      <c r="F50" s="77" t="s">
        <v>62</v>
      </c>
      <c r="G50" s="77"/>
      <c r="H50" s="30">
        <f>+H51</f>
        <v>1622193.6</v>
      </c>
      <c r="I50" s="30"/>
      <c r="J50" s="31">
        <f t="shared" si="1"/>
        <v>1622193.6</v>
      </c>
      <c r="K50" s="32">
        <f t="shared" si="2"/>
        <v>1</v>
      </c>
    </row>
    <row r="51" spans="1:11" x14ac:dyDescent="0.25">
      <c r="A51" s="93">
        <v>135182.79999999999</v>
      </c>
      <c r="B51" s="16"/>
      <c r="C51" s="93">
        <f t="shared" si="3"/>
        <v>135182.79999999999</v>
      </c>
      <c r="D51" s="26">
        <f t="shared" si="0"/>
        <v>1</v>
      </c>
      <c r="E51" s="74">
        <v>2222303</v>
      </c>
      <c r="F51" s="53" t="s">
        <v>63</v>
      </c>
      <c r="G51" s="53"/>
      <c r="H51" s="30">
        <v>1622193.6</v>
      </c>
      <c r="I51" s="30"/>
      <c r="J51" s="31">
        <f t="shared" si="1"/>
        <v>1622193.6</v>
      </c>
      <c r="K51" s="32">
        <f t="shared" si="2"/>
        <v>1</v>
      </c>
    </row>
    <row r="52" spans="1:11" x14ac:dyDescent="0.25">
      <c r="A52" s="98">
        <f>+A53</f>
        <v>2500000</v>
      </c>
      <c r="B52" s="44">
        <f t="shared" ref="B52" si="14">+B53</f>
        <v>0</v>
      </c>
      <c r="C52" s="98">
        <f t="shared" si="3"/>
        <v>2500000</v>
      </c>
      <c r="D52" s="19">
        <f t="shared" si="0"/>
        <v>1</v>
      </c>
      <c r="E52" s="75">
        <v>31</v>
      </c>
      <c r="F52" s="55" t="s">
        <v>64</v>
      </c>
      <c r="G52" s="55"/>
      <c r="H52" s="42">
        <f>+H53</f>
        <v>2500000</v>
      </c>
      <c r="I52" s="42">
        <f>+I53</f>
        <v>0</v>
      </c>
      <c r="J52" s="23">
        <f t="shared" si="1"/>
        <v>2500000</v>
      </c>
      <c r="K52" s="24">
        <f t="shared" si="2"/>
        <v>1</v>
      </c>
    </row>
    <row r="53" spans="1:11" x14ac:dyDescent="0.25">
      <c r="A53" s="93">
        <f>+A54</f>
        <v>2500000</v>
      </c>
      <c r="B53" s="33"/>
      <c r="C53" s="93">
        <f t="shared" si="3"/>
        <v>2500000</v>
      </c>
      <c r="D53" s="26">
        <f t="shared" si="0"/>
        <v>1</v>
      </c>
      <c r="E53" s="76">
        <v>313</v>
      </c>
      <c r="F53" s="53" t="s">
        <v>65</v>
      </c>
      <c r="G53" s="53"/>
      <c r="H53" s="30">
        <f>+H54</f>
        <v>2500000</v>
      </c>
      <c r="I53" s="30"/>
      <c r="J53" s="31">
        <f t="shared" si="1"/>
        <v>2500000</v>
      </c>
      <c r="K53" s="32">
        <f t="shared" si="2"/>
        <v>1</v>
      </c>
    </row>
    <row r="54" spans="1:11" x14ac:dyDescent="0.25">
      <c r="A54" s="93">
        <v>2500000</v>
      </c>
      <c r="B54" s="16"/>
      <c r="C54" s="93">
        <f t="shared" si="3"/>
        <v>2500000</v>
      </c>
      <c r="D54" s="26">
        <f t="shared" si="0"/>
        <v>1</v>
      </c>
      <c r="E54" s="76">
        <v>31308</v>
      </c>
      <c r="F54" s="53" t="s">
        <v>66</v>
      </c>
      <c r="G54" s="53"/>
      <c r="H54" s="30">
        <v>2500000</v>
      </c>
      <c r="I54" s="30"/>
      <c r="J54" s="31">
        <f t="shared" si="1"/>
        <v>2500000</v>
      </c>
      <c r="K54" s="32">
        <f t="shared" si="2"/>
        <v>1</v>
      </c>
    </row>
    <row r="55" spans="1:11" x14ac:dyDescent="0.25">
      <c r="A55" s="98">
        <f t="shared" ref="A55:B55" si="15">+A56+A58</f>
        <v>26973.940000000002</v>
      </c>
      <c r="B55" s="44">
        <f t="shared" si="15"/>
        <v>0</v>
      </c>
      <c r="C55" s="98">
        <f t="shared" si="3"/>
        <v>26973.940000000002</v>
      </c>
      <c r="D55" s="19">
        <f t="shared" si="0"/>
        <v>1</v>
      </c>
      <c r="E55" s="75">
        <v>32</v>
      </c>
      <c r="F55" s="55" t="s">
        <v>67</v>
      </c>
      <c r="G55" s="55"/>
      <c r="H55" s="42">
        <f>+H56+H58</f>
        <v>490868.55</v>
      </c>
      <c r="I55" s="42">
        <f>+I56+I58</f>
        <v>0</v>
      </c>
      <c r="J55" s="23">
        <f t="shared" si="1"/>
        <v>490868.55</v>
      </c>
      <c r="K55" s="24">
        <f t="shared" si="2"/>
        <v>1</v>
      </c>
    </row>
    <row r="56" spans="1:11" x14ac:dyDescent="0.25">
      <c r="A56" s="93">
        <f>+A57</f>
        <v>4166.67</v>
      </c>
      <c r="B56" s="33"/>
      <c r="C56" s="93">
        <f t="shared" si="3"/>
        <v>4166.67</v>
      </c>
      <c r="D56" s="26">
        <f t="shared" si="0"/>
        <v>1</v>
      </c>
      <c r="E56" s="76">
        <v>321</v>
      </c>
      <c r="F56" s="53" t="s">
        <v>68</v>
      </c>
      <c r="G56" s="53"/>
      <c r="H56" s="30">
        <f>+H57</f>
        <v>50000</v>
      </c>
      <c r="I56" s="30"/>
      <c r="J56" s="31">
        <f t="shared" si="1"/>
        <v>50000</v>
      </c>
      <c r="K56" s="32">
        <f t="shared" si="2"/>
        <v>1</v>
      </c>
    </row>
    <row r="57" spans="1:11" x14ac:dyDescent="0.25">
      <c r="A57" s="93">
        <v>4166.67</v>
      </c>
      <c r="B57" s="16"/>
      <c r="C57" s="93">
        <f t="shared" si="3"/>
        <v>4166.67</v>
      </c>
      <c r="D57" s="26">
        <f t="shared" si="0"/>
        <v>1</v>
      </c>
      <c r="E57" s="76">
        <v>32102</v>
      </c>
      <c r="F57" s="53" t="s">
        <v>69</v>
      </c>
      <c r="G57" s="53"/>
      <c r="H57" s="30">
        <v>50000</v>
      </c>
      <c r="I57" s="30"/>
      <c r="J57" s="31">
        <f t="shared" si="1"/>
        <v>50000</v>
      </c>
      <c r="K57" s="32">
        <f t="shared" si="2"/>
        <v>1</v>
      </c>
    </row>
    <row r="58" spans="1:11" x14ac:dyDescent="0.25">
      <c r="A58" s="98">
        <f t="shared" ref="A58:B58" si="16">+A59</f>
        <v>22807.27</v>
      </c>
      <c r="B58" s="44">
        <f t="shared" si="16"/>
        <v>0</v>
      </c>
      <c r="C58" s="98">
        <f t="shared" si="3"/>
        <v>22807.27</v>
      </c>
      <c r="D58" s="19">
        <f t="shared" si="0"/>
        <v>1</v>
      </c>
      <c r="E58" s="75">
        <v>322</v>
      </c>
      <c r="F58" s="55" t="s">
        <v>70</v>
      </c>
      <c r="G58" s="55"/>
      <c r="H58" s="42">
        <f>+H59</f>
        <v>440868.55</v>
      </c>
      <c r="I58" s="42">
        <f>+I59</f>
        <v>0</v>
      </c>
      <c r="J58" s="23">
        <f t="shared" si="1"/>
        <v>440868.55</v>
      </c>
      <c r="K58" s="24">
        <f t="shared" si="2"/>
        <v>1</v>
      </c>
    </row>
    <row r="59" spans="1:11" x14ac:dyDescent="0.25">
      <c r="A59" s="93">
        <v>22807.27</v>
      </c>
      <c r="B59" s="16"/>
      <c r="C59" s="93">
        <f t="shared" si="3"/>
        <v>22807.27</v>
      </c>
      <c r="D59" s="26">
        <f t="shared" si="0"/>
        <v>1</v>
      </c>
      <c r="E59" s="76">
        <v>32201</v>
      </c>
      <c r="F59" s="53" t="s">
        <v>71</v>
      </c>
      <c r="G59" s="53"/>
      <c r="H59" s="30">
        <v>440868.55</v>
      </c>
      <c r="I59" s="30"/>
      <c r="J59" s="31">
        <f t="shared" si="1"/>
        <v>440868.55</v>
      </c>
      <c r="K59" s="32">
        <f t="shared" si="2"/>
        <v>1</v>
      </c>
    </row>
    <row r="60" spans="1:11" x14ac:dyDescent="0.25">
      <c r="A60" s="93">
        <v>0</v>
      </c>
      <c r="B60" s="33"/>
      <c r="C60" s="93">
        <f t="shared" si="3"/>
        <v>0</v>
      </c>
      <c r="D60" s="26">
        <v>0</v>
      </c>
      <c r="E60" s="76"/>
      <c r="F60" s="53" t="s">
        <v>72</v>
      </c>
      <c r="G60" s="29">
        <v>41795.339999999997</v>
      </c>
      <c r="H60" s="30"/>
      <c r="I60" s="30"/>
      <c r="J60" s="31">
        <f t="shared" si="1"/>
        <v>0</v>
      </c>
      <c r="K60" s="32">
        <v>0</v>
      </c>
    </row>
    <row r="61" spans="1:11" x14ac:dyDescent="0.25">
      <c r="A61" s="93">
        <v>0</v>
      </c>
      <c r="B61" s="33"/>
      <c r="C61" s="93">
        <f t="shared" si="3"/>
        <v>0</v>
      </c>
      <c r="D61" s="26">
        <v>0</v>
      </c>
      <c r="E61" s="76"/>
      <c r="F61" s="53" t="s">
        <v>73</v>
      </c>
      <c r="G61" s="29">
        <v>125386.03</v>
      </c>
      <c r="H61" s="30"/>
      <c r="I61" s="30"/>
      <c r="J61" s="31">
        <f t="shared" si="1"/>
        <v>0</v>
      </c>
      <c r="K61" s="32">
        <v>0</v>
      </c>
    </row>
    <row r="62" spans="1:11" x14ac:dyDescent="0.25">
      <c r="A62" s="93">
        <v>0</v>
      </c>
      <c r="B62" s="33"/>
      <c r="C62" s="93">
        <f t="shared" si="3"/>
        <v>0</v>
      </c>
      <c r="D62" s="26">
        <v>0</v>
      </c>
      <c r="E62" s="76"/>
      <c r="F62" s="53" t="s">
        <v>24</v>
      </c>
      <c r="G62" s="29">
        <v>97226.97</v>
      </c>
      <c r="H62" s="30"/>
      <c r="I62" s="30"/>
      <c r="J62" s="31">
        <f t="shared" si="1"/>
        <v>0</v>
      </c>
      <c r="K62" s="32">
        <v>0</v>
      </c>
    </row>
    <row r="63" spans="1:11" x14ac:dyDescent="0.25">
      <c r="A63" s="93">
        <v>0</v>
      </c>
      <c r="B63" s="33"/>
      <c r="C63" s="93">
        <f t="shared" si="3"/>
        <v>0</v>
      </c>
      <c r="D63" s="26">
        <v>0</v>
      </c>
      <c r="E63" s="76"/>
      <c r="F63" s="53" t="s">
        <v>26</v>
      </c>
      <c r="G63" s="29">
        <v>1292.24</v>
      </c>
      <c r="H63" s="30"/>
      <c r="I63" s="30"/>
      <c r="J63" s="31">
        <f t="shared" si="1"/>
        <v>0</v>
      </c>
      <c r="K63" s="32">
        <v>0</v>
      </c>
    </row>
    <row r="64" spans="1:11" x14ac:dyDescent="0.25">
      <c r="A64" s="93">
        <v>0</v>
      </c>
      <c r="B64" s="33"/>
      <c r="C64" s="93">
        <f t="shared" si="3"/>
        <v>0</v>
      </c>
      <c r="D64" s="26">
        <v>0</v>
      </c>
      <c r="E64" s="76"/>
      <c r="F64" s="53" t="s">
        <v>25</v>
      </c>
      <c r="G64" s="29">
        <v>1891.45</v>
      </c>
      <c r="H64" s="30"/>
      <c r="I64" s="30"/>
      <c r="J64" s="31">
        <f t="shared" si="1"/>
        <v>0</v>
      </c>
      <c r="K64" s="32">
        <v>0</v>
      </c>
    </row>
    <row r="65" spans="1:11" x14ac:dyDescent="0.25">
      <c r="A65" s="93">
        <v>0</v>
      </c>
      <c r="B65" s="33"/>
      <c r="C65" s="93">
        <f t="shared" si="3"/>
        <v>0</v>
      </c>
      <c r="D65" s="26">
        <v>0</v>
      </c>
      <c r="E65" s="76"/>
      <c r="F65" s="53" t="s">
        <v>74</v>
      </c>
      <c r="G65" s="29">
        <v>161726.07999999999</v>
      </c>
      <c r="H65" s="30"/>
      <c r="I65" s="30"/>
      <c r="J65" s="31">
        <f t="shared" si="1"/>
        <v>0</v>
      </c>
      <c r="K65" s="32">
        <v>0</v>
      </c>
    </row>
    <row r="66" spans="1:11" ht="15.75" thickBot="1" x14ac:dyDescent="0.3">
      <c r="A66" s="93">
        <v>0</v>
      </c>
      <c r="B66" s="33"/>
      <c r="C66" s="93">
        <f t="shared" si="3"/>
        <v>0</v>
      </c>
      <c r="D66" s="26">
        <v>0</v>
      </c>
      <c r="E66" s="76"/>
      <c r="F66" s="53" t="s">
        <v>75</v>
      </c>
      <c r="G66" s="78">
        <v>11550.48</v>
      </c>
      <c r="H66" s="30"/>
      <c r="I66" s="30"/>
      <c r="J66" s="31">
        <f t="shared" si="1"/>
        <v>0</v>
      </c>
      <c r="K66" s="32">
        <v>0</v>
      </c>
    </row>
    <row r="67" spans="1:11" ht="16.5" thickTop="1" thickBot="1" x14ac:dyDescent="0.3">
      <c r="A67" s="93">
        <v>0</v>
      </c>
      <c r="B67" s="79"/>
      <c r="C67" s="93">
        <f t="shared" si="3"/>
        <v>0</v>
      </c>
      <c r="D67" s="80">
        <v>0</v>
      </c>
      <c r="E67" s="81"/>
      <c r="F67" s="82"/>
      <c r="G67" s="83"/>
      <c r="H67" s="48"/>
      <c r="I67" s="48"/>
      <c r="J67" s="49">
        <f t="shared" si="1"/>
        <v>0</v>
      </c>
      <c r="K67" s="50">
        <v>0</v>
      </c>
    </row>
    <row r="68" spans="1:11" ht="15.75" thickBot="1" x14ac:dyDescent="0.3">
      <c r="A68" s="11">
        <f>+A10+A17+A35+A46+A49+A52+A55</f>
        <v>2878446.87</v>
      </c>
      <c r="B68" s="14">
        <f t="shared" ref="B68" si="17">+B10+B17+B35+B46+B49+B52+B55</f>
        <v>0</v>
      </c>
      <c r="C68" s="84">
        <f t="shared" si="3"/>
        <v>2878446.87</v>
      </c>
      <c r="D68" s="85">
        <f t="shared" si="0"/>
        <v>1</v>
      </c>
      <c r="E68" s="86"/>
      <c r="F68" s="12" t="s">
        <v>76</v>
      </c>
      <c r="G68" s="87"/>
      <c r="H68" s="11">
        <f>+H10+H17+H35+H46+H49+H52+H55</f>
        <v>7208543.6100000003</v>
      </c>
      <c r="I68" s="13">
        <f>+I10+I17+I35+I46+I49+I52+I55</f>
        <v>0</v>
      </c>
      <c r="J68" s="88">
        <f t="shared" si="1"/>
        <v>7208543.6100000003</v>
      </c>
      <c r="K68" s="89">
        <f t="shared" si="2"/>
        <v>1</v>
      </c>
    </row>
    <row r="70" spans="1:11" x14ac:dyDescent="0.25">
      <c r="A70" t="s">
        <v>249</v>
      </c>
    </row>
  </sheetData>
  <mergeCells count="8">
    <mergeCell ref="A8:D8"/>
    <mergeCell ref="H8:K8"/>
    <mergeCell ref="A1:K1"/>
    <mergeCell ref="A2:K2"/>
    <mergeCell ref="A3:K3"/>
    <mergeCell ref="A4:K4"/>
    <mergeCell ref="A5:K5"/>
    <mergeCell ref="A6:K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6"/>
  <sheetViews>
    <sheetView topLeftCell="A112" zoomScaleNormal="100" workbookViewId="0">
      <selection activeCell="A185" sqref="A185"/>
    </sheetView>
  </sheetViews>
  <sheetFormatPr baseColWidth="10" defaultRowHeight="15" x14ac:dyDescent="0.25"/>
  <cols>
    <col min="1" max="1" width="15.140625" customWidth="1"/>
    <col min="2" max="5" width="13.7109375" customWidth="1"/>
    <col min="6" max="6" width="40.5703125" bestFit="1" customWidth="1"/>
    <col min="7" max="7" width="13.42578125" hidden="1" customWidth="1"/>
    <col min="8" max="11" width="14.7109375" customWidth="1"/>
  </cols>
  <sheetData>
    <row r="1" spans="1:11" x14ac:dyDescent="0.25">
      <c r="A1" s="106" t="s">
        <v>77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pans="1:11" x14ac:dyDescent="0.25">
      <c r="A2" s="106" t="s">
        <v>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1" x14ac:dyDescent="0.25">
      <c r="A3" s="106" t="s">
        <v>248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</row>
    <row r="4" spans="1:11" x14ac:dyDescent="0.25">
      <c r="A4" s="106" t="s">
        <v>83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</row>
    <row r="5" spans="1:11" x14ac:dyDescent="0.25">
      <c r="A5" s="106" t="s">
        <v>78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</row>
    <row r="6" spans="1:11" x14ac:dyDescent="0.25">
      <c r="A6" s="106" t="s">
        <v>86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</row>
    <row r="7" spans="1:11" ht="15.75" thickBot="1" x14ac:dyDescent="0.3">
      <c r="E7" s="6"/>
      <c r="F7" s="6"/>
      <c r="G7" s="6"/>
      <c r="H7" s="6"/>
      <c r="I7" s="6"/>
      <c r="J7" s="6"/>
      <c r="K7" s="6"/>
    </row>
    <row r="8" spans="1:11" ht="15.75" thickBot="1" x14ac:dyDescent="0.3">
      <c r="A8" s="103" t="s">
        <v>84</v>
      </c>
      <c r="B8" s="104"/>
      <c r="C8" s="104"/>
      <c r="D8" s="105"/>
      <c r="E8" s="10" t="s">
        <v>20</v>
      </c>
      <c r="F8" s="10" t="s">
        <v>3</v>
      </c>
      <c r="G8" s="6"/>
      <c r="H8" s="104"/>
      <c r="I8" s="104"/>
      <c r="J8" s="104"/>
      <c r="K8" s="105"/>
    </row>
    <row r="9" spans="1:11" x14ac:dyDescent="0.25">
      <c r="A9" s="8" t="s">
        <v>9</v>
      </c>
      <c r="B9" s="8" t="s">
        <v>80</v>
      </c>
      <c r="C9" s="8" t="s">
        <v>81</v>
      </c>
      <c r="D9" s="8" t="s">
        <v>82</v>
      </c>
      <c r="E9" s="8"/>
      <c r="F9" s="8"/>
      <c r="G9" s="7" t="s">
        <v>21</v>
      </c>
      <c r="H9" s="9" t="s">
        <v>9</v>
      </c>
      <c r="I9" s="9" t="s">
        <v>80</v>
      </c>
      <c r="J9" s="9" t="s">
        <v>81</v>
      </c>
      <c r="K9" s="9" t="s">
        <v>82</v>
      </c>
    </row>
    <row r="10" spans="1:11" x14ac:dyDescent="0.25">
      <c r="A10" s="99">
        <f>+A11+A19+A21+A23+A27+A31+A34</f>
        <v>176853.43999999997</v>
      </c>
      <c r="B10" s="17">
        <f>+B11</f>
        <v>0</v>
      </c>
      <c r="C10" s="58">
        <f>+A10-B10</f>
        <v>176853.43999999997</v>
      </c>
      <c r="D10" s="19">
        <f>+C10/A10</f>
        <v>1</v>
      </c>
      <c r="E10" s="20">
        <v>51</v>
      </c>
      <c r="F10" s="21" t="s">
        <v>87</v>
      </c>
      <c r="G10" s="22">
        <f>+G11+G19+G21+G23+G27+G31+G34</f>
        <v>2242215.6900000004</v>
      </c>
      <c r="H10" s="22">
        <f>+H11+H19+H21+H23+H27+H31+H34</f>
        <v>2242215.6900000004</v>
      </c>
      <c r="I10" s="23"/>
      <c r="J10" s="23">
        <f>+H10-I10</f>
        <v>2242215.6900000004</v>
      </c>
      <c r="K10" s="24">
        <f>+J10/H10</f>
        <v>1</v>
      </c>
    </row>
    <row r="11" spans="1:11" x14ac:dyDescent="0.25">
      <c r="A11" s="22">
        <f>SUM(A12:A18)</f>
        <v>124878.09</v>
      </c>
      <c r="B11" s="17">
        <f>SUM(B12:B16)</f>
        <v>0</v>
      </c>
      <c r="C11" s="58">
        <f>+A11-B11</f>
        <v>124878.09</v>
      </c>
      <c r="D11" s="19">
        <f t="shared" ref="D11:D46" si="0">+C11/A11</f>
        <v>1</v>
      </c>
      <c r="E11" s="20">
        <v>511</v>
      </c>
      <c r="F11" s="21" t="s">
        <v>88</v>
      </c>
      <c r="G11" s="22">
        <f>SUM(G12:G18)</f>
        <v>1618512.1400000001</v>
      </c>
      <c r="H11" s="22">
        <f>SUM(H12:H18)</f>
        <v>1618512.1400000001</v>
      </c>
      <c r="I11" s="23"/>
      <c r="J11" s="23">
        <f t="shared" ref="J11:J43" si="1">+H11-I11</f>
        <v>1618512.1400000001</v>
      </c>
      <c r="K11" s="24">
        <f t="shared" ref="K11:K74" si="2">+J11/H11</f>
        <v>1</v>
      </c>
    </row>
    <row r="12" spans="1:11" x14ac:dyDescent="0.25">
      <c r="A12" s="90">
        <v>109117.2</v>
      </c>
      <c r="B12" s="25"/>
      <c r="C12" s="100">
        <f t="shared" ref="C12:C43" si="3">+A12-B12</f>
        <v>109117.2</v>
      </c>
      <c r="D12" s="26">
        <f t="shared" si="0"/>
        <v>1</v>
      </c>
      <c r="E12" s="27">
        <v>51101</v>
      </c>
      <c r="F12" s="28" t="s">
        <v>89</v>
      </c>
      <c r="G12" s="29">
        <v>1309406.3600000001</v>
      </c>
      <c r="H12" s="29">
        <v>1309406.3600000001</v>
      </c>
      <c r="I12" s="30"/>
      <c r="J12" s="31">
        <f t="shared" si="1"/>
        <v>1309406.3600000001</v>
      </c>
      <c r="K12" s="32">
        <f t="shared" si="2"/>
        <v>1</v>
      </c>
    </row>
    <row r="13" spans="1:11" x14ac:dyDescent="0.25">
      <c r="A13" s="91">
        <v>0</v>
      </c>
      <c r="B13" s="33">
        <v>0</v>
      </c>
      <c r="C13" s="101">
        <f t="shared" si="3"/>
        <v>0</v>
      </c>
      <c r="D13" s="26">
        <v>1</v>
      </c>
      <c r="E13" s="27">
        <v>51102</v>
      </c>
      <c r="F13" s="28" t="s">
        <v>90</v>
      </c>
      <c r="G13" s="29">
        <v>0</v>
      </c>
      <c r="H13" s="29">
        <v>0</v>
      </c>
      <c r="I13" s="30"/>
      <c r="J13" s="31">
        <f t="shared" si="1"/>
        <v>0</v>
      </c>
      <c r="K13" s="32">
        <v>0</v>
      </c>
    </row>
    <row r="14" spans="1:11" x14ac:dyDescent="0.25">
      <c r="A14" s="91">
        <v>0</v>
      </c>
      <c r="B14" s="33"/>
      <c r="C14" s="101">
        <f t="shared" si="3"/>
        <v>0</v>
      </c>
      <c r="D14" s="26">
        <v>1</v>
      </c>
      <c r="E14" s="27">
        <v>51103</v>
      </c>
      <c r="F14" s="28" t="s">
        <v>91</v>
      </c>
      <c r="G14" s="29">
        <v>119975.24</v>
      </c>
      <c r="H14" s="29">
        <v>119975.24</v>
      </c>
      <c r="I14" s="30"/>
      <c r="J14" s="31">
        <f t="shared" si="1"/>
        <v>119975.24</v>
      </c>
      <c r="K14" s="32">
        <f t="shared" si="2"/>
        <v>1</v>
      </c>
    </row>
    <row r="15" spans="1:11" x14ac:dyDescent="0.25">
      <c r="A15" s="92">
        <v>150.91999999999999</v>
      </c>
      <c r="B15" s="34"/>
      <c r="C15" s="101">
        <f t="shared" si="3"/>
        <v>150.91999999999999</v>
      </c>
      <c r="D15" s="26">
        <f t="shared" si="0"/>
        <v>1</v>
      </c>
      <c r="E15" s="27">
        <v>51104</v>
      </c>
      <c r="F15" s="28" t="s">
        <v>92</v>
      </c>
      <c r="G15" s="29">
        <v>1811</v>
      </c>
      <c r="H15" s="29">
        <v>1811</v>
      </c>
      <c r="I15" s="30"/>
      <c r="J15" s="31">
        <f t="shared" si="1"/>
        <v>1811</v>
      </c>
      <c r="K15" s="32">
        <f t="shared" si="2"/>
        <v>1</v>
      </c>
    </row>
    <row r="16" spans="1:11" x14ac:dyDescent="0.25">
      <c r="A16" s="92">
        <v>13000</v>
      </c>
      <c r="B16" s="35"/>
      <c r="C16" s="101">
        <f t="shared" si="3"/>
        <v>13000</v>
      </c>
      <c r="D16" s="26">
        <f t="shared" si="0"/>
        <v>1</v>
      </c>
      <c r="E16" s="27">
        <v>51105</v>
      </c>
      <c r="F16" s="28" t="s">
        <v>93</v>
      </c>
      <c r="G16" s="29">
        <v>156000</v>
      </c>
      <c r="H16" s="29">
        <v>156000</v>
      </c>
      <c r="I16" s="30"/>
      <c r="J16" s="31">
        <f t="shared" si="1"/>
        <v>156000</v>
      </c>
      <c r="K16" s="32">
        <f t="shared" si="2"/>
        <v>1</v>
      </c>
    </row>
    <row r="17" spans="1:11" x14ac:dyDescent="0.25">
      <c r="A17" s="93">
        <v>0</v>
      </c>
      <c r="B17" s="36">
        <f>+B18+B27</f>
        <v>0</v>
      </c>
      <c r="C17" s="47">
        <f t="shared" si="3"/>
        <v>0</v>
      </c>
      <c r="D17" s="37">
        <v>1</v>
      </c>
      <c r="E17" s="27">
        <v>51106</v>
      </c>
      <c r="F17" s="28" t="s">
        <v>94</v>
      </c>
      <c r="G17" s="29">
        <v>0</v>
      </c>
      <c r="H17" s="29">
        <v>0</v>
      </c>
      <c r="I17" s="38">
        <f>+I18+I27</f>
        <v>0</v>
      </c>
      <c r="J17" s="39">
        <f t="shared" si="1"/>
        <v>0</v>
      </c>
      <c r="K17" s="40">
        <v>0</v>
      </c>
    </row>
    <row r="18" spans="1:11" x14ac:dyDescent="0.25">
      <c r="A18" s="92">
        <v>2609.9699999999998</v>
      </c>
      <c r="B18" s="41"/>
      <c r="C18" s="47">
        <f t="shared" si="3"/>
        <v>2609.9699999999998</v>
      </c>
      <c r="D18" s="37">
        <f t="shared" si="0"/>
        <v>1</v>
      </c>
      <c r="E18" s="27">
        <v>51107</v>
      </c>
      <c r="F18" s="28" t="s">
        <v>95</v>
      </c>
      <c r="G18" s="29">
        <v>31319.54</v>
      </c>
      <c r="H18" s="29">
        <v>31319.54</v>
      </c>
      <c r="I18" s="38">
        <f>SUM(I19:I26)</f>
        <v>0</v>
      </c>
      <c r="J18" s="39">
        <f t="shared" si="1"/>
        <v>31319.54</v>
      </c>
      <c r="K18" s="40">
        <f t="shared" si="2"/>
        <v>1</v>
      </c>
    </row>
    <row r="19" spans="1:11" x14ac:dyDescent="0.25">
      <c r="A19" s="22">
        <f>SUM(A20:A20)</f>
        <v>14285</v>
      </c>
      <c r="B19" s="18"/>
      <c r="C19" s="58">
        <f t="shared" si="3"/>
        <v>14285</v>
      </c>
      <c r="D19" s="19">
        <f t="shared" si="0"/>
        <v>1</v>
      </c>
      <c r="E19" s="20">
        <v>512</v>
      </c>
      <c r="F19" s="21" t="s">
        <v>96</v>
      </c>
      <c r="G19" s="22">
        <f>SUM(G20:G20)</f>
        <v>171420</v>
      </c>
      <c r="H19" s="22">
        <f>SUM(H20:H20)</f>
        <v>171420</v>
      </c>
      <c r="I19" s="42"/>
      <c r="J19" s="23">
        <f t="shared" si="1"/>
        <v>171420</v>
      </c>
      <c r="K19" s="24">
        <f t="shared" si="2"/>
        <v>1</v>
      </c>
    </row>
    <row r="20" spans="1:11" x14ac:dyDescent="0.25">
      <c r="A20" s="90">
        <v>14285</v>
      </c>
      <c r="B20" s="43"/>
      <c r="C20" s="101">
        <f t="shared" si="3"/>
        <v>14285</v>
      </c>
      <c r="D20" s="26">
        <f t="shared" si="0"/>
        <v>1</v>
      </c>
      <c r="E20" s="27">
        <v>51201</v>
      </c>
      <c r="F20" s="28" t="s">
        <v>89</v>
      </c>
      <c r="G20" s="29">
        <v>171420</v>
      </c>
      <c r="H20" s="29">
        <v>171420</v>
      </c>
      <c r="I20" s="30"/>
      <c r="J20" s="31">
        <f t="shared" si="1"/>
        <v>171420</v>
      </c>
      <c r="K20" s="32">
        <f t="shared" si="2"/>
        <v>1</v>
      </c>
    </row>
    <row r="21" spans="1:11" x14ac:dyDescent="0.25">
      <c r="A21" s="22">
        <f>SUM(A22)</f>
        <v>2865.61</v>
      </c>
      <c r="B21" s="18"/>
      <c r="C21" s="58">
        <f t="shared" si="3"/>
        <v>2865.61</v>
      </c>
      <c r="D21" s="19">
        <f t="shared" si="0"/>
        <v>1</v>
      </c>
      <c r="E21" s="20">
        <v>513</v>
      </c>
      <c r="F21" s="21" t="s">
        <v>97</v>
      </c>
      <c r="G21" s="22">
        <f>SUM(G22)</f>
        <v>34387.33</v>
      </c>
      <c r="H21" s="22">
        <f>SUM(H22)</f>
        <v>34387.33</v>
      </c>
      <c r="I21" s="42"/>
      <c r="J21" s="23">
        <f t="shared" si="1"/>
        <v>34387.33</v>
      </c>
      <c r="K21" s="24">
        <f t="shared" si="2"/>
        <v>1</v>
      </c>
    </row>
    <row r="22" spans="1:11" x14ac:dyDescent="0.25">
      <c r="A22" s="90">
        <v>2865.61</v>
      </c>
      <c r="B22" s="43"/>
      <c r="C22" s="101">
        <f t="shared" si="3"/>
        <v>2865.61</v>
      </c>
      <c r="D22" s="26">
        <f t="shared" si="0"/>
        <v>1</v>
      </c>
      <c r="E22" s="27">
        <v>51301</v>
      </c>
      <c r="F22" s="28" t="s">
        <v>98</v>
      </c>
      <c r="G22" s="29">
        <v>34387.33</v>
      </c>
      <c r="H22" s="29">
        <v>34387.33</v>
      </c>
      <c r="I22" s="30"/>
      <c r="J22" s="31">
        <f t="shared" si="1"/>
        <v>34387.33</v>
      </c>
      <c r="K22" s="32">
        <f t="shared" si="2"/>
        <v>1</v>
      </c>
    </row>
    <row r="23" spans="1:11" x14ac:dyDescent="0.25">
      <c r="A23" s="22">
        <f>SUM(A24:A26)</f>
        <v>11572</v>
      </c>
      <c r="B23" s="18"/>
      <c r="C23" s="58">
        <f t="shared" si="3"/>
        <v>11572</v>
      </c>
      <c r="D23" s="19">
        <f t="shared" si="0"/>
        <v>1</v>
      </c>
      <c r="E23" s="20">
        <v>514</v>
      </c>
      <c r="F23" s="21" t="s">
        <v>99</v>
      </c>
      <c r="G23" s="22">
        <f>SUM(G24:G26)</f>
        <v>138863.66999999998</v>
      </c>
      <c r="H23" s="22">
        <f>SUM(H24:H26)</f>
        <v>138863.66999999998</v>
      </c>
      <c r="I23" s="42"/>
      <c r="J23" s="23">
        <f t="shared" si="1"/>
        <v>138863.66999999998</v>
      </c>
      <c r="K23" s="24">
        <f t="shared" si="2"/>
        <v>1</v>
      </c>
    </row>
    <row r="24" spans="1:11" x14ac:dyDescent="0.25">
      <c r="A24" s="92">
        <v>10344.59</v>
      </c>
      <c r="B24" s="43"/>
      <c r="C24" s="101">
        <f t="shared" si="3"/>
        <v>10344.59</v>
      </c>
      <c r="D24" s="26">
        <f t="shared" si="0"/>
        <v>1</v>
      </c>
      <c r="E24" s="27">
        <v>51401</v>
      </c>
      <c r="F24" s="28" t="s">
        <v>100</v>
      </c>
      <c r="G24" s="29">
        <v>124134.87</v>
      </c>
      <c r="H24" s="29">
        <v>124134.87</v>
      </c>
      <c r="I24" s="30"/>
      <c r="J24" s="31">
        <f t="shared" si="1"/>
        <v>124134.87</v>
      </c>
      <c r="K24" s="32">
        <f t="shared" si="2"/>
        <v>1</v>
      </c>
    </row>
    <row r="25" spans="1:11" x14ac:dyDescent="0.25">
      <c r="A25" s="90">
        <v>1227.4100000000001</v>
      </c>
      <c r="B25" s="43"/>
      <c r="C25" s="101">
        <f t="shared" si="3"/>
        <v>1227.4100000000001</v>
      </c>
      <c r="D25" s="26">
        <f t="shared" si="0"/>
        <v>1</v>
      </c>
      <c r="E25" s="27">
        <v>51402</v>
      </c>
      <c r="F25" s="28" t="s">
        <v>101</v>
      </c>
      <c r="G25" s="29">
        <v>14728.8</v>
      </c>
      <c r="H25" s="29">
        <v>14728.8</v>
      </c>
      <c r="I25" s="30"/>
      <c r="J25" s="31">
        <f t="shared" si="1"/>
        <v>14728.8</v>
      </c>
      <c r="K25" s="32">
        <f t="shared" si="2"/>
        <v>1</v>
      </c>
    </row>
    <row r="26" spans="1:11" x14ac:dyDescent="0.25">
      <c r="A26" s="94">
        <v>0</v>
      </c>
      <c r="B26" s="33"/>
      <c r="C26" s="101">
        <f t="shared" si="3"/>
        <v>0</v>
      </c>
      <c r="D26" s="26">
        <v>1</v>
      </c>
      <c r="E26" s="27">
        <v>51403</v>
      </c>
      <c r="F26" s="28" t="s">
        <v>102</v>
      </c>
      <c r="G26" s="29">
        <v>0</v>
      </c>
      <c r="H26" s="29">
        <v>0</v>
      </c>
      <c r="I26" s="30"/>
      <c r="J26" s="31">
        <f t="shared" si="1"/>
        <v>0</v>
      </c>
      <c r="K26" s="32">
        <v>0</v>
      </c>
    </row>
    <row r="27" spans="1:11" x14ac:dyDescent="0.25">
      <c r="A27" s="22">
        <f>SUM(A28:A30)</f>
        <v>10152.74</v>
      </c>
      <c r="B27" s="44">
        <f t="shared" ref="B27" si="4">SUM(B28:B29)</f>
        <v>0</v>
      </c>
      <c r="C27" s="58">
        <f t="shared" si="3"/>
        <v>10152.74</v>
      </c>
      <c r="D27" s="19">
        <f t="shared" si="0"/>
        <v>1</v>
      </c>
      <c r="E27" s="20">
        <v>515</v>
      </c>
      <c r="F27" s="21" t="s">
        <v>103</v>
      </c>
      <c r="G27" s="22">
        <f>SUM(G28:G30)</f>
        <v>121832.55</v>
      </c>
      <c r="H27" s="22">
        <f>SUM(H28:H30)</f>
        <v>121832.55</v>
      </c>
      <c r="I27" s="42">
        <f>SUM(I28:I29)</f>
        <v>0</v>
      </c>
      <c r="J27" s="23">
        <f t="shared" si="1"/>
        <v>121832.55</v>
      </c>
      <c r="K27" s="24">
        <f t="shared" si="2"/>
        <v>1</v>
      </c>
    </row>
    <row r="28" spans="1:11" x14ac:dyDescent="0.25">
      <c r="A28" s="92">
        <v>8997.09</v>
      </c>
      <c r="B28" s="43"/>
      <c r="C28" s="101">
        <f t="shared" si="3"/>
        <v>8997.09</v>
      </c>
      <c r="D28" s="26">
        <f t="shared" si="0"/>
        <v>1</v>
      </c>
      <c r="E28" s="27">
        <v>51501</v>
      </c>
      <c r="F28" s="28" t="s">
        <v>100</v>
      </c>
      <c r="G28" s="29">
        <v>107964.75</v>
      </c>
      <c r="H28" s="29">
        <v>107964.75</v>
      </c>
      <c r="I28" s="30"/>
      <c r="J28" s="31">
        <f t="shared" si="1"/>
        <v>107964.75</v>
      </c>
      <c r="K28" s="32">
        <f t="shared" si="2"/>
        <v>1</v>
      </c>
    </row>
    <row r="29" spans="1:11" x14ac:dyDescent="0.25">
      <c r="A29" s="90">
        <v>1155.6500000000001</v>
      </c>
      <c r="B29" s="43"/>
      <c r="C29" s="101">
        <f t="shared" si="3"/>
        <v>1155.6500000000001</v>
      </c>
      <c r="D29" s="26">
        <f t="shared" si="0"/>
        <v>1</v>
      </c>
      <c r="E29" s="27">
        <v>51502</v>
      </c>
      <c r="F29" s="28" t="s">
        <v>101</v>
      </c>
      <c r="G29" s="29">
        <v>13867.8</v>
      </c>
      <c r="H29" s="29">
        <v>13867.8</v>
      </c>
      <c r="I29" s="30"/>
      <c r="J29" s="31">
        <f t="shared" si="1"/>
        <v>13867.8</v>
      </c>
      <c r="K29" s="32">
        <f t="shared" si="2"/>
        <v>1</v>
      </c>
    </row>
    <row r="30" spans="1:11" x14ac:dyDescent="0.25">
      <c r="A30" s="95"/>
      <c r="B30" s="45"/>
      <c r="C30" s="47">
        <f t="shared" si="3"/>
        <v>0</v>
      </c>
      <c r="D30" s="37">
        <v>1</v>
      </c>
      <c r="E30" s="27">
        <v>51503</v>
      </c>
      <c r="F30" s="46" t="s">
        <v>102</v>
      </c>
      <c r="G30" s="47">
        <v>0</v>
      </c>
      <c r="H30" s="47">
        <v>0</v>
      </c>
      <c r="I30" s="38">
        <v>0</v>
      </c>
      <c r="J30" s="39">
        <f t="shared" si="1"/>
        <v>0</v>
      </c>
      <c r="K30" s="40">
        <v>0</v>
      </c>
    </row>
    <row r="31" spans="1:11" x14ac:dyDescent="0.25">
      <c r="A31" s="22">
        <f>SUM(A32:A33)</f>
        <v>600</v>
      </c>
      <c r="B31" s="44">
        <f t="shared" ref="B31" si="5">+B32</f>
        <v>0</v>
      </c>
      <c r="C31" s="58">
        <f t="shared" si="3"/>
        <v>600</v>
      </c>
      <c r="D31" s="19">
        <f t="shared" si="0"/>
        <v>1</v>
      </c>
      <c r="E31" s="20">
        <v>516</v>
      </c>
      <c r="F31" s="21" t="s">
        <v>104</v>
      </c>
      <c r="G31" s="22">
        <f>SUM(G32:G33)</f>
        <v>7200</v>
      </c>
      <c r="H31" s="22">
        <f>SUM(H32:H33)</f>
        <v>7200</v>
      </c>
      <c r="I31" s="42">
        <f>+I32</f>
        <v>0</v>
      </c>
      <c r="J31" s="23">
        <f t="shared" si="1"/>
        <v>7200</v>
      </c>
      <c r="K31" s="24">
        <f t="shared" si="2"/>
        <v>1</v>
      </c>
    </row>
    <row r="32" spans="1:11" x14ac:dyDescent="0.25">
      <c r="A32" s="90">
        <v>600</v>
      </c>
      <c r="B32" s="34"/>
      <c r="C32" s="101">
        <f t="shared" si="3"/>
        <v>600</v>
      </c>
      <c r="D32" s="26">
        <f t="shared" si="0"/>
        <v>1</v>
      </c>
      <c r="E32" s="27">
        <v>51601</v>
      </c>
      <c r="F32" s="28" t="s">
        <v>105</v>
      </c>
      <c r="G32" s="29">
        <v>7200</v>
      </c>
      <c r="H32" s="29">
        <v>7200</v>
      </c>
      <c r="I32" s="30"/>
      <c r="J32" s="31">
        <f t="shared" si="1"/>
        <v>7200</v>
      </c>
      <c r="K32" s="32">
        <f t="shared" si="2"/>
        <v>1</v>
      </c>
    </row>
    <row r="33" spans="1:11" x14ac:dyDescent="0.25">
      <c r="A33" s="95">
        <v>0</v>
      </c>
      <c r="B33" s="45">
        <f t="shared" ref="B33" si="6">SUM(B34:B36)</f>
        <v>0</v>
      </c>
      <c r="C33" s="47">
        <f t="shared" si="3"/>
        <v>0</v>
      </c>
      <c r="D33" s="37">
        <v>0</v>
      </c>
      <c r="E33" s="27">
        <v>51602</v>
      </c>
      <c r="F33" s="46" t="s">
        <v>106</v>
      </c>
      <c r="G33" s="47">
        <v>0</v>
      </c>
      <c r="H33" s="47">
        <v>0</v>
      </c>
      <c r="I33" s="38">
        <f>SUM(I34:I36)</f>
        <v>0</v>
      </c>
      <c r="J33" s="39">
        <f t="shared" si="1"/>
        <v>0</v>
      </c>
      <c r="K33" s="40">
        <v>0</v>
      </c>
    </row>
    <row r="34" spans="1:11" x14ac:dyDescent="0.25">
      <c r="A34" s="22">
        <f>SUM(A35:A36)</f>
        <v>12500</v>
      </c>
      <c r="B34" s="18"/>
      <c r="C34" s="58">
        <f t="shared" si="3"/>
        <v>12500</v>
      </c>
      <c r="D34" s="19">
        <f t="shared" si="0"/>
        <v>1</v>
      </c>
      <c r="E34" s="20">
        <v>517</v>
      </c>
      <c r="F34" s="21" t="s">
        <v>107</v>
      </c>
      <c r="G34" s="22">
        <f>SUM(G35:G36)</f>
        <v>150000</v>
      </c>
      <c r="H34" s="22">
        <f>SUM(H35:H36)</f>
        <v>150000</v>
      </c>
      <c r="I34" s="42"/>
      <c r="J34" s="23">
        <f t="shared" si="1"/>
        <v>150000</v>
      </c>
      <c r="K34" s="24">
        <f t="shared" si="2"/>
        <v>1</v>
      </c>
    </row>
    <row r="35" spans="1:11" x14ac:dyDescent="0.25">
      <c r="A35" s="90">
        <v>12500</v>
      </c>
      <c r="B35" s="43"/>
      <c r="C35" s="101">
        <f t="shared" si="3"/>
        <v>12500</v>
      </c>
      <c r="D35" s="26">
        <f t="shared" si="0"/>
        <v>1</v>
      </c>
      <c r="E35" s="27">
        <v>51701</v>
      </c>
      <c r="F35" s="28" t="s">
        <v>108</v>
      </c>
      <c r="G35" s="29">
        <v>150000</v>
      </c>
      <c r="H35" s="29">
        <v>150000</v>
      </c>
      <c r="I35" s="30"/>
      <c r="J35" s="31">
        <f t="shared" si="1"/>
        <v>150000</v>
      </c>
      <c r="K35" s="32">
        <f t="shared" si="2"/>
        <v>1</v>
      </c>
    </row>
    <row r="36" spans="1:11" x14ac:dyDescent="0.25">
      <c r="A36" s="94">
        <v>0</v>
      </c>
      <c r="B36" s="33"/>
      <c r="C36" s="101">
        <f t="shared" si="3"/>
        <v>0</v>
      </c>
      <c r="D36" s="26">
        <v>0</v>
      </c>
      <c r="E36" s="27">
        <v>51702</v>
      </c>
      <c r="F36" s="28" t="s">
        <v>109</v>
      </c>
      <c r="G36" s="29">
        <v>0</v>
      </c>
      <c r="H36" s="29">
        <v>0</v>
      </c>
      <c r="I36" s="30"/>
      <c r="J36" s="31">
        <f t="shared" si="1"/>
        <v>0</v>
      </c>
      <c r="K36" s="32">
        <v>0</v>
      </c>
    </row>
    <row r="37" spans="1:11" x14ac:dyDescent="0.25">
      <c r="A37" s="22">
        <f>+A38+A60+A66+A81+A86+A96</f>
        <v>78510.66</v>
      </c>
      <c r="B37" s="18"/>
      <c r="C37" s="58">
        <f t="shared" si="3"/>
        <v>78510.66</v>
      </c>
      <c r="D37" s="19">
        <f t="shared" si="0"/>
        <v>1</v>
      </c>
      <c r="E37" s="20">
        <v>54</v>
      </c>
      <c r="F37" s="21" t="s">
        <v>110</v>
      </c>
      <c r="G37" s="22">
        <f>+G38+G60+G66+G81+G86+G96</f>
        <v>1570445.6300000001</v>
      </c>
      <c r="H37" s="22">
        <f>+H38+H60+H66+H81+H86+H96</f>
        <v>1570445.6300000001</v>
      </c>
      <c r="I37" s="42"/>
      <c r="J37" s="23">
        <f t="shared" si="1"/>
        <v>1570445.6300000001</v>
      </c>
      <c r="K37" s="24">
        <f t="shared" si="2"/>
        <v>1</v>
      </c>
    </row>
    <row r="38" spans="1:11" x14ac:dyDescent="0.25">
      <c r="A38" s="22">
        <f>SUM(A39:A59)</f>
        <v>42995.280000000006</v>
      </c>
      <c r="B38" s="18"/>
      <c r="C38" s="58">
        <f t="shared" si="3"/>
        <v>42995.280000000006</v>
      </c>
      <c r="D38" s="19">
        <f t="shared" si="0"/>
        <v>1</v>
      </c>
      <c r="E38" s="20">
        <v>541</v>
      </c>
      <c r="F38" s="21" t="s">
        <v>111</v>
      </c>
      <c r="G38" s="22">
        <f>SUM(G39:G59)</f>
        <v>794306.14</v>
      </c>
      <c r="H38" s="22">
        <f>SUM(H39:H59)</f>
        <v>794306.14</v>
      </c>
      <c r="I38" s="42"/>
      <c r="J38" s="23">
        <f t="shared" si="1"/>
        <v>794306.14</v>
      </c>
      <c r="K38" s="24">
        <f t="shared" si="2"/>
        <v>1</v>
      </c>
    </row>
    <row r="39" spans="1:11" x14ac:dyDescent="0.25">
      <c r="A39" s="96">
        <v>20510.990000000002</v>
      </c>
      <c r="B39" s="43"/>
      <c r="C39" s="101">
        <f t="shared" si="3"/>
        <v>20510.990000000002</v>
      </c>
      <c r="D39" s="26">
        <f t="shared" si="0"/>
        <v>1</v>
      </c>
      <c r="E39" s="27">
        <v>54101</v>
      </c>
      <c r="F39" s="28" t="s">
        <v>112</v>
      </c>
      <c r="G39" s="29">
        <v>250814.56</v>
      </c>
      <c r="H39" s="29">
        <v>250814.56</v>
      </c>
      <c r="I39" s="30"/>
      <c r="J39" s="31">
        <f t="shared" si="1"/>
        <v>250814.56</v>
      </c>
      <c r="K39" s="32">
        <f t="shared" si="2"/>
        <v>1</v>
      </c>
    </row>
    <row r="40" spans="1:11" x14ac:dyDescent="0.25">
      <c r="A40" s="96">
        <v>143.33000000000001</v>
      </c>
      <c r="B40" s="43"/>
      <c r="C40" s="101">
        <f t="shared" si="3"/>
        <v>143.33000000000001</v>
      </c>
      <c r="D40" s="26">
        <f t="shared" si="0"/>
        <v>1</v>
      </c>
      <c r="E40" s="27">
        <v>54102</v>
      </c>
      <c r="F40" s="28" t="s">
        <v>113</v>
      </c>
      <c r="G40" s="29">
        <v>1720</v>
      </c>
      <c r="H40" s="29">
        <v>1720</v>
      </c>
      <c r="I40" s="30"/>
      <c r="J40" s="31">
        <f t="shared" si="1"/>
        <v>1720</v>
      </c>
      <c r="K40" s="32">
        <f t="shared" si="2"/>
        <v>1</v>
      </c>
    </row>
    <row r="41" spans="1:11" x14ac:dyDescent="0.25">
      <c r="A41" s="96">
        <v>1271.75</v>
      </c>
      <c r="B41" s="43"/>
      <c r="C41" s="101">
        <f t="shared" si="3"/>
        <v>1271.75</v>
      </c>
      <c r="D41" s="26">
        <f t="shared" si="0"/>
        <v>1</v>
      </c>
      <c r="E41" s="27">
        <v>54103</v>
      </c>
      <c r="F41" s="28" t="s">
        <v>114</v>
      </c>
      <c r="G41" s="29">
        <v>15261</v>
      </c>
      <c r="H41" s="29">
        <v>15261</v>
      </c>
      <c r="I41" s="30"/>
      <c r="J41" s="31">
        <f t="shared" si="1"/>
        <v>15261</v>
      </c>
      <c r="K41" s="32">
        <f t="shared" si="2"/>
        <v>1</v>
      </c>
    </row>
    <row r="42" spans="1:11" x14ac:dyDescent="0.25">
      <c r="A42" s="96">
        <v>2294.75</v>
      </c>
      <c r="B42" s="43"/>
      <c r="C42" s="101">
        <f t="shared" si="3"/>
        <v>2294.75</v>
      </c>
      <c r="D42" s="26">
        <f t="shared" si="0"/>
        <v>1</v>
      </c>
      <c r="E42" s="27">
        <v>54104</v>
      </c>
      <c r="F42" s="28" t="s">
        <v>115</v>
      </c>
      <c r="G42" s="29">
        <v>44332.7</v>
      </c>
      <c r="H42" s="29">
        <v>44332.7</v>
      </c>
      <c r="I42" s="30"/>
      <c r="J42" s="31">
        <f t="shared" si="1"/>
        <v>44332.7</v>
      </c>
      <c r="K42" s="32">
        <f t="shared" si="2"/>
        <v>1</v>
      </c>
    </row>
    <row r="43" spans="1:11" x14ac:dyDescent="0.25">
      <c r="A43" s="96">
        <v>232.24</v>
      </c>
      <c r="B43" s="43"/>
      <c r="C43" s="102">
        <f t="shared" si="3"/>
        <v>232.24</v>
      </c>
      <c r="D43" s="26">
        <f t="shared" si="0"/>
        <v>1</v>
      </c>
      <c r="E43" s="27">
        <v>54105</v>
      </c>
      <c r="F43" s="28" t="s">
        <v>116</v>
      </c>
      <c r="G43" s="29">
        <v>20992.27</v>
      </c>
      <c r="H43" s="29">
        <v>20992.27</v>
      </c>
      <c r="I43" s="48"/>
      <c r="J43" s="49">
        <f t="shared" si="1"/>
        <v>20992.27</v>
      </c>
      <c r="K43" s="50">
        <f t="shared" si="2"/>
        <v>1</v>
      </c>
    </row>
    <row r="44" spans="1:11" x14ac:dyDescent="0.25">
      <c r="A44" s="96">
        <v>1533.73</v>
      </c>
      <c r="B44" s="43"/>
      <c r="C44" s="47"/>
      <c r="D44" s="26">
        <f t="shared" si="0"/>
        <v>0</v>
      </c>
      <c r="E44" s="51">
        <v>54106</v>
      </c>
      <c r="F44" s="28" t="s">
        <v>117</v>
      </c>
      <c r="G44" s="29">
        <v>24808.45</v>
      </c>
      <c r="H44" s="52">
        <v>24808.45</v>
      </c>
      <c r="I44" s="15"/>
      <c r="J44" s="39"/>
      <c r="K44" s="50">
        <f t="shared" si="2"/>
        <v>0</v>
      </c>
    </row>
    <row r="45" spans="1:11" x14ac:dyDescent="0.25">
      <c r="A45" s="96">
        <v>499.95</v>
      </c>
      <c r="B45" s="43"/>
      <c r="C45" s="29"/>
      <c r="D45" s="26">
        <f t="shared" si="0"/>
        <v>0</v>
      </c>
      <c r="E45" s="27">
        <v>54107</v>
      </c>
      <c r="F45" s="28" t="s">
        <v>118</v>
      </c>
      <c r="G45" s="29">
        <v>54121.35</v>
      </c>
      <c r="H45" s="29">
        <v>54121.35</v>
      </c>
      <c r="I45" s="53"/>
      <c r="J45" s="53"/>
      <c r="K45" s="50">
        <f t="shared" si="2"/>
        <v>0</v>
      </c>
    </row>
    <row r="46" spans="1:11" x14ac:dyDescent="0.25">
      <c r="A46" s="96">
        <v>114.83</v>
      </c>
      <c r="B46" s="43"/>
      <c r="C46" s="29"/>
      <c r="D46" s="26">
        <f t="shared" si="0"/>
        <v>0</v>
      </c>
      <c r="E46" s="27">
        <v>54108</v>
      </c>
      <c r="F46" s="28" t="s">
        <v>119</v>
      </c>
      <c r="G46" s="29">
        <v>24510.959999999999</v>
      </c>
      <c r="H46" s="29">
        <v>24510.959999999999</v>
      </c>
      <c r="I46" s="53"/>
      <c r="J46" s="53"/>
      <c r="K46" s="50">
        <f t="shared" si="2"/>
        <v>0</v>
      </c>
    </row>
    <row r="47" spans="1:11" x14ac:dyDescent="0.25">
      <c r="A47" s="96">
        <v>742</v>
      </c>
      <c r="B47" s="43"/>
      <c r="C47" s="29"/>
      <c r="D47" s="54">
        <f t="shared" ref="D47:D102" si="7">+C47/A47</f>
        <v>0</v>
      </c>
      <c r="E47" s="27">
        <v>54109</v>
      </c>
      <c r="F47" s="28" t="s">
        <v>120</v>
      </c>
      <c r="G47" s="29">
        <v>39140</v>
      </c>
      <c r="H47" s="29">
        <v>39140</v>
      </c>
      <c r="I47" s="53"/>
      <c r="J47" s="53"/>
      <c r="K47" s="50">
        <f t="shared" si="2"/>
        <v>0</v>
      </c>
    </row>
    <row r="48" spans="1:11" x14ac:dyDescent="0.25">
      <c r="A48" s="92">
        <v>8179.92</v>
      </c>
      <c r="B48" s="43"/>
      <c r="C48" s="29"/>
      <c r="D48" s="54">
        <f t="shared" si="7"/>
        <v>0</v>
      </c>
      <c r="E48" s="27">
        <v>54110</v>
      </c>
      <c r="F48" s="28" t="s">
        <v>121</v>
      </c>
      <c r="G48" s="29">
        <v>100094.95</v>
      </c>
      <c r="H48" s="29">
        <v>100094.95</v>
      </c>
      <c r="I48" s="53"/>
      <c r="J48" s="53"/>
      <c r="K48" s="50">
        <f t="shared" si="2"/>
        <v>0</v>
      </c>
    </row>
    <row r="49" spans="1:11" x14ac:dyDescent="0.25">
      <c r="A49" s="92">
        <v>1974.68</v>
      </c>
      <c r="B49" s="43"/>
      <c r="C49" s="29"/>
      <c r="D49" s="54">
        <f t="shared" si="7"/>
        <v>0</v>
      </c>
      <c r="E49" s="27">
        <v>54111</v>
      </c>
      <c r="F49" s="28" t="s">
        <v>122</v>
      </c>
      <c r="G49" s="29">
        <v>33828.25</v>
      </c>
      <c r="H49" s="29">
        <v>33828.25</v>
      </c>
      <c r="I49" s="53"/>
      <c r="J49" s="53"/>
      <c r="K49" s="50">
        <f t="shared" si="2"/>
        <v>0</v>
      </c>
    </row>
    <row r="50" spans="1:11" x14ac:dyDescent="0.25">
      <c r="A50" s="92">
        <v>1067.67</v>
      </c>
      <c r="B50" s="43"/>
      <c r="C50" s="29"/>
      <c r="D50" s="54">
        <f t="shared" si="7"/>
        <v>0</v>
      </c>
      <c r="E50" s="27">
        <v>54112</v>
      </c>
      <c r="F50" s="28" t="s">
        <v>123</v>
      </c>
      <c r="G50" s="29">
        <v>16743</v>
      </c>
      <c r="H50" s="29">
        <v>16743</v>
      </c>
      <c r="I50" s="53"/>
      <c r="J50" s="53"/>
      <c r="K50" s="50">
        <f t="shared" si="2"/>
        <v>0</v>
      </c>
    </row>
    <row r="51" spans="1:11" x14ac:dyDescent="0.25">
      <c r="A51" s="93">
        <v>0</v>
      </c>
      <c r="B51" s="53"/>
      <c r="C51" s="29"/>
      <c r="D51" s="54">
        <v>0</v>
      </c>
      <c r="E51" s="27">
        <v>54113</v>
      </c>
      <c r="F51" s="28" t="s">
        <v>124</v>
      </c>
      <c r="G51" s="29">
        <v>10866.31</v>
      </c>
      <c r="H51" s="29">
        <v>10866.31</v>
      </c>
      <c r="I51" s="53"/>
      <c r="J51" s="53"/>
      <c r="K51" s="50">
        <f t="shared" si="2"/>
        <v>0</v>
      </c>
    </row>
    <row r="52" spans="1:11" x14ac:dyDescent="0.25">
      <c r="A52" s="92">
        <v>20.22</v>
      </c>
      <c r="B52" s="43"/>
      <c r="C52" s="29"/>
      <c r="D52" s="54">
        <f t="shared" si="7"/>
        <v>0</v>
      </c>
      <c r="E52" s="27">
        <v>54114</v>
      </c>
      <c r="F52" s="28" t="s">
        <v>125</v>
      </c>
      <c r="G52" s="29">
        <v>7907.26</v>
      </c>
      <c r="H52" s="29">
        <v>7907.26</v>
      </c>
      <c r="I52" s="53"/>
      <c r="J52" s="53"/>
      <c r="K52" s="50">
        <f t="shared" si="2"/>
        <v>0</v>
      </c>
    </row>
    <row r="53" spans="1:11" x14ac:dyDescent="0.25">
      <c r="A53" s="92">
        <v>80.75</v>
      </c>
      <c r="B53" s="43"/>
      <c r="C53" s="29"/>
      <c r="D53" s="54">
        <f t="shared" si="7"/>
        <v>0</v>
      </c>
      <c r="E53" s="27">
        <v>54115</v>
      </c>
      <c r="F53" s="28" t="s">
        <v>126</v>
      </c>
      <c r="G53" s="29">
        <v>14563.39</v>
      </c>
      <c r="H53" s="29">
        <v>14563.39</v>
      </c>
      <c r="I53" s="53"/>
      <c r="J53" s="53"/>
      <c r="K53" s="50">
        <f t="shared" si="2"/>
        <v>0</v>
      </c>
    </row>
    <row r="54" spans="1:11" x14ac:dyDescent="0.25">
      <c r="A54" s="92">
        <v>662.5</v>
      </c>
      <c r="B54" s="43"/>
      <c r="C54" s="29"/>
      <c r="D54" s="54">
        <f t="shared" si="7"/>
        <v>0</v>
      </c>
      <c r="E54" s="27">
        <v>54116</v>
      </c>
      <c r="F54" s="28" t="s">
        <v>127</v>
      </c>
      <c r="G54" s="29">
        <v>8152</v>
      </c>
      <c r="H54" s="29">
        <v>8152</v>
      </c>
      <c r="I54" s="53"/>
      <c r="J54" s="53"/>
      <c r="K54" s="50">
        <f t="shared" si="2"/>
        <v>0</v>
      </c>
    </row>
    <row r="55" spans="1:11" x14ac:dyDescent="0.25">
      <c r="A55" s="93">
        <v>0</v>
      </c>
      <c r="B55" s="53"/>
      <c r="C55" s="29"/>
      <c r="D55" s="54">
        <v>0</v>
      </c>
      <c r="E55" s="27">
        <v>54117</v>
      </c>
      <c r="F55" s="28" t="s">
        <v>128</v>
      </c>
      <c r="G55" s="29">
        <v>3995</v>
      </c>
      <c r="H55" s="29">
        <v>3995</v>
      </c>
      <c r="I55" s="53"/>
      <c r="J55" s="53"/>
      <c r="K55" s="50">
        <f t="shared" si="2"/>
        <v>0</v>
      </c>
    </row>
    <row r="56" spans="1:11" x14ac:dyDescent="0.25">
      <c r="A56" s="90">
        <v>3662.64</v>
      </c>
      <c r="B56" s="43"/>
      <c r="C56" s="29"/>
      <c r="D56" s="54">
        <f t="shared" si="7"/>
        <v>0</v>
      </c>
      <c r="E56" s="27">
        <v>54118</v>
      </c>
      <c r="F56" s="28" t="s">
        <v>129</v>
      </c>
      <c r="G56" s="29">
        <v>72041.77</v>
      </c>
      <c r="H56" s="29">
        <v>72041.77</v>
      </c>
      <c r="I56" s="53"/>
      <c r="J56" s="53"/>
      <c r="K56" s="50">
        <f t="shared" si="2"/>
        <v>0</v>
      </c>
    </row>
    <row r="57" spans="1:11" x14ac:dyDescent="0.25">
      <c r="A57" s="93">
        <v>0</v>
      </c>
      <c r="B57" s="53"/>
      <c r="C57" s="29"/>
      <c r="D57" s="54">
        <v>0</v>
      </c>
      <c r="E57" s="27">
        <v>54119</v>
      </c>
      <c r="F57" s="28" t="s">
        <v>130</v>
      </c>
      <c r="G57" s="29">
        <v>29983.22</v>
      </c>
      <c r="H57" s="29">
        <v>29983.22</v>
      </c>
      <c r="I57" s="53"/>
      <c r="J57" s="53"/>
      <c r="K57" s="50">
        <f t="shared" si="2"/>
        <v>0</v>
      </c>
    </row>
    <row r="58" spans="1:11" x14ac:dyDescent="0.25">
      <c r="A58" s="93">
        <v>0</v>
      </c>
      <c r="B58" s="53"/>
      <c r="C58" s="29"/>
      <c r="D58" s="54">
        <v>0</v>
      </c>
      <c r="E58" s="27">
        <v>54121</v>
      </c>
      <c r="F58" s="28" t="s">
        <v>131</v>
      </c>
      <c r="G58" s="29">
        <v>4000</v>
      </c>
      <c r="H58" s="29">
        <v>4000</v>
      </c>
      <c r="I58" s="53"/>
      <c r="J58" s="53"/>
      <c r="K58" s="50">
        <f t="shared" si="2"/>
        <v>0</v>
      </c>
    </row>
    <row r="59" spans="1:11" x14ac:dyDescent="0.25">
      <c r="A59" s="90">
        <v>3.33</v>
      </c>
      <c r="B59" s="43"/>
      <c r="C59" s="29"/>
      <c r="D59" s="54">
        <f t="shared" si="7"/>
        <v>0</v>
      </c>
      <c r="E59" s="27">
        <v>54199</v>
      </c>
      <c r="F59" s="28" t="s">
        <v>132</v>
      </c>
      <c r="G59" s="29">
        <v>16429.7</v>
      </c>
      <c r="H59" s="29">
        <v>16429.7</v>
      </c>
      <c r="I59" s="53"/>
      <c r="J59" s="53"/>
      <c r="K59" s="50">
        <f t="shared" si="2"/>
        <v>0</v>
      </c>
    </row>
    <row r="60" spans="1:11" x14ac:dyDescent="0.25">
      <c r="A60" s="22">
        <f>SUM(A61:A65)</f>
        <v>21215</v>
      </c>
      <c r="B60" s="55"/>
      <c r="C60" s="58"/>
      <c r="D60" s="56">
        <f t="shared" si="7"/>
        <v>0</v>
      </c>
      <c r="E60" s="20">
        <v>542</v>
      </c>
      <c r="F60" s="21" t="s">
        <v>133</v>
      </c>
      <c r="G60" s="22">
        <f>SUM(G61:G65)</f>
        <v>454219</v>
      </c>
      <c r="H60" s="22">
        <f>SUM(H61:H65)</f>
        <v>454219</v>
      </c>
      <c r="I60" s="55"/>
      <c r="J60" s="55"/>
      <c r="K60" s="57">
        <f t="shared" si="2"/>
        <v>0</v>
      </c>
    </row>
    <row r="61" spans="1:11" x14ac:dyDescent="0.25">
      <c r="A61" s="92">
        <v>14500</v>
      </c>
      <c r="B61" s="43"/>
      <c r="C61" s="29"/>
      <c r="D61" s="54">
        <f t="shared" si="7"/>
        <v>0</v>
      </c>
      <c r="E61" s="27">
        <v>54201</v>
      </c>
      <c r="F61" s="28" t="s">
        <v>134</v>
      </c>
      <c r="G61" s="29">
        <v>174172</v>
      </c>
      <c r="H61" s="29">
        <v>174172</v>
      </c>
      <c r="I61" s="53"/>
      <c r="J61" s="53"/>
      <c r="K61" s="50">
        <f t="shared" si="2"/>
        <v>0</v>
      </c>
    </row>
    <row r="62" spans="1:11" x14ac:dyDescent="0.25">
      <c r="A62" s="92">
        <v>1000</v>
      </c>
      <c r="B62" s="43"/>
      <c r="C62" s="29"/>
      <c r="D62" s="54">
        <f t="shared" si="7"/>
        <v>0</v>
      </c>
      <c r="E62" s="27">
        <v>54202</v>
      </c>
      <c r="F62" s="28" t="s">
        <v>135</v>
      </c>
      <c r="G62" s="29">
        <v>12207</v>
      </c>
      <c r="H62" s="29">
        <v>12207</v>
      </c>
      <c r="I62" s="53"/>
      <c r="J62" s="53"/>
      <c r="K62" s="50">
        <f t="shared" si="2"/>
        <v>0</v>
      </c>
    </row>
    <row r="63" spans="1:11" x14ac:dyDescent="0.25">
      <c r="A63" s="92">
        <v>5715</v>
      </c>
      <c r="B63" s="43"/>
      <c r="C63" s="29"/>
      <c r="D63" s="54">
        <f t="shared" si="7"/>
        <v>0</v>
      </c>
      <c r="E63" s="27">
        <v>54203</v>
      </c>
      <c r="F63" s="28" t="s">
        <v>136</v>
      </c>
      <c r="G63" s="29">
        <v>69240</v>
      </c>
      <c r="H63" s="29">
        <v>69240</v>
      </c>
      <c r="I63" s="53"/>
      <c r="J63" s="53"/>
      <c r="K63" s="50">
        <f t="shared" si="2"/>
        <v>0</v>
      </c>
    </row>
    <row r="64" spans="1:11" x14ac:dyDescent="0.25">
      <c r="A64" s="93">
        <v>0</v>
      </c>
      <c r="B64" s="53"/>
      <c r="C64" s="29"/>
      <c r="D64" s="54">
        <v>0</v>
      </c>
      <c r="E64" s="27">
        <v>54204</v>
      </c>
      <c r="F64" s="28" t="s">
        <v>137</v>
      </c>
      <c r="G64" s="29">
        <v>600</v>
      </c>
      <c r="H64" s="29">
        <v>600</v>
      </c>
      <c r="I64" s="53"/>
      <c r="J64" s="53"/>
      <c r="K64" s="50">
        <f t="shared" si="2"/>
        <v>0</v>
      </c>
    </row>
    <row r="65" spans="1:11" x14ac:dyDescent="0.25">
      <c r="A65" s="93">
        <v>0</v>
      </c>
      <c r="B65" s="53"/>
      <c r="C65" s="29"/>
      <c r="D65" s="54">
        <v>0</v>
      </c>
      <c r="E65" s="27">
        <v>54205</v>
      </c>
      <c r="F65" s="28" t="s">
        <v>34</v>
      </c>
      <c r="G65" s="29">
        <v>198000</v>
      </c>
      <c r="H65" s="29">
        <v>198000</v>
      </c>
      <c r="I65" s="53"/>
      <c r="J65" s="53"/>
      <c r="K65" s="50">
        <f t="shared" si="2"/>
        <v>0</v>
      </c>
    </row>
    <row r="66" spans="1:11" x14ac:dyDescent="0.25">
      <c r="A66" s="22">
        <f>SUM(A67:A80)</f>
        <v>13702.87</v>
      </c>
      <c r="B66" s="55"/>
      <c r="C66" s="58"/>
      <c r="D66" s="56">
        <f t="shared" si="7"/>
        <v>0</v>
      </c>
      <c r="E66" s="20">
        <v>543</v>
      </c>
      <c r="F66" s="21" t="s">
        <v>138</v>
      </c>
      <c r="G66" s="22">
        <f>SUM(G67:G80)</f>
        <v>250997.01</v>
      </c>
      <c r="H66" s="22">
        <f>SUM(H67:H80)</f>
        <v>250997.01</v>
      </c>
      <c r="I66" s="55"/>
      <c r="J66" s="55"/>
      <c r="K66" s="57">
        <f t="shared" si="2"/>
        <v>0</v>
      </c>
    </row>
    <row r="67" spans="1:11" x14ac:dyDescent="0.25">
      <c r="A67" s="93">
        <v>0</v>
      </c>
      <c r="B67" s="53"/>
      <c r="C67" s="29"/>
      <c r="D67" s="54">
        <v>0</v>
      </c>
      <c r="E67" s="27">
        <v>54301</v>
      </c>
      <c r="F67" s="28" t="s">
        <v>139</v>
      </c>
      <c r="G67" s="29">
        <v>12990</v>
      </c>
      <c r="H67" s="29">
        <v>12990</v>
      </c>
      <c r="I67" s="53"/>
      <c r="J67" s="53"/>
      <c r="K67" s="50">
        <f t="shared" si="2"/>
        <v>0</v>
      </c>
    </row>
    <row r="68" spans="1:11" x14ac:dyDescent="0.25">
      <c r="A68" s="92">
        <v>1066.67</v>
      </c>
      <c r="B68" s="43"/>
      <c r="C68" s="29"/>
      <c r="D68" s="54">
        <f t="shared" si="7"/>
        <v>0</v>
      </c>
      <c r="E68" s="27">
        <v>54302</v>
      </c>
      <c r="F68" s="28" t="s">
        <v>140</v>
      </c>
      <c r="G68" s="29">
        <v>27170</v>
      </c>
      <c r="H68" s="29">
        <v>27170</v>
      </c>
      <c r="I68" s="53"/>
      <c r="J68" s="53"/>
      <c r="K68" s="50">
        <f t="shared" si="2"/>
        <v>0</v>
      </c>
    </row>
    <row r="69" spans="1:11" x14ac:dyDescent="0.25">
      <c r="A69" s="92">
        <v>833.33</v>
      </c>
      <c r="B69" s="43"/>
      <c r="C69" s="29"/>
      <c r="D69" s="54">
        <f t="shared" si="7"/>
        <v>0</v>
      </c>
      <c r="E69" s="27">
        <v>54303</v>
      </c>
      <c r="F69" s="28" t="s">
        <v>141</v>
      </c>
      <c r="G69" s="29">
        <v>16509</v>
      </c>
      <c r="H69" s="29">
        <v>16509</v>
      </c>
      <c r="I69" s="53"/>
      <c r="J69" s="53"/>
      <c r="K69" s="50">
        <f t="shared" si="2"/>
        <v>0</v>
      </c>
    </row>
    <row r="70" spans="1:11" x14ac:dyDescent="0.25">
      <c r="A70" s="90">
        <v>838.34</v>
      </c>
      <c r="B70" s="43"/>
      <c r="C70" s="29"/>
      <c r="D70" s="54">
        <f t="shared" si="7"/>
        <v>0</v>
      </c>
      <c r="E70" s="27">
        <v>54304</v>
      </c>
      <c r="F70" s="28" t="s">
        <v>142</v>
      </c>
      <c r="G70" s="29">
        <v>10060</v>
      </c>
      <c r="H70" s="29">
        <v>10060</v>
      </c>
      <c r="I70" s="53"/>
      <c r="J70" s="53"/>
      <c r="K70" s="50">
        <f t="shared" si="2"/>
        <v>0</v>
      </c>
    </row>
    <row r="71" spans="1:11" x14ac:dyDescent="0.25">
      <c r="A71" s="93">
        <v>0</v>
      </c>
      <c r="B71" s="53"/>
      <c r="C71" s="29"/>
      <c r="D71" s="54">
        <v>0</v>
      </c>
      <c r="E71" s="27">
        <v>54305</v>
      </c>
      <c r="F71" s="28" t="s">
        <v>143</v>
      </c>
      <c r="G71" s="29">
        <v>3625</v>
      </c>
      <c r="H71" s="29">
        <v>3625</v>
      </c>
      <c r="I71" s="53"/>
      <c r="J71" s="53"/>
      <c r="K71" s="50">
        <f t="shared" si="2"/>
        <v>0</v>
      </c>
    </row>
    <row r="72" spans="1:11" x14ac:dyDescent="0.25">
      <c r="A72" s="93">
        <v>0</v>
      </c>
      <c r="B72" s="53"/>
      <c r="C72" s="29"/>
      <c r="D72" s="54">
        <v>0</v>
      </c>
      <c r="E72" s="27">
        <v>54306</v>
      </c>
      <c r="F72" s="28" t="s">
        <v>144</v>
      </c>
      <c r="G72" s="29">
        <v>0</v>
      </c>
      <c r="H72" s="29">
        <v>0</v>
      </c>
      <c r="I72" s="53"/>
      <c r="J72" s="53"/>
      <c r="K72" s="50">
        <v>0</v>
      </c>
    </row>
    <row r="73" spans="1:11" x14ac:dyDescent="0.25">
      <c r="A73" s="93">
        <v>0</v>
      </c>
      <c r="B73" s="53"/>
      <c r="C73" s="29"/>
      <c r="D73" s="54">
        <v>0</v>
      </c>
      <c r="E73" s="27">
        <v>54307</v>
      </c>
      <c r="F73" s="28" t="s">
        <v>145</v>
      </c>
      <c r="G73" s="29">
        <v>5280</v>
      </c>
      <c r="H73" s="29">
        <v>5280</v>
      </c>
      <c r="I73" s="53"/>
      <c r="J73" s="53"/>
      <c r="K73" s="50">
        <f t="shared" si="2"/>
        <v>0</v>
      </c>
    </row>
    <row r="74" spans="1:11" x14ac:dyDescent="0.25">
      <c r="A74" s="93">
        <v>0</v>
      </c>
      <c r="B74" s="53"/>
      <c r="C74" s="29"/>
      <c r="D74" s="54">
        <v>0</v>
      </c>
      <c r="E74" s="27">
        <v>54313</v>
      </c>
      <c r="F74" s="28" t="s">
        <v>146</v>
      </c>
      <c r="G74" s="29">
        <v>20198.5</v>
      </c>
      <c r="H74" s="29">
        <v>20198.5</v>
      </c>
      <c r="I74" s="53"/>
      <c r="J74" s="53"/>
      <c r="K74" s="50">
        <f t="shared" si="2"/>
        <v>0</v>
      </c>
    </row>
    <row r="75" spans="1:11" x14ac:dyDescent="0.25">
      <c r="A75" s="90">
        <v>9836.42</v>
      </c>
      <c r="B75" s="43"/>
      <c r="C75" s="29"/>
      <c r="D75" s="54">
        <f t="shared" si="7"/>
        <v>0</v>
      </c>
      <c r="E75" s="27">
        <v>54314</v>
      </c>
      <c r="F75" s="28" t="s">
        <v>147</v>
      </c>
      <c r="G75" s="29">
        <v>132667.07</v>
      </c>
      <c r="H75" s="29">
        <v>132667.07</v>
      </c>
      <c r="I75" s="53"/>
      <c r="J75" s="53"/>
      <c r="K75" s="50">
        <f t="shared" ref="K75:K138" si="8">+J75/H75</f>
        <v>0</v>
      </c>
    </row>
    <row r="76" spans="1:11" x14ac:dyDescent="0.25">
      <c r="A76" s="93">
        <v>0</v>
      </c>
      <c r="B76" s="53"/>
      <c r="C76" s="29"/>
      <c r="D76" s="54">
        <v>0</v>
      </c>
      <c r="E76" s="27">
        <v>54315</v>
      </c>
      <c r="F76" s="28" t="s">
        <v>148</v>
      </c>
      <c r="G76" s="29">
        <v>0</v>
      </c>
      <c r="H76" s="29">
        <v>0</v>
      </c>
      <c r="I76" s="53"/>
      <c r="J76" s="53"/>
      <c r="K76" s="50">
        <v>0</v>
      </c>
    </row>
    <row r="77" spans="1:11" x14ac:dyDescent="0.25">
      <c r="A77" s="93">
        <v>0</v>
      </c>
      <c r="B77" s="53"/>
      <c r="C77" s="29"/>
      <c r="D77" s="54">
        <v>0</v>
      </c>
      <c r="E77" s="27">
        <v>54316</v>
      </c>
      <c r="F77" s="28" t="s">
        <v>149</v>
      </c>
      <c r="G77" s="29">
        <v>900</v>
      </c>
      <c r="H77" s="29">
        <v>900</v>
      </c>
      <c r="I77" s="53"/>
      <c r="J77" s="53"/>
      <c r="K77" s="50">
        <f t="shared" si="8"/>
        <v>0</v>
      </c>
    </row>
    <row r="78" spans="1:11" x14ac:dyDescent="0.25">
      <c r="A78" s="93">
        <v>0</v>
      </c>
      <c r="B78" s="53"/>
      <c r="C78" s="29"/>
      <c r="D78" s="54">
        <v>0</v>
      </c>
      <c r="E78" s="27">
        <v>54317</v>
      </c>
      <c r="F78" s="28" t="s">
        <v>55</v>
      </c>
      <c r="G78" s="29">
        <v>7200</v>
      </c>
      <c r="H78" s="29">
        <v>7200</v>
      </c>
      <c r="I78" s="53"/>
      <c r="J78" s="53"/>
      <c r="K78" s="50">
        <f t="shared" si="8"/>
        <v>0</v>
      </c>
    </row>
    <row r="79" spans="1:11" x14ac:dyDescent="0.25">
      <c r="A79" s="93">
        <v>0</v>
      </c>
      <c r="B79" s="53"/>
      <c r="C79" s="29"/>
      <c r="D79" s="54">
        <v>0</v>
      </c>
      <c r="E79" s="27">
        <v>54318</v>
      </c>
      <c r="F79" s="28" t="s">
        <v>150</v>
      </c>
      <c r="G79" s="29">
        <v>0</v>
      </c>
      <c r="H79" s="29">
        <v>0</v>
      </c>
      <c r="I79" s="53"/>
      <c r="J79" s="53"/>
      <c r="K79" s="50">
        <v>0</v>
      </c>
    </row>
    <row r="80" spans="1:11" x14ac:dyDescent="0.25">
      <c r="A80" s="90">
        <v>1128.1099999999999</v>
      </c>
      <c r="B80" s="43"/>
      <c r="C80" s="29"/>
      <c r="D80" s="54">
        <f t="shared" si="7"/>
        <v>0</v>
      </c>
      <c r="E80" s="27">
        <v>54399</v>
      </c>
      <c r="F80" s="28" t="s">
        <v>151</v>
      </c>
      <c r="G80" s="29">
        <v>14397.44</v>
      </c>
      <c r="H80" s="29">
        <v>14397.44</v>
      </c>
      <c r="I80" s="53"/>
      <c r="J80" s="53"/>
      <c r="K80" s="50">
        <f t="shared" si="8"/>
        <v>0</v>
      </c>
    </row>
    <row r="81" spans="1:11" x14ac:dyDescent="0.25">
      <c r="A81" s="22">
        <f>SUM(A82:A85)</f>
        <v>597.51</v>
      </c>
      <c r="B81" s="55"/>
      <c r="C81" s="58"/>
      <c r="D81" s="56">
        <f t="shared" si="7"/>
        <v>0</v>
      </c>
      <c r="E81" s="20">
        <v>544</v>
      </c>
      <c r="F81" s="21" t="s">
        <v>152</v>
      </c>
      <c r="G81" s="22">
        <f>SUM(G82:G85)</f>
        <v>13843.48</v>
      </c>
      <c r="H81" s="22">
        <f>SUM(H82:H85)</f>
        <v>13843.48</v>
      </c>
      <c r="I81" s="55"/>
      <c r="J81" s="55"/>
      <c r="K81" s="57">
        <f t="shared" si="8"/>
        <v>0</v>
      </c>
    </row>
    <row r="82" spans="1:11" x14ac:dyDescent="0.25">
      <c r="A82" s="92">
        <v>108.34</v>
      </c>
      <c r="B82" s="43"/>
      <c r="C82" s="29"/>
      <c r="D82" s="54">
        <f t="shared" si="7"/>
        <v>0</v>
      </c>
      <c r="E82" s="27">
        <v>54401</v>
      </c>
      <c r="F82" s="28" t="s">
        <v>153</v>
      </c>
      <c r="G82" s="29">
        <v>1473.6</v>
      </c>
      <c r="H82" s="29">
        <v>1473.6</v>
      </c>
      <c r="I82" s="53"/>
      <c r="J82" s="53"/>
      <c r="K82" s="50">
        <f t="shared" si="8"/>
        <v>0</v>
      </c>
    </row>
    <row r="83" spans="1:11" x14ac:dyDescent="0.25">
      <c r="A83" s="92">
        <v>58.33</v>
      </c>
      <c r="B83" s="43"/>
      <c r="C83" s="29"/>
      <c r="D83" s="54">
        <f t="shared" si="7"/>
        <v>0</v>
      </c>
      <c r="E83" s="27">
        <v>54402</v>
      </c>
      <c r="F83" s="28" t="s">
        <v>154</v>
      </c>
      <c r="G83" s="29">
        <v>4506.38</v>
      </c>
      <c r="H83" s="29">
        <v>4506.38</v>
      </c>
      <c r="I83" s="53"/>
      <c r="J83" s="53"/>
      <c r="K83" s="50">
        <f t="shared" si="8"/>
        <v>0</v>
      </c>
    </row>
    <row r="84" spans="1:11" x14ac:dyDescent="0.25">
      <c r="A84" s="92">
        <v>430.84</v>
      </c>
      <c r="B84" s="43"/>
      <c r="C84" s="29"/>
      <c r="D84" s="54">
        <f t="shared" si="7"/>
        <v>0</v>
      </c>
      <c r="E84" s="27">
        <v>54403</v>
      </c>
      <c r="F84" s="28" t="s">
        <v>155</v>
      </c>
      <c r="G84" s="29">
        <v>6283.5</v>
      </c>
      <c r="H84" s="29">
        <v>6283.5</v>
      </c>
      <c r="I84" s="53"/>
      <c r="J84" s="53"/>
      <c r="K84" s="50">
        <f t="shared" si="8"/>
        <v>0</v>
      </c>
    </row>
    <row r="85" spans="1:11" x14ac:dyDescent="0.25">
      <c r="A85" s="93">
        <v>0</v>
      </c>
      <c r="B85" s="53"/>
      <c r="C85" s="29"/>
      <c r="D85" s="54">
        <v>0</v>
      </c>
      <c r="E85" s="27">
        <v>54404</v>
      </c>
      <c r="F85" s="28" t="s">
        <v>156</v>
      </c>
      <c r="G85" s="29">
        <v>1580</v>
      </c>
      <c r="H85" s="29">
        <v>1580</v>
      </c>
      <c r="I85" s="53"/>
      <c r="J85" s="53"/>
      <c r="K85" s="50">
        <f t="shared" si="8"/>
        <v>0</v>
      </c>
    </row>
    <row r="86" spans="1:11" x14ac:dyDescent="0.25">
      <c r="A86" s="22">
        <f>SUM(A87:A95)</f>
        <v>0</v>
      </c>
      <c r="B86" s="55"/>
      <c r="C86" s="58"/>
      <c r="D86" s="56">
        <v>0</v>
      </c>
      <c r="E86" s="20">
        <v>545</v>
      </c>
      <c r="F86" s="21" t="s">
        <v>157</v>
      </c>
      <c r="G86" s="22">
        <f>SUM(G87:G95)</f>
        <v>56600</v>
      </c>
      <c r="H86" s="22">
        <f>SUM(H87:H95)</f>
        <v>56600</v>
      </c>
      <c r="I86" s="55"/>
      <c r="J86" s="55"/>
      <c r="K86" s="57">
        <f t="shared" si="8"/>
        <v>0</v>
      </c>
    </row>
    <row r="87" spans="1:11" x14ac:dyDescent="0.25">
      <c r="A87" s="93">
        <v>0</v>
      </c>
      <c r="B87" s="53"/>
      <c r="C87" s="29"/>
      <c r="D87" s="54">
        <v>0</v>
      </c>
      <c r="E87" s="27">
        <v>54501</v>
      </c>
      <c r="F87" s="28" t="s">
        <v>158</v>
      </c>
      <c r="G87" s="29">
        <v>0</v>
      </c>
      <c r="H87" s="29">
        <v>0</v>
      </c>
      <c r="I87" s="53"/>
      <c r="J87" s="53"/>
      <c r="K87" s="50">
        <v>0</v>
      </c>
    </row>
    <row r="88" spans="1:11" x14ac:dyDescent="0.25">
      <c r="A88" s="93">
        <v>0</v>
      </c>
      <c r="B88" s="53"/>
      <c r="C88" s="29"/>
      <c r="D88" s="54">
        <v>0</v>
      </c>
      <c r="E88" s="27">
        <v>54502</v>
      </c>
      <c r="F88" s="28" t="s">
        <v>159</v>
      </c>
      <c r="G88" s="29">
        <v>0</v>
      </c>
      <c r="H88" s="29">
        <v>0</v>
      </c>
      <c r="I88" s="53"/>
      <c r="J88" s="53"/>
      <c r="K88" s="50">
        <v>0</v>
      </c>
    </row>
    <row r="89" spans="1:11" x14ac:dyDescent="0.25">
      <c r="A89" s="93">
        <v>0</v>
      </c>
      <c r="B89" s="53"/>
      <c r="C89" s="29"/>
      <c r="D89" s="54">
        <v>0</v>
      </c>
      <c r="E89" s="27">
        <v>54503</v>
      </c>
      <c r="F89" s="28" t="s">
        <v>160</v>
      </c>
      <c r="G89" s="29">
        <v>13800</v>
      </c>
      <c r="H89" s="29">
        <v>13800</v>
      </c>
      <c r="I89" s="53"/>
      <c r="J89" s="53"/>
      <c r="K89" s="50">
        <f t="shared" si="8"/>
        <v>0</v>
      </c>
    </row>
    <row r="90" spans="1:11" x14ac:dyDescent="0.25">
      <c r="A90" s="93">
        <v>0</v>
      </c>
      <c r="B90" s="53"/>
      <c r="C90" s="29"/>
      <c r="D90" s="54">
        <v>0</v>
      </c>
      <c r="E90" s="27">
        <v>54504</v>
      </c>
      <c r="F90" s="28" t="s">
        <v>161</v>
      </c>
      <c r="G90" s="29">
        <v>10000</v>
      </c>
      <c r="H90" s="29">
        <v>10000</v>
      </c>
      <c r="I90" s="53"/>
      <c r="J90" s="53"/>
      <c r="K90" s="50">
        <f t="shared" si="8"/>
        <v>0</v>
      </c>
    </row>
    <row r="91" spans="1:11" x14ac:dyDescent="0.25">
      <c r="A91" s="93">
        <v>0</v>
      </c>
      <c r="B91" s="53"/>
      <c r="C91" s="29"/>
      <c r="D91" s="54">
        <v>0</v>
      </c>
      <c r="E91" s="27">
        <v>54505</v>
      </c>
      <c r="F91" s="28" t="s">
        <v>162</v>
      </c>
      <c r="G91" s="29">
        <v>17800</v>
      </c>
      <c r="H91" s="29">
        <v>17800</v>
      </c>
      <c r="I91" s="53"/>
      <c r="J91" s="53"/>
      <c r="K91" s="50">
        <f t="shared" si="8"/>
        <v>0</v>
      </c>
    </row>
    <row r="92" spans="1:11" x14ac:dyDescent="0.25">
      <c r="A92" s="93">
        <v>0</v>
      </c>
      <c r="B92" s="53"/>
      <c r="C92" s="29"/>
      <c r="D92" s="54">
        <v>0</v>
      </c>
      <c r="E92" s="27">
        <v>54506</v>
      </c>
      <c r="F92" s="28" t="s">
        <v>163</v>
      </c>
      <c r="G92" s="29">
        <v>3000</v>
      </c>
      <c r="H92" s="29">
        <v>3000</v>
      </c>
      <c r="I92" s="53"/>
      <c r="J92" s="53"/>
      <c r="K92" s="50">
        <f t="shared" si="8"/>
        <v>0</v>
      </c>
    </row>
    <row r="93" spans="1:11" x14ac:dyDescent="0.25">
      <c r="A93" s="93">
        <v>0</v>
      </c>
      <c r="B93" s="53"/>
      <c r="C93" s="29"/>
      <c r="D93" s="54">
        <v>0</v>
      </c>
      <c r="E93" s="27">
        <v>54507</v>
      </c>
      <c r="F93" s="28" t="s">
        <v>164</v>
      </c>
      <c r="G93" s="29">
        <v>10000</v>
      </c>
      <c r="H93" s="29">
        <v>10000</v>
      </c>
      <c r="I93" s="53"/>
      <c r="J93" s="53"/>
      <c r="K93" s="50">
        <f t="shared" si="8"/>
        <v>0</v>
      </c>
    </row>
    <row r="94" spans="1:11" x14ac:dyDescent="0.25">
      <c r="A94" s="93">
        <v>0</v>
      </c>
      <c r="B94" s="53"/>
      <c r="C94" s="29"/>
      <c r="D94" s="54">
        <v>0</v>
      </c>
      <c r="E94" s="27">
        <v>54508</v>
      </c>
      <c r="F94" s="28" t="s">
        <v>165</v>
      </c>
      <c r="G94" s="29">
        <v>0</v>
      </c>
      <c r="H94" s="29">
        <v>0</v>
      </c>
      <c r="I94" s="53"/>
      <c r="J94" s="53"/>
      <c r="K94" s="50">
        <v>0</v>
      </c>
    </row>
    <row r="95" spans="1:11" x14ac:dyDescent="0.25">
      <c r="A95" s="93">
        <v>0</v>
      </c>
      <c r="B95" s="53"/>
      <c r="C95" s="29"/>
      <c r="D95" s="54">
        <v>0</v>
      </c>
      <c r="E95" s="27">
        <v>54599</v>
      </c>
      <c r="F95" s="28" t="s">
        <v>166</v>
      </c>
      <c r="G95" s="29">
        <v>2000</v>
      </c>
      <c r="H95" s="29">
        <v>2000</v>
      </c>
      <c r="I95" s="53"/>
      <c r="J95" s="53"/>
      <c r="K95" s="50">
        <f t="shared" si="8"/>
        <v>0</v>
      </c>
    </row>
    <row r="96" spans="1:11" x14ac:dyDescent="0.25">
      <c r="A96" s="22">
        <f>SUM(A97:A98)</f>
        <v>0</v>
      </c>
      <c r="B96" s="55"/>
      <c r="C96" s="58"/>
      <c r="D96" s="56">
        <v>0</v>
      </c>
      <c r="E96" s="20">
        <v>546</v>
      </c>
      <c r="F96" s="21" t="s">
        <v>167</v>
      </c>
      <c r="G96" s="22">
        <f>SUM(G97:G98)</f>
        <v>480</v>
      </c>
      <c r="H96" s="22">
        <f>SUM(H97:H98)</f>
        <v>480</v>
      </c>
      <c r="I96" s="55"/>
      <c r="J96" s="55"/>
      <c r="K96" s="57">
        <f t="shared" si="8"/>
        <v>0</v>
      </c>
    </row>
    <row r="97" spans="1:11" x14ac:dyDescent="0.25">
      <c r="A97" s="93">
        <v>0</v>
      </c>
      <c r="B97" s="53"/>
      <c r="C97" s="29"/>
      <c r="D97" s="54">
        <v>0</v>
      </c>
      <c r="E97" s="27">
        <v>54601</v>
      </c>
      <c r="F97" s="28" t="s">
        <v>168</v>
      </c>
      <c r="G97" s="29">
        <v>180</v>
      </c>
      <c r="H97" s="29">
        <v>180</v>
      </c>
      <c r="I97" s="53"/>
      <c r="J97" s="53"/>
      <c r="K97" s="50">
        <f t="shared" si="8"/>
        <v>0</v>
      </c>
    </row>
    <row r="98" spans="1:11" x14ac:dyDescent="0.25">
      <c r="A98" s="93">
        <v>0</v>
      </c>
      <c r="B98" s="53"/>
      <c r="C98" s="29"/>
      <c r="D98" s="54">
        <v>0</v>
      </c>
      <c r="E98" s="27">
        <v>54699</v>
      </c>
      <c r="F98" s="46" t="s">
        <v>169</v>
      </c>
      <c r="G98" s="29">
        <v>300</v>
      </c>
      <c r="H98" s="29">
        <v>300</v>
      </c>
      <c r="I98" s="53"/>
      <c r="J98" s="53"/>
      <c r="K98" s="50">
        <f t="shared" si="8"/>
        <v>0</v>
      </c>
    </row>
    <row r="99" spans="1:11" x14ac:dyDescent="0.25">
      <c r="A99" s="58">
        <v>0</v>
      </c>
      <c r="B99" s="55"/>
      <c r="C99" s="58"/>
      <c r="D99" s="56">
        <v>0</v>
      </c>
      <c r="E99" s="20">
        <v>549</v>
      </c>
      <c r="F99" s="21" t="s">
        <v>170</v>
      </c>
      <c r="G99" s="58">
        <v>0</v>
      </c>
      <c r="H99" s="58">
        <v>0</v>
      </c>
      <c r="I99" s="55"/>
      <c r="J99" s="55"/>
      <c r="K99" s="57">
        <v>0</v>
      </c>
    </row>
    <row r="100" spans="1:11" x14ac:dyDescent="0.25">
      <c r="A100" s="93">
        <v>0</v>
      </c>
      <c r="B100" s="53"/>
      <c r="C100" s="29"/>
      <c r="D100" s="54">
        <v>0</v>
      </c>
      <c r="E100" s="27">
        <v>54901</v>
      </c>
      <c r="F100" s="28" t="s">
        <v>170</v>
      </c>
      <c r="G100" s="29">
        <v>0</v>
      </c>
      <c r="H100" s="29">
        <v>0</v>
      </c>
      <c r="I100" s="53"/>
      <c r="J100" s="53"/>
      <c r="K100" s="50">
        <v>0</v>
      </c>
    </row>
    <row r="101" spans="1:11" x14ac:dyDescent="0.25">
      <c r="A101" s="22">
        <f>+A102+A113+A115+A119</f>
        <v>69882.759999999995</v>
      </c>
      <c r="B101" s="55"/>
      <c r="C101" s="58"/>
      <c r="D101" s="56">
        <f t="shared" si="7"/>
        <v>0</v>
      </c>
      <c r="E101" s="20">
        <v>55</v>
      </c>
      <c r="F101" s="21" t="s">
        <v>171</v>
      </c>
      <c r="G101" s="22">
        <f>+G102+G113+G115+G119</f>
        <v>317080.61000000004</v>
      </c>
      <c r="H101" s="22">
        <f>+H102+H113+H115+H119</f>
        <v>317080.61000000004</v>
      </c>
      <c r="I101" s="55"/>
      <c r="J101" s="55"/>
      <c r="K101" s="57">
        <f t="shared" si="8"/>
        <v>0</v>
      </c>
    </row>
    <row r="102" spans="1:11" x14ac:dyDescent="0.25">
      <c r="A102" s="22">
        <f>SUM(A103:A112)</f>
        <v>18969.899999999998</v>
      </c>
      <c r="B102" s="55"/>
      <c r="C102" s="58"/>
      <c r="D102" s="56">
        <f t="shared" si="7"/>
        <v>0</v>
      </c>
      <c r="E102" s="20">
        <v>553</v>
      </c>
      <c r="F102" s="21" t="s">
        <v>172</v>
      </c>
      <c r="G102" s="22">
        <f>SUM(G103:G112)</f>
        <v>227638.74000000002</v>
      </c>
      <c r="H102" s="22">
        <f>SUM(H103:H112)</f>
        <v>227638.74000000002</v>
      </c>
      <c r="I102" s="55"/>
      <c r="J102" s="55"/>
      <c r="K102" s="57">
        <f t="shared" si="8"/>
        <v>0</v>
      </c>
    </row>
    <row r="103" spans="1:11" x14ac:dyDescent="0.25">
      <c r="A103" s="93">
        <v>0</v>
      </c>
      <c r="B103" s="53"/>
      <c r="C103" s="29"/>
      <c r="D103" s="54">
        <v>0</v>
      </c>
      <c r="E103" s="27">
        <v>55301</v>
      </c>
      <c r="F103" s="46" t="s">
        <v>173</v>
      </c>
      <c r="G103" s="29">
        <v>0</v>
      </c>
      <c r="H103" s="29">
        <v>0</v>
      </c>
      <c r="I103" s="53"/>
      <c r="J103" s="53"/>
      <c r="K103" s="50">
        <v>0</v>
      </c>
    </row>
    <row r="104" spans="1:11" x14ac:dyDescent="0.25">
      <c r="A104" s="93">
        <v>0</v>
      </c>
      <c r="B104" s="53"/>
      <c r="C104" s="29"/>
      <c r="D104" s="54">
        <v>0</v>
      </c>
      <c r="E104" s="27">
        <v>55302</v>
      </c>
      <c r="F104" s="46" t="s">
        <v>174</v>
      </c>
      <c r="G104" s="29">
        <v>0</v>
      </c>
      <c r="H104" s="29">
        <v>0</v>
      </c>
      <c r="I104" s="53"/>
      <c r="J104" s="53"/>
      <c r="K104" s="50">
        <v>0</v>
      </c>
    </row>
    <row r="105" spans="1:11" x14ac:dyDescent="0.25">
      <c r="A105" s="93">
        <v>0</v>
      </c>
      <c r="B105" s="53"/>
      <c r="C105" s="29"/>
      <c r="D105" s="54">
        <v>0</v>
      </c>
      <c r="E105" s="27">
        <v>55303</v>
      </c>
      <c r="F105" s="46" t="s">
        <v>175</v>
      </c>
      <c r="G105" s="29">
        <v>0</v>
      </c>
      <c r="H105" s="29">
        <v>0</v>
      </c>
      <c r="I105" s="53"/>
      <c r="J105" s="53"/>
      <c r="K105" s="50">
        <v>0</v>
      </c>
    </row>
    <row r="106" spans="1:11" x14ac:dyDescent="0.25">
      <c r="A106" s="90">
        <v>17159.21</v>
      </c>
      <c r="B106" s="43"/>
      <c r="C106" s="29"/>
      <c r="D106" s="54">
        <v>0</v>
      </c>
      <c r="E106" s="27">
        <v>55304</v>
      </c>
      <c r="F106" s="46" t="s">
        <v>176</v>
      </c>
      <c r="G106" s="29">
        <v>205910.51</v>
      </c>
      <c r="H106" s="29">
        <v>205910.51</v>
      </c>
      <c r="I106" s="53"/>
      <c r="J106" s="53"/>
      <c r="K106" s="50">
        <f t="shared" si="8"/>
        <v>0</v>
      </c>
    </row>
    <row r="107" spans="1:11" x14ac:dyDescent="0.25">
      <c r="A107" s="93">
        <v>0</v>
      </c>
      <c r="B107" s="53"/>
      <c r="C107" s="29"/>
      <c r="D107" s="54">
        <v>0</v>
      </c>
      <c r="E107" s="27">
        <v>55305</v>
      </c>
      <c r="F107" s="46" t="s">
        <v>177</v>
      </c>
      <c r="G107" s="29">
        <v>0</v>
      </c>
      <c r="H107" s="29">
        <v>0</v>
      </c>
      <c r="I107" s="53"/>
      <c r="J107" s="53"/>
      <c r="K107" s="50">
        <v>0</v>
      </c>
    </row>
    <row r="108" spans="1:11" x14ac:dyDescent="0.25">
      <c r="A108" s="93">
        <v>0</v>
      </c>
      <c r="B108" s="53"/>
      <c r="C108" s="29"/>
      <c r="D108" s="54">
        <v>0</v>
      </c>
      <c r="E108" s="27">
        <v>55306</v>
      </c>
      <c r="F108" s="46" t="s">
        <v>178</v>
      </c>
      <c r="G108" s="29">
        <v>0</v>
      </c>
      <c r="H108" s="29">
        <v>0</v>
      </c>
      <c r="I108" s="53"/>
      <c r="J108" s="53"/>
      <c r="K108" s="50">
        <v>0</v>
      </c>
    </row>
    <row r="109" spans="1:11" x14ac:dyDescent="0.25">
      <c r="A109" s="90">
        <v>1810.69</v>
      </c>
      <c r="B109" s="43"/>
      <c r="C109" s="29"/>
      <c r="D109" s="54">
        <v>0</v>
      </c>
      <c r="E109" s="27">
        <v>55307</v>
      </c>
      <c r="F109" s="46" t="s">
        <v>179</v>
      </c>
      <c r="G109" s="29">
        <v>21728.23</v>
      </c>
      <c r="H109" s="29">
        <v>21728.23</v>
      </c>
      <c r="I109" s="53"/>
      <c r="J109" s="53"/>
      <c r="K109" s="50">
        <f t="shared" si="8"/>
        <v>0</v>
      </c>
    </row>
    <row r="110" spans="1:11" x14ac:dyDescent="0.25">
      <c r="A110" s="93">
        <v>0</v>
      </c>
      <c r="B110" s="53"/>
      <c r="C110" s="29"/>
      <c r="D110" s="54">
        <v>0</v>
      </c>
      <c r="E110" s="27">
        <v>55304</v>
      </c>
      <c r="F110" s="46" t="s">
        <v>180</v>
      </c>
      <c r="G110" s="29">
        <v>0</v>
      </c>
      <c r="H110" s="29">
        <v>0</v>
      </c>
      <c r="I110" s="53"/>
      <c r="J110" s="53"/>
      <c r="K110" s="50">
        <v>0</v>
      </c>
    </row>
    <row r="111" spans="1:11" x14ac:dyDescent="0.25">
      <c r="A111" s="93">
        <v>0</v>
      </c>
      <c r="B111" s="53"/>
      <c r="C111" s="29"/>
      <c r="D111" s="54">
        <v>0</v>
      </c>
      <c r="E111" s="27">
        <v>55307</v>
      </c>
      <c r="F111" s="46" t="s">
        <v>181</v>
      </c>
      <c r="G111" s="29">
        <v>0</v>
      </c>
      <c r="H111" s="29">
        <v>0</v>
      </c>
      <c r="I111" s="53"/>
      <c r="J111" s="53"/>
      <c r="K111" s="50">
        <v>0</v>
      </c>
    </row>
    <row r="112" spans="1:11" x14ac:dyDescent="0.25">
      <c r="A112" s="93">
        <v>0</v>
      </c>
      <c r="B112" s="53"/>
      <c r="C112" s="29"/>
      <c r="D112" s="54">
        <v>0</v>
      </c>
      <c r="E112" s="27">
        <v>55310</v>
      </c>
      <c r="F112" s="46" t="s">
        <v>182</v>
      </c>
      <c r="G112" s="29">
        <v>0</v>
      </c>
      <c r="H112" s="29">
        <v>0</v>
      </c>
      <c r="I112" s="53"/>
      <c r="J112" s="53"/>
      <c r="K112" s="50">
        <v>0</v>
      </c>
    </row>
    <row r="113" spans="1:11" x14ac:dyDescent="0.25">
      <c r="A113" s="22">
        <f>SUM(A114:A114)</f>
        <v>16.600000000000001</v>
      </c>
      <c r="B113" s="55"/>
      <c r="C113" s="58"/>
      <c r="D113" s="56">
        <v>0</v>
      </c>
      <c r="E113" s="20">
        <v>555</v>
      </c>
      <c r="F113" s="21" t="s">
        <v>183</v>
      </c>
      <c r="G113" s="22">
        <f>SUM(G114:G114)</f>
        <v>199.14</v>
      </c>
      <c r="H113" s="22">
        <f>SUM(H114:H114)</f>
        <v>199.14</v>
      </c>
      <c r="I113" s="55"/>
      <c r="J113" s="55"/>
      <c r="K113" s="57">
        <f t="shared" si="8"/>
        <v>0</v>
      </c>
    </row>
    <row r="114" spans="1:11" x14ac:dyDescent="0.25">
      <c r="A114" s="90">
        <v>16.600000000000001</v>
      </c>
      <c r="B114" s="43"/>
      <c r="C114" s="29"/>
      <c r="D114" s="54">
        <f t="shared" ref="D114:D149" si="9">+C114/A114</f>
        <v>0</v>
      </c>
      <c r="E114" s="27">
        <v>55599</v>
      </c>
      <c r="F114" s="46" t="s">
        <v>184</v>
      </c>
      <c r="G114" s="29">
        <v>199.14</v>
      </c>
      <c r="H114" s="29">
        <v>199.14</v>
      </c>
      <c r="I114" s="53"/>
      <c r="J114" s="53"/>
      <c r="K114" s="50">
        <f t="shared" si="8"/>
        <v>0</v>
      </c>
    </row>
    <row r="115" spans="1:11" x14ac:dyDescent="0.25">
      <c r="A115" s="22">
        <f>SUM(A116:A118)</f>
        <v>50521.259999999995</v>
      </c>
      <c r="B115" s="55"/>
      <c r="C115" s="58"/>
      <c r="D115" s="56">
        <f t="shared" si="9"/>
        <v>0</v>
      </c>
      <c r="E115" s="20">
        <v>556</v>
      </c>
      <c r="F115" s="21" t="s">
        <v>185</v>
      </c>
      <c r="G115" s="22">
        <f>SUM(G116:G118)</f>
        <v>69692.73</v>
      </c>
      <c r="H115" s="22">
        <f>SUM(H116:H118)</f>
        <v>69692.73</v>
      </c>
      <c r="I115" s="55"/>
      <c r="J115" s="55"/>
      <c r="K115" s="57">
        <f t="shared" si="8"/>
        <v>0</v>
      </c>
    </row>
    <row r="116" spans="1:11" x14ac:dyDescent="0.25">
      <c r="A116" s="93">
        <v>0</v>
      </c>
      <c r="B116" s="53"/>
      <c r="C116" s="29"/>
      <c r="D116" s="54">
        <v>0</v>
      </c>
      <c r="E116" s="27">
        <v>55601</v>
      </c>
      <c r="F116" s="28" t="s">
        <v>186</v>
      </c>
      <c r="G116" s="29">
        <v>6268.12</v>
      </c>
      <c r="H116" s="29">
        <v>6268.12</v>
      </c>
      <c r="I116" s="53"/>
      <c r="J116" s="53"/>
      <c r="K116" s="50">
        <f t="shared" si="8"/>
        <v>0</v>
      </c>
    </row>
    <row r="117" spans="1:11" x14ac:dyDescent="0.25">
      <c r="A117" s="92">
        <v>416.67</v>
      </c>
      <c r="B117" s="43"/>
      <c r="C117" s="29"/>
      <c r="D117" s="54">
        <f t="shared" si="9"/>
        <v>0</v>
      </c>
      <c r="E117" s="27">
        <v>55602</v>
      </c>
      <c r="F117" s="28" t="s">
        <v>187</v>
      </c>
      <c r="G117" s="29">
        <v>12169.61</v>
      </c>
      <c r="H117" s="29">
        <v>12169.61</v>
      </c>
      <c r="I117" s="53"/>
      <c r="J117" s="53"/>
      <c r="K117" s="50">
        <f t="shared" si="8"/>
        <v>0</v>
      </c>
    </row>
    <row r="118" spans="1:11" x14ac:dyDescent="0.25">
      <c r="A118" s="90">
        <v>50104.59</v>
      </c>
      <c r="B118" s="43"/>
      <c r="C118" s="29"/>
      <c r="D118" s="54">
        <f t="shared" si="9"/>
        <v>0</v>
      </c>
      <c r="E118" s="27">
        <v>55603</v>
      </c>
      <c r="F118" s="28" t="s">
        <v>188</v>
      </c>
      <c r="G118" s="29">
        <v>51255</v>
      </c>
      <c r="H118" s="29">
        <v>51255</v>
      </c>
      <c r="I118" s="53"/>
      <c r="J118" s="53"/>
      <c r="K118" s="50">
        <f t="shared" si="8"/>
        <v>0</v>
      </c>
    </row>
    <row r="119" spans="1:11" x14ac:dyDescent="0.25">
      <c r="A119" s="22">
        <f>SUM(A120:A124)</f>
        <v>375</v>
      </c>
      <c r="B119" s="55"/>
      <c r="C119" s="58"/>
      <c r="D119" s="56">
        <f t="shared" si="9"/>
        <v>0</v>
      </c>
      <c r="E119" s="20">
        <v>557</v>
      </c>
      <c r="F119" s="21" t="s">
        <v>189</v>
      </c>
      <c r="G119" s="22">
        <f>SUM(G120:G124)</f>
        <v>19550</v>
      </c>
      <c r="H119" s="22">
        <f>SUM(H120:H124)</f>
        <v>19550</v>
      </c>
      <c r="I119" s="55"/>
      <c r="J119" s="55"/>
      <c r="K119" s="57">
        <f t="shared" si="8"/>
        <v>0</v>
      </c>
    </row>
    <row r="120" spans="1:11" x14ac:dyDescent="0.25">
      <c r="A120" s="93">
        <v>0</v>
      </c>
      <c r="B120" s="53"/>
      <c r="C120" s="29"/>
      <c r="D120" s="54">
        <v>0</v>
      </c>
      <c r="E120" s="27">
        <v>55701</v>
      </c>
      <c r="F120" s="28" t="s">
        <v>190</v>
      </c>
      <c r="G120" s="29">
        <v>0</v>
      </c>
      <c r="H120" s="29">
        <v>0</v>
      </c>
      <c r="I120" s="53"/>
      <c r="J120" s="53"/>
      <c r="K120" s="50">
        <v>0</v>
      </c>
    </row>
    <row r="121" spans="1:11" x14ac:dyDescent="0.25">
      <c r="A121" s="93">
        <v>0</v>
      </c>
      <c r="B121" s="53"/>
      <c r="C121" s="29"/>
      <c r="D121" s="54">
        <v>0</v>
      </c>
      <c r="E121" s="27">
        <v>55702</v>
      </c>
      <c r="F121" s="28" t="s">
        <v>191</v>
      </c>
      <c r="G121" s="29">
        <v>0</v>
      </c>
      <c r="H121" s="29">
        <v>0</v>
      </c>
      <c r="I121" s="53"/>
      <c r="J121" s="53"/>
      <c r="K121" s="50">
        <v>0</v>
      </c>
    </row>
    <row r="122" spans="1:11" x14ac:dyDescent="0.25">
      <c r="A122" s="93">
        <v>0</v>
      </c>
      <c r="B122" s="53"/>
      <c r="C122" s="29"/>
      <c r="D122" s="54">
        <v>0</v>
      </c>
      <c r="E122" s="27">
        <v>55703</v>
      </c>
      <c r="F122" s="28" t="s">
        <v>192</v>
      </c>
      <c r="G122" s="29">
        <v>600</v>
      </c>
      <c r="H122" s="29">
        <v>600</v>
      </c>
      <c r="I122" s="53"/>
      <c r="J122" s="53"/>
      <c r="K122" s="50">
        <f t="shared" si="8"/>
        <v>0</v>
      </c>
    </row>
    <row r="123" spans="1:11" x14ac:dyDescent="0.25">
      <c r="A123" s="93">
        <v>0</v>
      </c>
      <c r="B123" s="53"/>
      <c r="C123" s="29"/>
      <c r="D123" s="54">
        <v>0</v>
      </c>
      <c r="E123" s="27">
        <v>55704</v>
      </c>
      <c r="F123" s="28" t="s">
        <v>193</v>
      </c>
      <c r="G123" s="29">
        <v>0</v>
      </c>
      <c r="H123" s="29">
        <v>0</v>
      </c>
      <c r="I123" s="53"/>
      <c r="J123" s="53"/>
      <c r="K123" s="50">
        <v>0</v>
      </c>
    </row>
    <row r="124" spans="1:11" x14ac:dyDescent="0.25">
      <c r="A124" s="90">
        <v>375</v>
      </c>
      <c r="B124" s="43"/>
      <c r="C124" s="29"/>
      <c r="D124" s="54">
        <f t="shared" si="9"/>
        <v>0</v>
      </c>
      <c r="E124" s="27">
        <v>55799</v>
      </c>
      <c r="F124" s="28" t="s">
        <v>194</v>
      </c>
      <c r="G124" s="29">
        <v>18950</v>
      </c>
      <c r="H124" s="29">
        <v>18950</v>
      </c>
      <c r="I124" s="53"/>
      <c r="J124" s="53"/>
      <c r="K124" s="50">
        <f t="shared" si="8"/>
        <v>0</v>
      </c>
    </row>
    <row r="125" spans="1:11" x14ac:dyDescent="0.25">
      <c r="A125" s="97"/>
      <c r="B125" s="55"/>
      <c r="C125" s="58"/>
      <c r="D125" s="56">
        <v>0</v>
      </c>
      <c r="E125" s="20">
        <v>559</v>
      </c>
      <c r="F125" s="21" t="s">
        <v>170</v>
      </c>
      <c r="G125" s="58">
        <v>0</v>
      </c>
      <c r="H125" s="58">
        <v>0</v>
      </c>
      <c r="I125" s="55"/>
      <c r="J125" s="55"/>
      <c r="K125" s="57">
        <v>0</v>
      </c>
    </row>
    <row r="126" spans="1:11" x14ac:dyDescent="0.25">
      <c r="A126" s="93">
        <v>0</v>
      </c>
      <c r="B126" s="53"/>
      <c r="C126" s="29"/>
      <c r="D126" s="54">
        <v>0</v>
      </c>
      <c r="E126" s="27">
        <v>55901</v>
      </c>
      <c r="F126" s="28" t="s">
        <v>170</v>
      </c>
      <c r="G126" s="29">
        <v>0</v>
      </c>
      <c r="H126" s="29">
        <v>0</v>
      </c>
      <c r="I126" s="53"/>
      <c r="J126" s="53"/>
      <c r="K126" s="50">
        <v>0</v>
      </c>
    </row>
    <row r="127" spans="1:11" x14ac:dyDescent="0.25">
      <c r="A127" s="22">
        <f>+A130+A133</f>
        <v>5550</v>
      </c>
      <c r="B127" s="55"/>
      <c r="C127" s="58"/>
      <c r="D127" s="56">
        <f t="shared" si="9"/>
        <v>0</v>
      </c>
      <c r="E127" s="20">
        <v>56</v>
      </c>
      <c r="F127" s="21" t="s">
        <v>58</v>
      </c>
      <c r="G127" s="22">
        <f>+G130+G133</f>
        <v>69061.210000000006</v>
      </c>
      <c r="H127" s="22">
        <f>+H130+H133</f>
        <v>69061.210000000006</v>
      </c>
      <c r="I127" s="55"/>
      <c r="J127" s="55"/>
      <c r="K127" s="57">
        <f t="shared" si="8"/>
        <v>0</v>
      </c>
    </row>
    <row r="128" spans="1:11" x14ac:dyDescent="0.25">
      <c r="A128" s="97"/>
      <c r="B128" s="55"/>
      <c r="C128" s="58"/>
      <c r="D128" s="56">
        <v>0</v>
      </c>
      <c r="E128" s="20">
        <v>561</v>
      </c>
      <c r="F128" s="21" t="s">
        <v>195</v>
      </c>
      <c r="G128" s="58">
        <v>0</v>
      </c>
      <c r="H128" s="58">
        <v>0</v>
      </c>
      <c r="I128" s="55"/>
      <c r="J128" s="55"/>
      <c r="K128" s="57">
        <v>0</v>
      </c>
    </row>
    <row r="129" spans="1:11" x14ac:dyDescent="0.25">
      <c r="A129" s="93">
        <v>0</v>
      </c>
      <c r="B129" s="53"/>
      <c r="C129" s="29"/>
      <c r="D129" s="54">
        <v>0</v>
      </c>
      <c r="E129" s="27">
        <v>56101</v>
      </c>
      <c r="F129" s="28" t="s">
        <v>196</v>
      </c>
      <c r="G129" s="29">
        <v>0</v>
      </c>
      <c r="H129" s="29">
        <v>0</v>
      </c>
      <c r="I129" s="53"/>
      <c r="J129" s="53"/>
      <c r="K129" s="50">
        <v>0</v>
      </c>
    </row>
    <row r="130" spans="1:11" x14ac:dyDescent="0.25">
      <c r="A130" s="22">
        <f>SUM(A131:A132)</f>
        <v>500</v>
      </c>
      <c r="B130" s="55"/>
      <c r="C130" s="58"/>
      <c r="D130" s="56">
        <f t="shared" si="9"/>
        <v>0</v>
      </c>
      <c r="E130" s="20">
        <v>562</v>
      </c>
      <c r="F130" s="21" t="s">
        <v>197</v>
      </c>
      <c r="G130" s="22">
        <f>SUM(G131:G132)</f>
        <v>6461.21</v>
      </c>
      <c r="H130" s="22">
        <f>SUM(H131:H132)</f>
        <v>6461.21</v>
      </c>
      <c r="I130" s="55"/>
      <c r="J130" s="55"/>
      <c r="K130" s="57">
        <f t="shared" si="8"/>
        <v>0</v>
      </c>
    </row>
    <row r="131" spans="1:11" x14ac:dyDescent="0.25">
      <c r="A131" s="93">
        <v>0</v>
      </c>
      <c r="B131" s="53"/>
      <c r="C131" s="29"/>
      <c r="D131" s="54">
        <v>0</v>
      </c>
      <c r="E131" s="59">
        <v>56201</v>
      </c>
      <c r="F131" s="28" t="s">
        <v>198</v>
      </c>
      <c r="G131" s="29">
        <v>461.21</v>
      </c>
      <c r="H131" s="29">
        <v>461.21</v>
      </c>
      <c r="I131" s="53"/>
      <c r="J131" s="53"/>
      <c r="K131" s="50">
        <f t="shared" si="8"/>
        <v>0</v>
      </c>
    </row>
    <row r="132" spans="1:11" x14ac:dyDescent="0.25">
      <c r="A132" s="90">
        <v>500</v>
      </c>
      <c r="B132" s="43"/>
      <c r="C132" s="29"/>
      <c r="D132" s="54">
        <f t="shared" si="9"/>
        <v>0</v>
      </c>
      <c r="E132" s="59">
        <v>5629501</v>
      </c>
      <c r="F132" s="28" t="s">
        <v>199</v>
      </c>
      <c r="G132" s="29">
        <v>6000</v>
      </c>
      <c r="H132" s="29">
        <v>6000</v>
      </c>
      <c r="I132" s="53"/>
      <c r="J132" s="53"/>
      <c r="K132" s="50">
        <f t="shared" si="8"/>
        <v>0</v>
      </c>
    </row>
    <row r="133" spans="1:11" x14ac:dyDescent="0.25">
      <c r="A133" s="22">
        <f>SUM(A134:A138)</f>
        <v>5050</v>
      </c>
      <c r="B133" s="55"/>
      <c r="C133" s="58"/>
      <c r="D133" s="56">
        <f t="shared" si="9"/>
        <v>0</v>
      </c>
      <c r="E133" s="20">
        <v>563</v>
      </c>
      <c r="F133" s="21" t="s">
        <v>200</v>
      </c>
      <c r="G133" s="22">
        <f>SUM(G134:G138)</f>
        <v>62600</v>
      </c>
      <c r="H133" s="22">
        <f>SUM(H134:H138)</f>
        <v>62600</v>
      </c>
      <c r="I133" s="55"/>
      <c r="J133" s="55"/>
      <c r="K133" s="57">
        <f t="shared" si="8"/>
        <v>0</v>
      </c>
    </row>
    <row r="134" spans="1:11" x14ac:dyDescent="0.25">
      <c r="A134" s="93">
        <v>0</v>
      </c>
      <c r="B134" s="53"/>
      <c r="C134" s="29"/>
      <c r="D134" s="54">
        <v>0</v>
      </c>
      <c r="E134" s="59">
        <v>56301</v>
      </c>
      <c r="F134" s="28" t="s">
        <v>201</v>
      </c>
      <c r="G134" s="29">
        <v>0</v>
      </c>
      <c r="H134" s="29">
        <v>0</v>
      </c>
      <c r="I134" s="53"/>
      <c r="J134" s="53"/>
      <c r="K134" s="50">
        <v>0</v>
      </c>
    </row>
    <row r="135" spans="1:11" x14ac:dyDescent="0.25">
      <c r="A135" s="93">
        <v>0</v>
      </c>
      <c r="B135" s="53"/>
      <c r="C135" s="29"/>
      <c r="D135" s="54">
        <v>0</v>
      </c>
      <c r="E135" s="59">
        <v>56302</v>
      </c>
      <c r="F135" s="28" t="s">
        <v>202</v>
      </c>
      <c r="G135" s="29">
        <v>0</v>
      </c>
      <c r="H135" s="29">
        <v>0</v>
      </c>
      <c r="I135" s="53"/>
      <c r="J135" s="53"/>
      <c r="K135" s="50">
        <v>0</v>
      </c>
    </row>
    <row r="136" spans="1:11" x14ac:dyDescent="0.25">
      <c r="A136" s="92">
        <v>100</v>
      </c>
      <c r="B136" s="43"/>
      <c r="C136" s="29"/>
      <c r="D136" s="54">
        <f t="shared" si="9"/>
        <v>0</v>
      </c>
      <c r="E136" s="59">
        <v>56303</v>
      </c>
      <c r="F136" s="28" t="s">
        <v>203</v>
      </c>
      <c r="G136" s="29">
        <v>1200</v>
      </c>
      <c r="H136" s="29">
        <v>1200</v>
      </c>
      <c r="I136" s="53"/>
      <c r="J136" s="53"/>
      <c r="K136" s="50">
        <f t="shared" si="8"/>
        <v>0</v>
      </c>
    </row>
    <row r="137" spans="1:11" x14ac:dyDescent="0.25">
      <c r="A137" s="92">
        <v>2450</v>
      </c>
      <c r="B137" s="43"/>
      <c r="C137" s="29"/>
      <c r="D137" s="54">
        <f t="shared" si="9"/>
        <v>0</v>
      </c>
      <c r="E137" s="59">
        <v>56304</v>
      </c>
      <c r="F137" s="28" t="s">
        <v>204</v>
      </c>
      <c r="G137" s="29">
        <v>31400</v>
      </c>
      <c r="H137" s="29">
        <v>31400</v>
      </c>
      <c r="I137" s="53"/>
      <c r="J137" s="53"/>
      <c r="K137" s="50">
        <f t="shared" si="8"/>
        <v>0</v>
      </c>
    </row>
    <row r="138" spans="1:11" x14ac:dyDescent="0.25">
      <c r="A138" s="90">
        <v>2500</v>
      </c>
      <c r="B138" s="43"/>
      <c r="C138" s="29"/>
      <c r="D138" s="54">
        <f t="shared" si="9"/>
        <v>0</v>
      </c>
      <c r="E138" s="59">
        <v>56305</v>
      </c>
      <c r="F138" s="28" t="s">
        <v>205</v>
      </c>
      <c r="G138" s="29">
        <v>30000</v>
      </c>
      <c r="H138" s="29">
        <v>30000</v>
      </c>
      <c r="I138" s="53"/>
      <c r="J138" s="53"/>
      <c r="K138" s="50">
        <f t="shared" si="8"/>
        <v>0</v>
      </c>
    </row>
    <row r="139" spans="1:11" x14ac:dyDescent="0.25">
      <c r="A139" s="22">
        <f>+A140+A151+A160+A166</f>
        <v>16620.23</v>
      </c>
      <c r="B139" s="55"/>
      <c r="C139" s="58"/>
      <c r="D139" s="56">
        <f t="shared" si="9"/>
        <v>0</v>
      </c>
      <c r="E139" s="20">
        <v>61</v>
      </c>
      <c r="F139" s="21" t="s">
        <v>206</v>
      </c>
      <c r="G139" s="22">
        <f>+G140+G151+G160+G166</f>
        <v>1434362.53</v>
      </c>
      <c r="H139" s="22">
        <f>+H140+H151+H160+H166</f>
        <v>1434362.53</v>
      </c>
      <c r="I139" s="55"/>
      <c r="J139" s="55"/>
      <c r="K139" s="57">
        <f t="shared" ref="K139:K183" si="10">+J139/H139</f>
        <v>0</v>
      </c>
    </row>
    <row r="140" spans="1:11" x14ac:dyDescent="0.25">
      <c r="A140" s="22">
        <f>SUM(A141:A150)</f>
        <v>1521.58</v>
      </c>
      <c r="B140" s="55"/>
      <c r="C140" s="58"/>
      <c r="D140" s="56">
        <f t="shared" si="9"/>
        <v>0</v>
      </c>
      <c r="E140" s="20">
        <v>611</v>
      </c>
      <c r="F140" s="21" t="s">
        <v>207</v>
      </c>
      <c r="G140" s="22">
        <f>SUM(G141:G150)</f>
        <v>158113.10999999999</v>
      </c>
      <c r="H140" s="22">
        <f>SUM(H141:H150)</f>
        <v>158113.10999999999</v>
      </c>
      <c r="I140" s="55"/>
      <c r="J140" s="55"/>
      <c r="K140" s="57">
        <f t="shared" si="10"/>
        <v>0</v>
      </c>
    </row>
    <row r="141" spans="1:11" x14ac:dyDescent="0.25">
      <c r="A141" s="90">
        <v>101.58</v>
      </c>
      <c r="B141" s="43"/>
      <c r="C141" s="29"/>
      <c r="D141" s="54">
        <f t="shared" si="9"/>
        <v>0</v>
      </c>
      <c r="E141" s="59">
        <v>61101</v>
      </c>
      <c r="F141" s="28" t="s">
        <v>208</v>
      </c>
      <c r="G141" s="29">
        <v>29321</v>
      </c>
      <c r="H141" s="29">
        <v>29321</v>
      </c>
      <c r="I141" s="53"/>
      <c r="J141" s="53"/>
      <c r="K141" s="50">
        <f t="shared" si="10"/>
        <v>0</v>
      </c>
    </row>
    <row r="142" spans="1:11" x14ac:dyDescent="0.25">
      <c r="A142" s="93">
        <v>0</v>
      </c>
      <c r="B142" s="53"/>
      <c r="C142" s="29"/>
      <c r="D142" s="54">
        <v>0</v>
      </c>
      <c r="E142" s="59">
        <v>61102</v>
      </c>
      <c r="F142" s="28" t="s">
        <v>209</v>
      </c>
      <c r="G142" s="29">
        <v>15633.25</v>
      </c>
      <c r="H142" s="29">
        <v>15633.25</v>
      </c>
      <c r="I142" s="53"/>
      <c r="J142" s="53"/>
      <c r="K142" s="50">
        <f t="shared" si="10"/>
        <v>0</v>
      </c>
    </row>
    <row r="143" spans="1:11" x14ac:dyDescent="0.25">
      <c r="A143" s="93">
        <v>0</v>
      </c>
      <c r="B143" s="53"/>
      <c r="C143" s="29"/>
      <c r="D143" s="54">
        <v>0</v>
      </c>
      <c r="E143" s="59">
        <v>61103</v>
      </c>
      <c r="F143" s="28" t="s">
        <v>210</v>
      </c>
      <c r="G143" s="29">
        <v>1090</v>
      </c>
      <c r="H143" s="29">
        <v>1090</v>
      </c>
      <c r="I143" s="53"/>
      <c r="J143" s="53"/>
      <c r="K143" s="50">
        <f t="shared" si="10"/>
        <v>0</v>
      </c>
    </row>
    <row r="144" spans="1:11" x14ac:dyDescent="0.25">
      <c r="A144" s="93">
        <v>0</v>
      </c>
      <c r="B144" s="53"/>
      <c r="C144" s="29"/>
      <c r="D144" s="54">
        <v>0</v>
      </c>
      <c r="E144" s="59">
        <v>61103</v>
      </c>
      <c r="F144" s="28" t="s">
        <v>211</v>
      </c>
      <c r="G144" s="29">
        <v>0</v>
      </c>
      <c r="H144" s="29">
        <v>0</v>
      </c>
      <c r="I144" s="53"/>
      <c r="J144" s="53"/>
      <c r="K144" s="50">
        <v>0</v>
      </c>
    </row>
    <row r="145" spans="1:11" x14ac:dyDescent="0.25">
      <c r="A145" s="90">
        <v>325</v>
      </c>
      <c r="B145" s="43"/>
      <c r="C145" s="29"/>
      <c r="D145" s="54">
        <f t="shared" si="9"/>
        <v>0</v>
      </c>
      <c r="E145" s="59">
        <v>61104</v>
      </c>
      <c r="F145" s="28" t="s">
        <v>212</v>
      </c>
      <c r="G145" s="29">
        <v>38660</v>
      </c>
      <c r="H145" s="29">
        <v>38660</v>
      </c>
      <c r="I145" s="53"/>
      <c r="J145" s="53"/>
      <c r="K145" s="50">
        <f t="shared" si="10"/>
        <v>0</v>
      </c>
    </row>
    <row r="146" spans="1:11" x14ac:dyDescent="0.25">
      <c r="A146" s="93">
        <v>0</v>
      </c>
      <c r="B146" s="53"/>
      <c r="C146" s="29"/>
      <c r="D146" s="54">
        <v>0</v>
      </c>
      <c r="E146" s="59">
        <v>61105</v>
      </c>
      <c r="F146" s="28" t="s">
        <v>213</v>
      </c>
      <c r="G146" s="29">
        <v>32500</v>
      </c>
      <c r="H146" s="29">
        <v>32500</v>
      </c>
      <c r="I146" s="53"/>
      <c r="J146" s="53"/>
      <c r="K146" s="50">
        <f t="shared" si="10"/>
        <v>0</v>
      </c>
    </row>
    <row r="147" spans="1:11" x14ac:dyDescent="0.25">
      <c r="A147" s="93">
        <v>0</v>
      </c>
      <c r="B147" s="53"/>
      <c r="C147" s="29"/>
      <c r="D147" s="54">
        <v>0</v>
      </c>
      <c r="E147" s="59">
        <v>61106</v>
      </c>
      <c r="F147" s="28" t="s">
        <v>214</v>
      </c>
      <c r="G147" s="29">
        <v>0</v>
      </c>
      <c r="H147" s="29">
        <v>0</v>
      </c>
      <c r="I147" s="53"/>
      <c r="J147" s="53"/>
      <c r="K147" s="50">
        <v>0</v>
      </c>
    </row>
    <row r="148" spans="1:11" x14ac:dyDescent="0.25">
      <c r="A148" s="93">
        <v>0</v>
      </c>
      <c r="B148" s="53"/>
      <c r="C148" s="29"/>
      <c r="D148" s="54">
        <v>0</v>
      </c>
      <c r="E148" s="59">
        <v>61107</v>
      </c>
      <c r="F148" s="28" t="s">
        <v>215</v>
      </c>
      <c r="G148" s="29">
        <v>0</v>
      </c>
      <c r="H148" s="29">
        <v>0</v>
      </c>
      <c r="I148" s="53"/>
      <c r="J148" s="53"/>
      <c r="K148" s="50">
        <v>0</v>
      </c>
    </row>
    <row r="149" spans="1:11" x14ac:dyDescent="0.25">
      <c r="A149" s="90">
        <v>1095</v>
      </c>
      <c r="B149" s="43"/>
      <c r="C149" s="29"/>
      <c r="D149" s="54">
        <f t="shared" si="9"/>
        <v>0</v>
      </c>
      <c r="E149" s="59">
        <v>61108</v>
      </c>
      <c r="F149" s="28" t="s">
        <v>216</v>
      </c>
      <c r="G149" s="29">
        <v>25440</v>
      </c>
      <c r="H149" s="29">
        <v>25440</v>
      </c>
      <c r="I149" s="53"/>
      <c r="J149" s="53"/>
      <c r="K149" s="50">
        <f t="shared" si="10"/>
        <v>0</v>
      </c>
    </row>
    <row r="150" spans="1:11" x14ac:dyDescent="0.25">
      <c r="A150" s="93">
        <v>0</v>
      </c>
      <c r="B150" s="53"/>
      <c r="C150" s="29"/>
      <c r="D150" s="54">
        <v>0</v>
      </c>
      <c r="E150" s="59">
        <v>61199</v>
      </c>
      <c r="F150" s="28" t="s">
        <v>217</v>
      </c>
      <c r="G150" s="29">
        <v>15468.86</v>
      </c>
      <c r="H150" s="29">
        <v>15468.86</v>
      </c>
      <c r="I150" s="53"/>
      <c r="J150" s="53"/>
      <c r="K150" s="50">
        <f t="shared" si="10"/>
        <v>0</v>
      </c>
    </row>
    <row r="151" spans="1:11" x14ac:dyDescent="0.25">
      <c r="A151" s="22">
        <f>SUM(A152:A154)</f>
        <v>0</v>
      </c>
      <c r="B151" s="55"/>
      <c r="C151" s="58"/>
      <c r="D151" s="56">
        <v>0</v>
      </c>
      <c r="E151" s="20">
        <v>612</v>
      </c>
      <c r="F151" s="21" t="s">
        <v>218</v>
      </c>
      <c r="G151" s="22">
        <f>SUM(G152:G154)</f>
        <v>120000</v>
      </c>
      <c r="H151" s="22">
        <f>SUM(H152:H154)</f>
        <v>120000</v>
      </c>
      <c r="I151" s="55"/>
      <c r="J151" s="55"/>
      <c r="K151" s="57">
        <f t="shared" si="10"/>
        <v>0</v>
      </c>
    </row>
    <row r="152" spans="1:11" x14ac:dyDescent="0.25">
      <c r="A152" s="93">
        <v>0</v>
      </c>
      <c r="B152" s="53"/>
      <c r="C152" s="29"/>
      <c r="D152" s="54">
        <v>0</v>
      </c>
      <c r="E152" s="59">
        <v>61201</v>
      </c>
      <c r="F152" s="28" t="s">
        <v>219</v>
      </c>
      <c r="G152" s="29">
        <v>120000</v>
      </c>
      <c r="H152" s="29">
        <v>120000</v>
      </c>
      <c r="I152" s="53"/>
      <c r="J152" s="53"/>
      <c r="K152" s="50">
        <f t="shared" si="10"/>
        <v>0</v>
      </c>
    </row>
    <row r="153" spans="1:11" x14ac:dyDescent="0.25">
      <c r="A153" s="93">
        <v>0</v>
      </c>
      <c r="B153" s="53"/>
      <c r="C153" s="29"/>
      <c r="D153" s="54">
        <v>0</v>
      </c>
      <c r="E153" s="59">
        <v>61202</v>
      </c>
      <c r="F153" s="28" t="s">
        <v>220</v>
      </c>
      <c r="G153" s="29">
        <v>0</v>
      </c>
      <c r="H153" s="29">
        <v>0</v>
      </c>
      <c r="I153" s="53"/>
      <c r="J153" s="53"/>
      <c r="K153" s="50">
        <v>0</v>
      </c>
    </row>
    <row r="154" spans="1:11" x14ac:dyDescent="0.25">
      <c r="A154" s="93">
        <v>0</v>
      </c>
      <c r="B154" s="53"/>
      <c r="C154" s="29"/>
      <c r="D154" s="54">
        <v>0</v>
      </c>
      <c r="E154" s="59">
        <v>61299</v>
      </c>
      <c r="F154" s="28" t="s">
        <v>221</v>
      </c>
      <c r="G154" s="29">
        <v>0</v>
      </c>
      <c r="H154" s="29">
        <v>0</v>
      </c>
      <c r="I154" s="53"/>
      <c r="J154" s="53"/>
      <c r="K154" s="50">
        <v>0</v>
      </c>
    </row>
    <row r="155" spans="1:11" x14ac:dyDescent="0.25">
      <c r="A155" s="58">
        <v>0</v>
      </c>
      <c r="B155" s="55"/>
      <c r="C155" s="58"/>
      <c r="D155" s="56">
        <v>0</v>
      </c>
      <c r="E155" s="20">
        <v>614</v>
      </c>
      <c r="F155" s="21" t="s">
        <v>222</v>
      </c>
      <c r="G155" s="58">
        <v>0</v>
      </c>
      <c r="H155" s="58">
        <v>0</v>
      </c>
      <c r="I155" s="55"/>
      <c r="J155" s="55"/>
      <c r="K155" s="57">
        <v>0</v>
      </c>
    </row>
    <row r="156" spans="1:11" x14ac:dyDescent="0.25">
      <c r="A156" s="93">
        <v>0</v>
      </c>
      <c r="B156" s="53"/>
      <c r="C156" s="29"/>
      <c r="D156" s="54">
        <v>0</v>
      </c>
      <c r="E156" s="59">
        <v>61401</v>
      </c>
      <c r="F156" s="28" t="s">
        <v>223</v>
      </c>
      <c r="G156" s="29">
        <v>0</v>
      </c>
      <c r="H156" s="29">
        <v>0</v>
      </c>
      <c r="I156" s="53"/>
      <c r="J156" s="53"/>
      <c r="K156" s="50">
        <v>0</v>
      </c>
    </row>
    <row r="157" spans="1:11" x14ac:dyDescent="0.25">
      <c r="A157" s="93">
        <v>0</v>
      </c>
      <c r="B157" s="53"/>
      <c r="C157" s="29"/>
      <c r="D157" s="54">
        <v>0</v>
      </c>
      <c r="E157" s="59">
        <v>61402</v>
      </c>
      <c r="F157" s="28" t="s">
        <v>224</v>
      </c>
      <c r="G157" s="29">
        <v>0</v>
      </c>
      <c r="H157" s="29">
        <v>0</v>
      </c>
      <c r="I157" s="53"/>
      <c r="J157" s="53"/>
      <c r="K157" s="50">
        <v>0</v>
      </c>
    </row>
    <row r="158" spans="1:11" x14ac:dyDescent="0.25">
      <c r="A158" s="93">
        <v>0</v>
      </c>
      <c r="B158" s="53"/>
      <c r="C158" s="29"/>
      <c r="D158" s="54">
        <v>0</v>
      </c>
      <c r="E158" s="59">
        <v>61403</v>
      </c>
      <c r="F158" s="28" t="s">
        <v>225</v>
      </c>
      <c r="G158" s="29">
        <v>0</v>
      </c>
      <c r="H158" s="29">
        <v>0</v>
      </c>
      <c r="I158" s="53"/>
      <c r="J158" s="53"/>
      <c r="K158" s="50">
        <v>0</v>
      </c>
    </row>
    <row r="159" spans="1:11" x14ac:dyDescent="0.25">
      <c r="A159" s="93">
        <v>0</v>
      </c>
      <c r="B159" s="53"/>
      <c r="C159" s="29"/>
      <c r="D159" s="54">
        <v>0</v>
      </c>
      <c r="E159" s="59">
        <v>61499</v>
      </c>
      <c r="F159" s="28" t="s">
        <v>226</v>
      </c>
      <c r="G159" s="29">
        <v>0</v>
      </c>
      <c r="H159" s="29">
        <v>0</v>
      </c>
      <c r="I159" s="53"/>
      <c r="J159" s="53"/>
      <c r="K159" s="50">
        <v>0</v>
      </c>
    </row>
    <row r="160" spans="1:11" x14ac:dyDescent="0.25">
      <c r="A160" s="22">
        <f>SUM(A161:A165)</f>
        <v>0</v>
      </c>
      <c r="B160" s="55"/>
      <c r="C160" s="58"/>
      <c r="D160" s="56">
        <v>0</v>
      </c>
      <c r="E160" s="20">
        <v>615</v>
      </c>
      <c r="F160" s="21" t="s">
        <v>227</v>
      </c>
      <c r="G160" s="22">
        <f>SUM(G161:G165)</f>
        <v>80016.399999999994</v>
      </c>
      <c r="H160" s="22">
        <f>SUM(H161:H165)</f>
        <v>80016.399999999994</v>
      </c>
      <c r="I160" s="55"/>
      <c r="J160" s="55"/>
      <c r="K160" s="57">
        <f t="shared" si="10"/>
        <v>0</v>
      </c>
    </row>
    <row r="161" spans="1:11" x14ac:dyDescent="0.25">
      <c r="A161" s="93">
        <v>0</v>
      </c>
      <c r="B161" s="53"/>
      <c r="C161" s="29"/>
      <c r="D161" s="54">
        <v>0</v>
      </c>
      <c r="E161" s="59">
        <v>61501</v>
      </c>
      <c r="F161" s="28" t="s">
        <v>228</v>
      </c>
      <c r="G161" s="29">
        <v>0</v>
      </c>
      <c r="H161" s="29">
        <v>0</v>
      </c>
      <c r="I161" s="53"/>
      <c r="J161" s="53"/>
      <c r="K161" s="50">
        <v>0</v>
      </c>
    </row>
    <row r="162" spans="1:11" x14ac:dyDescent="0.25">
      <c r="A162" s="93">
        <v>0</v>
      </c>
      <c r="B162" s="53"/>
      <c r="C162" s="29"/>
      <c r="D162" s="54">
        <v>0</v>
      </c>
      <c r="E162" s="59">
        <v>61502</v>
      </c>
      <c r="F162" s="28" t="s">
        <v>229</v>
      </c>
      <c r="G162" s="29">
        <v>0</v>
      </c>
      <c r="H162" s="29">
        <v>0</v>
      </c>
      <c r="I162" s="53"/>
      <c r="J162" s="53"/>
      <c r="K162" s="50">
        <v>0</v>
      </c>
    </row>
    <row r="163" spans="1:11" x14ac:dyDescent="0.25">
      <c r="A163" s="93">
        <v>0</v>
      </c>
      <c r="B163" s="53"/>
      <c r="C163" s="29"/>
      <c r="D163" s="54">
        <v>0</v>
      </c>
      <c r="E163" s="59">
        <v>61503</v>
      </c>
      <c r="F163" s="28" t="s">
        <v>230</v>
      </c>
      <c r="G163" s="29">
        <v>0</v>
      </c>
      <c r="H163" s="29">
        <v>0</v>
      </c>
      <c r="I163" s="53"/>
      <c r="J163" s="53"/>
      <c r="K163" s="50">
        <v>0</v>
      </c>
    </row>
    <row r="164" spans="1:11" x14ac:dyDescent="0.25">
      <c r="A164" s="93">
        <v>0</v>
      </c>
      <c r="B164" s="53"/>
      <c r="C164" s="29"/>
      <c r="D164" s="54">
        <v>0</v>
      </c>
      <c r="E164" s="59">
        <v>61599</v>
      </c>
      <c r="F164" s="28" t="s">
        <v>231</v>
      </c>
      <c r="G164" s="29">
        <v>80016.399999999994</v>
      </c>
      <c r="H164" s="29">
        <v>80016.399999999994</v>
      </c>
      <c r="I164" s="53"/>
      <c r="J164" s="53"/>
      <c r="K164" s="50">
        <f t="shared" si="10"/>
        <v>0</v>
      </c>
    </row>
    <row r="165" spans="1:11" x14ac:dyDescent="0.25">
      <c r="A165" s="93">
        <v>0</v>
      </c>
      <c r="B165" s="53"/>
      <c r="C165" s="29"/>
      <c r="D165" s="54">
        <v>0</v>
      </c>
      <c r="E165" s="59">
        <v>61201</v>
      </c>
      <c r="F165" s="28" t="s">
        <v>219</v>
      </c>
      <c r="G165" s="29">
        <v>0</v>
      </c>
      <c r="H165" s="29">
        <v>0</v>
      </c>
      <c r="I165" s="53"/>
      <c r="J165" s="53"/>
      <c r="K165" s="50">
        <v>0</v>
      </c>
    </row>
    <row r="166" spans="1:11" x14ac:dyDescent="0.25">
      <c r="A166" s="22">
        <f>SUM(A167:A175)</f>
        <v>15098.65</v>
      </c>
      <c r="B166" s="55"/>
      <c r="C166" s="58"/>
      <c r="D166" s="56">
        <v>0</v>
      </c>
      <c r="E166" s="20">
        <v>616</v>
      </c>
      <c r="F166" s="21" t="s">
        <v>232</v>
      </c>
      <c r="G166" s="22">
        <f>SUM(G167:G175)</f>
        <v>1076233.02</v>
      </c>
      <c r="H166" s="22">
        <f>SUM(H167:H175)</f>
        <v>1076233.02</v>
      </c>
      <c r="I166" s="55"/>
      <c r="J166" s="55"/>
      <c r="K166" s="57">
        <f t="shared" si="10"/>
        <v>0</v>
      </c>
    </row>
    <row r="167" spans="1:11" x14ac:dyDescent="0.25">
      <c r="A167" s="93">
        <v>0</v>
      </c>
      <c r="B167" s="53"/>
      <c r="C167" s="29"/>
      <c r="D167" s="54">
        <v>0</v>
      </c>
      <c r="E167" s="59">
        <v>61601</v>
      </c>
      <c r="F167" s="28" t="s">
        <v>233</v>
      </c>
      <c r="G167" s="29">
        <v>0</v>
      </c>
      <c r="H167" s="29">
        <v>0</v>
      </c>
      <c r="I167" s="53"/>
      <c r="J167" s="53"/>
      <c r="K167" s="50">
        <v>0</v>
      </c>
    </row>
    <row r="168" spans="1:11" x14ac:dyDescent="0.25">
      <c r="A168" s="93">
        <v>0</v>
      </c>
      <c r="B168" s="53"/>
      <c r="C168" s="29"/>
      <c r="D168" s="54">
        <v>0</v>
      </c>
      <c r="E168" s="59">
        <v>61602</v>
      </c>
      <c r="F168" s="28" t="s">
        <v>234</v>
      </c>
      <c r="G168" s="29">
        <v>0</v>
      </c>
      <c r="H168" s="29">
        <v>0</v>
      </c>
      <c r="I168" s="53"/>
      <c r="J168" s="53"/>
      <c r="K168" s="50">
        <v>0</v>
      </c>
    </row>
    <row r="169" spans="1:11" x14ac:dyDescent="0.25">
      <c r="A169" s="93">
        <v>0</v>
      </c>
      <c r="B169" s="53"/>
      <c r="C169" s="29"/>
      <c r="D169" s="54">
        <v>0</v>
      </c>
      <c r="E169" s="59">
        <v>61603</v>
      </c>
      <c r="F169" s="28" t="s">
        <v>235</v>
      </c>
      <c r="G169" s="29">
        <v>0</v>
      </c>
      <c r="H169" s="29">
        <v>0</v>
      </c>
      <c r="I169" s="53"/>
      <c r="J169" s="53"/>
      <c r="K169" s="50">
        <v>0</v>
      </c>
    </row>
    <row r="170" spans="1:11" x14ac:dyDescent="0.25">
      <c r="A170" s="93">
        <v>0</v>
      </c>
      <c r="B170" s="53"/>
      <c r="C170" s="29"/>
      <c r="D170" s="54">
        <v>0</v>
      </c>
      <c r="E170" s="59">
        <v>61604</v>
      </c>
      <c r="F170" s="28" t="s">
        <v>236</v>
      </c>
      <c r="G170" s="29">
        <v>0</v>
      </c>
      <c r="H170" s="29">
        <v>0</v>
      </c>
      <c r="I170" s="53"/>
      <c r="J170" s="53"/>
      <c r="K170" s="50">
        <v>0</v>
      </c>
    </row>
    <row r="171" spans="1:11" x14ac:dyDescent="0.25">
      <c r="A171" s="93">
        <v>0</v>
      </c>
      <c r="B171" s="53"/>
      <c r="C171" s="29"/>
      <c r="D171" s="54">
        <v>0</v>
      </c>
      <c r="E171" s="59">
        <v>61605</v>
      </c>
      <c r="F171" s="28" t="s">
        <v>237</v>
      </c>
      <c r="G171" s="29">
        <v>0</v>
      </c>
      <c r="H171" s="29">
        <v>0</v>
      </c>
      <c r="I171" s="53"/>
      <c r="J171" s="53"/>
      <c r="K171" s="50">
        <v>0</v>
      </c>
    </row>
    <row r="172" spans="1:11" x14ac:dyDescent="0.25">
      <c r="A172" s="93">
        <v>0</v>
      </c>
      <c r="B172" s="53"/>
      <c r="C172" s="29"/>
      <c r="D172" s="54">
        <v>0</v>
      </c>
      <c r="E172" s="59">
        <v>61606</v>
      </c>
      <c r="F172" s="28" t="s">
        <v>238</v>
      </c>
      <c r="G172" s="29">
        <v>0</v>
      </c>
      <c r="H172" s="29">
        <v>0</v>
      </c>
      <c r="I172" s="53"/>
      <c r="J172" s="53"/>
      <c r="K172" s="50">
        <v>0</v>
      </c>
    </row>
    <row r="173" spans="1:11" x14ac:dyDescent="0.25">
      <c r="A173" s="93">
        <v>0</v>
      </c>
      <c r="B173" s="53"/>
      <c r="C173" s="29"/>
      <c r="D173" s="54">
        <v>0</v>
      </c>
      <c r="E173" s="59">
        <v>61607</v>
      </c>
      <c r="F173" s="28" t="s">
        <v>239</v>
      </c>
      <c r="G173" s="29">
        <v>0</v>
      </c>
      <c r="H173" s="29">
        <v>0</v>
      </c>
      <c r="I173" s="53"/>
      <c r="J173" s="53"/>
      <c r="K173" s="50">
        <v>0</v>
      </c>
    </row>
    <row r="174" spans="1:11" x14ac:dyDescent="0.25">
      <c r="A174" s="93">
        <v>0</v>
      </c>
      <c r="B174" s="53"/>
      <c r="C174" s="29"/>
      <c r="D174" s="54">
        <v>0</v>
      </c>
      <c r="E174" s="59">
        <v>61608</v>
      </c>
      <c r="F174" s="28" t="s">
        <v>240</v>
      </c>
      <c r="G174" s="29">
        <v>0</v>
      </c>
      <c r="H174" s="29">
        <v>0</v>
      </c>
      <c r="I174" s="53"/>
      <c r="J174" s="53"/>
      <c r="K174" s="50">
        <v>0</v>
      </c>
    </row>
    <row r="175" spans="1:11" x14ac:dyDescent="0.25">
      <c r="A175" s="90">
        <v>15098.65</v>
      </c>
      <c r="B175" s="43"/>
      <c r="C175" s="29"/>
      <c r="D175" s="54">
        <f t="shared" ref="D175:D183" si="11">+C175/A175</f>
        <v>0</v>
      </c>
      <c r="E175" s="59">
        <v>61699</v>
      </c>
      <c r="F175" s="28" t="s">
        <v>241</v>
      </c>
      <c r="G175" s="29">
        <v>1076233.02</v>
      </c>
      <c r="H175" s="29">
        <v>1076233.02</v>
      </c>
      <c r="I175" s="53"/>
      <c r="J175" s="53"/>
      <c r="K175" s="50">
        <f t="shared" si="10"/>
        <v>0</v>
      </c>
    </row>
    <row r="176" spans="1:11" x14ac:dyDescent="0.25">
      <c r="A176" s="22">
        <f>+A177</f>
        <v>1309611.3999999999</v>
      </c>
      <c r="B176" s="55"/>
      <c r="C176" s="58"/>
      <c r="D176" s="56">
        <f t="shared" si="11"/>
        <v>0</v>
      </c>
      <c r="E176" s="20">
        <v>71</v>
      </c>
      <c r="F176" s="21" t="s">
        <v>242</v>
      </c>
      <c r="G176" s="22">
        <f>+G177</f>
        <v>1575377.94</v>
      </c>
      <c r="H176" s="22">
        <f>+H177</f>
        <v>1575377.94</v>
      </c>
      <c r="I176" s="55"/>
      <c r="J176" s="55"/>
      <c r="K176" s="57">
        <f t="shared" si="10"/>
        <v>0</v>
      </c>
    </row>
    <row r="177" spans="1:11" x14ac:dyDescent="0.25">
      <c r="A177" s="22">
        <f>SUM(A178:A179)</f>
        <v>1309611.3999999999</v>
      </c>
      <c r="B177" s="55"/>
      <c r="C177" s="58"/>
      <c r="D177" s="56">
        <f t="shared" si="11"/>
        <v>0</v>
      </c>
      <c r="E177" s="20">
        <v>713</v>
      </c>
      <c r="F177" s="20" t="s">
        <v>243</v>
      </c>
      <c r="G177" s="22">
        <f>SUM(G178:G179)</f>
        <v>1575377.94</v>
      </c>
      <c r="H177" s="22">
        <f>SUM(H178:H179)</f>
        <v>1575377.94</v>
      </c>
      <c r="I177" s="55"/>
      <c r="J177" s="55"/>
      <c r="K177" s="57">
        <f t="shared" si="10"/>
        <v>0</v>
      </c>
    </row>
    <row r="178" spans="1:11" x14ac:dyDescent="0.25">
      <c r="A178" s="92">
        <v>1296042.99</v>
      </c>
      <c r="B178" s="43"/>
      <c r="C178" s="29"/>
      <c r="D178" s="54">
        <f t="shared" si="11"/>
        <v>0</v>
      </c>
      <c r="E178" s="59">
        <v>71304</v>
      </c>
      <c r="F178" s="28" t="s">
        <v>244</v>
      </c>
      <c r="G178" s="29">
        <v>1412556.98</v>
      </c>
      <c r="H178" s="29">
        <v>1412556.98</v>
      </c>
      <c r="I178" s="53"/>
      <c r="J178" s="53"/>
      <c r="K178" s="50">
        <f t="shared" si="10"/>
        <v>0</v>
      </c>
    </row>
    <row r="179" spans="1:11" x14ac:dyDescent="0.25">
      <c r="A179" s="90">
        <v>13568.41</v>
      </c>
      <c r="B179" s="43"/>
      <c r="C179" s="29"/>
      <c r="D179" s="54">
        <f t="shared" si="11"/>
        <v>0</v>
      </c>
      <c r="E179" s="59">
        <v>71307</v>
      </c>
      <c r="F179" s="28" t="s">
        <v>179</v>
      </c>
      <c r="G179" s="29">
        <v>162820.96</v>
      </c>
      <c r="H179" s="29">
        <v>162820.96</v>
      </c>
      <c r="I179" s="53"/>
      <c r="J179" s="53"/>
      <c r="K179" s="50">
        <f t="shared" si="10"/>
        <v>0</v>
      </c>
    </row>
    <row r="180" spans="1:11" x14ac:dyDescent="0.25">
      <c r="A180" s="58">
        <v>0</v>
      </c>
      <c r="B180" s="55"/>
      <c r="C180" s="58"/>
      <c r="D180" s="56">
        <v>0</v>
      </c>
      <c r="E180" s="20">
        <v>72</v>
      </c>
      <c r="F180" s="20" t="s">
        <v>245</v>
      </c>
      <c r="G180" s="58">
        <v>0</v>
      </c>
      <c r="H180" s="58">
        <v>0</v>
      </c>
      <c r="I180" s="55"/>
      <c r="J180" s="55"/>
      <c r="K180" s="57">
        <v>0</v>
      </c>
    </row>
    <row r="181" spans="1:11" x14ac:dyDescent="0.25">
      <c r="A181" s="58">
        <v>0</v>
      </c>
      <c r="B181" s="55"/>
      <c r="C181" s="58"/>
      <c r="D181" s="56">
        <v>0</v>
      </c>
      <c r="E181" s="60">
        <v>721</v>
      </c>
      <c r="F181" s="60" t="s">
        <v>246</v>
      </c>
      <c r="G181" s="58">
        <v>0</v>
      </c>
      <c r="H181" s="58">
        <v>0</v>
      </c>
      <c r="I181" s="55"/>
      <c r="J181" s="55"/>
      <c r="K181" s="57">
        <v>0</v>
      </c>
    </row>
    <row r="182" spans="1:11" x14ac:dyDescent="0.25">
      <c r="A182" s="36">
        <v>0</v>
      </c>
      <c r="B182" s="53"/>
      <c r="C182" s="29"/>
      <c r="D182" s="54">
        <v>0</v>
      </c>
      <c r="E182" s="59">
        <v>72101</v>
      </c>
      <c r="F182" s="28" t="s">
        <v>246</v>
      </c>
      <c r="G182" s="29">
        <v>0</v>
      </c>
      <c r="H182" s="29">
        <v>0</v>
      </c>
      <c r="I182" s="53"/>
      <c r="J182" s="53"/>
      <c r="K182" s="50">
        <v>0</v>
      </c>
    </row>
    <row r="183" spans="1:11" x14ac:dyDescent="0.25">
      <c r="A183" s="61">
        <f>+A10+A37+A101+A127+A139+A176</f>
        <v>1657028.4899999998</v>
      </c>
      <c r="B183" s="55"/>
      <c r="C183" s="58"/>
      <c r="D183" s="62">
        <f t="shared" si="11"/>
        <v>0</v>
      </c>
      <c r="E183" s="20"/>
      <c r="F183" s="21" t="s">
        <v>247</v>
      </c>
      <c r="G183" s="63"/>
      <c r="H183" s="61">
        <f>+H10+H37+H101+H127+H139+H176</f>
        <v>7208543.6100000013</v>
      </c>
      <c r="I183" s="55"/>
      <c r="J183" s="55"/>
      <c r="K183" s="24">
        <f t="shared" si="10"/>
        <v>0</v>
      </c>
    </row>
    <row r="185" spans="1:11" x14ac:dyDescent="0.25">
      <c r="A185" t="s">
        <v>249</v>
      </c>
    </row>
    <row r="186" spans="1:11" x14ac:dyDescent="0.25">
      <c r="A186" s="5"/>
    </row>
  </sheetData>
  <mergeCells count="8">
    <mergeCell ref="A8:D8"/>
    <mergeCell ref="H8:K8"/>
    <mergeCell ref="A1:K1"/>
    <mergeCell ref="A2:K2"/>
    <mergeCell ref="A3:K3"/>
    <mergeCell ref="A4:K4"/>
    <mergeCell ref="A5:K5"/>
    <mergeCell ref="A6:K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tabSelected="1" workbookViewId="0">
      <selection activeCell="B20" sqref="B20"/>
    </sheetView>
  </sheetViews>
  <sheetFormatPr baseColWidth="10" defaultRowHeight="15" x14ac:dyDescent="0.25"/>
  <cols>
    <col min="1" max="1" width="9.140625" customWidth="1"/>
    <col min="2" max="2" width="37.140625" customWidth="1"/>
    <col min="3" max="3" width="12.7109375" customWidth="1"/>
    <col min="4" max="4" width="13.28515625" customWidth="1"/>
    <col min="6" max="6" width="14.140625" customWidth="1"/>
    <col min="7" max="7" width="12.42578125" customWidth="1"/>
    <col min="8" max="8" width="13" customWidth="1"/>
    <col min="9" max="10" width="14.140625" bestFit="1" customWidth="1"/>
    <col min="11" max="11" width="13" customWidth="1"/>
    <col min="12" max="12" width="14.5703125" customWidth="1"/>
    <col min="13" max="14" width="12.5703125" bestFit="1" customWidth="1"/>
    <col min="15" max="16" width="14.140625" bestFit="1" customWidth="1"/>
    <col min="17" max="17" width="13.85546875" customWidth="1"/>
  </cols>
  <sheetData>
    <row r="1" spans="1:17" x14ac:dyDescent="0.25">
      <c r="A1" t="s">
        <v>1</v>
      </c>
    </row>
    <row r="2" spans="1:17" x14ac:dyDescent="0.25">
      <c r="A2" t="s">
        <v>19</v>
      </c>
    </row>
    <row r="3" spans="1:17" ht="15.75" thickBot="1" x14ac:dyDescent="0.3"/>
    <row r="4" spans="1:17" ht="15.75" thickBot="1" x14ac:dyDescent="0.3">
      <c r="A4" s="110" t="s">
        <v>2</v>
      </c>
      <c r="B4" s="110" t="s">
        <v>3</v>
      </c>
      <c r="C4" s="108" t="s">
        <v>4</v>
      </c>
      <c r="D4" s="108"/>
      <c r="E4" s="109"/>
      <c r="F4" s="107" t="s">
        <v>5</v>
      </c>
      <c r="G4" s="108"/>
      <c r="H4" s="109"/>
      <c r="I4" s="107" t="s">
        <v>6</v>
      </c>
      <c r="J4" s="108"/>
      <c r="K4" s="109"/>
      <c r="L4" s="107" t="s">
        <v>7</v>
      </c>
      <c r="M4" s="108"/>
      <c r="N4" s="109"/>
      <c r="O4" s="107" t="s">
        <v>8</v>
      </c>
      <c r="P4" s="108"/>
      <c r="Q4" s="109"/>
    </row>
    <row r="5" spans="1:17" ht="15.75" thickBot="1" x14ac:dyDescent="0.3">
      <c r="A5" s="111"/>
      <c r="B5" s="111"/>
      <c r="C5" s="1" t="s">
        <v>9</v>
      </c>
      <c r="D5" s="2" t="s">
        <v>10</v>
      </c>
      <c r="E5" s="2" t="s">
        <v>11</v>
      </c>
      <c r="F5" s="3" t="s">
        <v>9</v>
      </c>
      <c r="G5" s="2" t="s">
        <v>10</v>
      </c>
      <c r="H5" s="2" t="s">
        <v>11</v>
      </c>
      <c r="I5" s="3" t="s">
        <v>9</v>
      </c>
      <c r="J5" s="2" t="s">
        <v>10</v>
      </c>
      <c r="K5" s="2" t="s">
        <v>11</v>
      </c>
      <c r="L5" s="2" t="s">
        <v>9</v>
      </c>
      <c r="M5" s="2" t="s">
        <v>10</v>
      </c>
      <c r="N5" s="2" t="s">
        <v>11</v>
      </c>
      <c r="O5" s="2" t="s">
        <v>9</v>
      </c>
      <c r="P5" s="2" t="s">
        <v>10</v>
      </c>
      <c r="Q5" s="2" t="s">
        <v>11</v>
      </c>
    </row>
    <row r="7" spans="1:17" x14ac:dyDescent="0.25">
      <c r="A7" s="4">
        <v>51</v>
      </c>
      <c r="B7" t="s">
        <v>12</v>
      </c>
      <c r="C7" s="5">
        <v>414956.15</v>
      </c>
      <c r="D7" s="5">
        <v>395214.97</v>
      </c>
      <c r="E7" s="5">
        <f>+C7-D7</f>
        <v>19741.180000000051</v>
      </c>
      <c r="F7" s="5">
        <v>449500.57</v>
      </c>
      <c r="G7" s="5">
        <v>432108.05</v>
      </c>
      <c r="H7" s="5">
        <f>+F7-G7</f>
        <v>17392.520000000019</v>
      </c>
      <c r="I7" s="5">
        <v>452831.71</v>
      </c>
      <c r="J7" s="5">
        <v>435516.73</v>
      </c>
      <c r="K7" s="5">
        <f>+I7-J7</f>
        <v>17314.98000000004</v>
      </c>
      <c r="L7" s="5">
        <v>605036.47</v>
      </c>
      <c r="M7" s="5">
        <v>313629.48</v>
      </c>
      <c r="N7" s="5">
        <f>+L7-M7</f>
        <v>291406.99</v>
      </c>
      <c r="O7" s="5">
        <f>+C7+F7+I7+L7</f>
        <v>1922324.9</v>
      </c>
      <c r="P7" s="5">
        <f>+D7+G7+J7+M7</f>
        <v>1576469.23</v>
      </c>
      <c r="Q7" s="5">
        <f>+E7+H7+K7+N7</f>
        <v>345855.6700000001</v>
      </c>
    </row>
    <row r="8" spans="1:17" x14ac:dyDescent="0.25">
      <c r="A8" s="4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spans="1:17" x14ac:dyDescent="0.25">
      <c r="A9" s="4">
        <v>54</v>
      </c>
      <c r="B9" t="s">
        <v>13</v>
      </c>
      <c r="C9" s="5">
        <v>279267.40000000002</v>
      </c>
      <c r="D9" s="5">
        <v>231001.96</v>
      </c>
      <c r="E9" s="5">
        <f>+C9-D9</f>
        <v>48265.440000000031</v>
      </c>
      <c r="F9" s="5">
        <v>488043.3</v>
      </c>
      <c r="G9" s="5">
        <v>402736.36</v>
      </c>
      <c r="H9" s="5">
        <f t="shared" ref="H9:H17" si="0">+F9-G9</f>
        <v>85306.94</v>
      </c>
      <c r="I9" s="5">
        <v>528479.76</v>
      </c>
      <c r="J9" s="5">
        <v>452861.87</v>
      </c>
      <c r="K9" s="5">
        <f t="shared" ref="K9:K17" si="1">+I9-J9</f>
        <v>75617.890000000014</v>
      </c>
      <c r="L9" s="5">
        <v>413273.92</v>
      </c>
      <c r="M9" s="5">
        <v>279341.75</v>
      </c>
      <c r="N9" s="5">
        <f t="shared" ref="N9:N17" si="2">+L9-M9</f>
        <v>133932.16999999998</v>
      </c>
      <c r="O9" s="5">
        <f t="shared" ref="O9:Q17" si="3">+C9+F9+I9+L9</f>
        <v>1709064.38</v>
      </c>
      <c r="P9" s="5">
        <f t="shared" si="3"/>
        <v>1365941.94</v>
      </c>
      <c r="Q9" s="5">
        <f t="shared" si="3"/>
        <v>343122.44000000006</v>
      </c>
    </row>
    <row r="10" spans="1:17" x14ac:dyDescent="0.25">
      <c r="A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1:17" x14ac:dyDescent="0.25">
      <c r="A11" s="4">
        <v>55</v>
      </c>
      <c r="B11" t="s">
        <v>14</v>
      </c>
      <c r="C11" s="5">
        <v>48242.12</v>
      </c>
      <c r="D11" s="5">
        <v>43676.51</v>
      </c>
      <c r="E11" s="5">
        <f t="shared" ref="E11:E17" si="4">+C11-D11</f>
        <v>4565.6100000000006</v>
      </c>
      <c r="F11" s="5">
        <v>54071.65</v>
      </c>
      <c r="G11" s="5">
        <v>49447.75</v>
      </c>
      <c r="H11" s="5">
        <f t="shared" si="0"/>
        <v>4623.9000000000015</v>
      </c>
      <c r="I11" s="5">
        <v>91949.64</v>
      </c>
      <c r="J11" s="5">
        <v>85210.18</v>
      </c>
      <c r="K11" s="5">
        <f t="shared" si="1"/>
        <v>6739.4600000000064</v>
      </c>
      <c r="L11" s="5">
        <v>46151.06</v>
      </c>
      <c r="M11" s="5">
        <v>34689.25</v>
      </c>
      <c r="N11" s="5">
        <f t="shared" si="2"/>
        <v>11461.809999999998</v>
      </c>
      <c r="O11" s="5">
        <f t="shared" si="3"/>
        <v>240414.47</v>
      </c>
      <c r="P11" s="5">
        <f t="shared" si="3"/>
        <v>213023.69</v>
      </c>
      <c r="Q11" s="5">
        <f t="shared" si="3"/>
        <v>27390.780000000006</v>
      </c>
    </row>
    <row r="12" spans="1:17" x14ac:dyDescent="0.25">
      <c r="A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1:17" x14ac:dyDescent="0.25">
      <c r="A13" s="4">
        <v>56</v>
      </c>
      <c r="B13" t="s">
        <v>15</v>
      </c>
      <c r="C13" s="5">
        <v>5921.21</v>
      </c>
      <c r="D13" s="5">
        <v>5486.21</v>
      </c>
      <c r="E13" s="5">
        <f t="shared" si="4"/>
        <v>435</v>
      </c>
      <c r="F13" s="5">
        <v>12626.05</v>
      </c>
      <c r="G13" s="5">
        <v>12156.05</v>
      </c>
      <c r="H13" s="5">
        <f t="shared" si="0"/>
        <v>470</v>
      </c>
      <c r="I13" s="5">
        <v>13018.64</v>
      </c>
      <c r="J13" s="5">
        <v>11654.63</v>
      </c>
      <c r="K13" s="5">
        <f t="shared" si="1"/>
        <v>1364.0100000000002</v>
      </c>
      <c r="L13" s="5">
        <v>22314.73</v>
      </c>
      <c r="M13" s="5">
        <v>13191.82</v>
      </c>
      <c r="N13" s="5">
        <f t="shared" si="2"/>
        <v>9122.91</v>
      </c>
      <c r="O13" s="5">
        <f t="shared" si="3"/>
        <v>53880.63</v>
      </c>
      <c r="P13" s="5">
        <f t="shared" si="3"/>
        <v>42488.71</v>
      </c>
      <c r="Q13" s="5">
        <f t="shared" si="3"/>
        <v>11391.92</v>
      </c>
    </row>
    <row r="14" spans="1:17" x14ac:dyDescent="0.25">
      <c r="A14" s="4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</row>
    <row r="15" spans="1:17" x14ac:dyDescent="0.25">
      <c r="A15" s="4">
        <v>61</v>
      </c>
      <c r="B15" t="s">
        <v>16</v>
      </c>
      <c r="C15" s="5">
        <v>8065.19</v>
      </c>
      <c r="D15" s="5">
        <v>7190.47</v>
      </c>
      <c r="E15" s="5">
        <f t="shared" si="4"/>
        <v>874.71999999999935</v>
      </c>
      <c r="F15" s="5">
        <v>88319.03</v>
      </c>
      <c r="G15" s="5">
        <v>42716.52</v>
      </c>
      <c r="H15" s="5">
        <f t="shared" si="0"/>
        <v>45602.51</v>
      </c>
      <c r="I15" s="5">
        <v>57843.69</v>
      </c>
      <c r="J15" s="5">
        <v>23021.65</v>
      </c>
      <c r="K15" s="5">
        <f t="shared" si="1"/>
        <v>34822.04</v>
      </c>
      <c r="L15" s="5">
        <v>389858.7</v>
      </c>
      <c r="M15" s="5">
        <v>59942.18</v>
      </c>
      <c r="N15" s="5">
        <f t="shared" si="2"/>
        <v>329916.52</v>
      </c>
      <c r="O15" s="5">
        <f t="shared" si="3"/>
        <v>544086.61</v>
      </c>
      <c r="P15" s="5">
        <f t="shared" si="3"/>
        <v>132870.82</v>
      </c>
      <c r="Q15" s="5">
        <f t="shared" si="3"/>
        <v>411215.79000000004</v>
      </c>
    </row>
    <row r="16" spans="1:17" x14ac:dyDescent="0.25">
      <c r="A16" s="4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</row>
    <row r="17" spans="1:17" x14ac:dyDescent="0.25">
      <c r="A17" s="4">
        <v>71</v>
      </c>
      <c r="B17" t="s">
        <v>17</v>
      </c>
      <c r="C17" s="5">
        <v>42702.85</v>
      </c>
      <c r="D17" s="5">
        <v>42702.85</v>
      </c>
      <c r="E17" s="5">
        <f t="shared" si="4"/>
        <v>0</v>
      </c>
      <c r="F17" s="5">
        <v>42977.27</v>
      </c>
      <c r="G17" s="5">
        <v>42977.27</v>
      </c>
      <c r="H17" s="5">
        <f t="shared" si="0"/>
        <v>0</v>
      </c>
      <c r="I17" s="5">
        <v>1468748.05</v>
      </c>
      <c r="J17" s="5">
        <v>1448792.08</v>
      </c>
      <c r="K17" s="5">
        <f t="shared" si="1"/>
        <v>19955.969999999972</v>
      </c>
      <c r="L17" s="5">
        <v>69507.399999999994</v>
      </c>
      <c r="M17" s="5">
        <v>61257.760000000002</v>
      </c>
      <c r="N17" s="5">
        <f t="shared" si="2"/>
        <v>8249.6399999999921</v>
      </c>
      <c r="O17" s="5">
        <f t="shared" si="3"/>
        <v>1623935.5699999998</v>
      </c>
      <c r="P17" s="5">
        <f t="shared" si="3"/>
        <v>1595729.9600000002</v>
      </c>
      <c r="Q17" s="5">
        <f t="shared" si="3"/>
        <v>28205.609999999964</v>
      </c>
    </row>
    <row r="18" spans="1:17" x14ac:dyDescent="0.25">
      <c r="A18" s="4"/>
      <c r="K18" s="5"/>
    </row>
    <row r="19" spans="1:17" x14ac:dyDescent="0.25">
      <c r="A19" s="4"/>
      <c r="B19" t="s">
        <v>18</v>
      </c>
      <c r="C19" s="5">
        <f>SUM(C7:C17)</f>
        <v>799154.91999999993</v>
      </c>
      <c r="D19" s="5">
        <f t="shared" ref="D19:Q19" si="5">SUM(D7:D17)</f>
        <v>725272.96999999986</v>
      </c>
      <c r="E19" s="5">
        <f t="shared" si="5"/>
        <v>73881.950000000084</v>
      </c>
      <c r="F19" s="5">
        <f t="shared" si="5"/>
        <v>1135537.8700000001</v>
      </c>
      <c r="G19" s="5">
        <f t="shared" si="5"/>
        <v>982142</v>
      </c>
      <c r="H19" s="5">
        <f t="shared" si="5"/>
        <v>153395.87000000002</v>
      </c>
      <c r="I19" s="5">
        <f t="shared" si="5"/>
        <v>2612871.4899999998</v>
      </c>
      <c r="J19" s="5">
        <f t="shared" si="5"/>
        <v>2457057.14</v>
      </c>
      <c r="K19" s="5">
        <f t="shared" si="5"/>
        <v>155814.35000000003</v>
      </c>
      <c r="L19" s="5">
        <f t="shared" si="5"/>
        <v>1546142.2799999998</v>
      </c>
      <c r="M19" s="5">
        <f t="shared" si="5"/>
        <v>762052.24</v>
      </c>
      <c r="N19" s="5">
        <f t="shared" si="5"/>
        <v>784090.03999999992</v>
      </c>
      <c r="O19" s="5">
        <f t="shared" si="5"/>
        <v>6093706.5600000005</v>
      </c>
      <c r="P19" s="5">
        <f t="shared" si="5"/>
        <v>4926524.3499999996</v>
      </c>
      <c r="Q19" s="5">
        <f t="shared" si="5"/>
        <v>1167182.21</v>
      </c>
    </row>
    <row r="20" spans="1:17" x14ac:dyDescent="0.25">
      <c r="A20" s="4"/>
    </row>
    <row r="21" spans="1:17" x14ac:dyDescent="0.25">
      <c r="A21" s="4"/>
    </row>
    <row r="22" spans="1:17" x14ac:dyDescent="0.25">
      <c r="A22" s="4"/>
    </row>
    <row r="23" spans="1:17" x14ac:dyDescent="0.25">
      <c r="A23" s="4"/>
    </row>
    <row r="24" spans="1:17" x14ac:dyDescent="0.25">
      <c r="A24" s="4"/>
    </row>
    <row r="25" spans="1:17" x14ac:dyDescent="0.25">
      <c r="A25" s="4"/>
    </row>
    <row r="26" spans="1:17" x14ac:dyDescent="0.25">
      <c r="A26" s="4"/>
    </row>
    <row r="27" spans="1:17" x14ac:dyDescent="0.25">
      <c r="A27" s="4"/>
    </row>
    <row r="28" spans="1:17" x14ac:dyDescent="0.25">
      <c r="A28" s="4"/>
    </row>
    <row r="29" spans="1:17" x14ac:dyDescent="0.25">
      <c r="A29" s="4"/>
    </row>
  </sheetData>
  <mergeCells count="7">
    <mergeCell ref="O4:Q4"/>
    <mergeCell ref="A4:A5"/>
    <mergeCell ref="B4:B5"/>
    <mergeCell ref="C4:E4"/>
    <mergeCell ref="F4:H4"/>
    <mergeCell ref="I4:K4"/>
    <mergeCell ref="L4:N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Inf.Ejec Ingresos</vt:lpstr>
      <vt:lpstr>Inf.Ejec Egresos</vt:lpstr>
      <vt:lpstr>Hoja9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Hp18</dc:creator>
  <cp:lastModifiedBy>Admin</cp:lastModifiedBy>
  <cp:lastPrinted>2019-04-10T20:58:36Z</cp:lastPrinted>
  <dcterms:created xsi:type="dcterms:W3CDTF">2019-04-08T16:39:34Z</dcterms:created>
  <dcterms:modified xsi:type="dcterms:W3CDTF">2019-04-24T16:08:09Z</dcterms:modified>
</cp:coreProperties>
</file>